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F&amp;O)'!$R$1:$R$333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124" i="7"/>
  <c r="M124" s="1"/>
  <c r="K101"/>
  <c r="M101" s="1"/>
  <c r="L76"/>
  <c r="M76" s="1"/>
  <c r="K76"/>
  <c r="L60"/>
  <c r="M60" s="1"/>
  <c r="K60"/>
  <c r="L56"/>
  <c r="K56"/>
  <c r="M20"/>
  <c r="L20"/>
  <c r="K20"/>
  <c r="M59"/>
  <c r="L59"/>
  <c r="K59"/>
  <c r="K123"/>
  <c r="M123" s="1"/>
  <c r="K122"/>
  <c r="M122" s="1"/>
  <c r="M119"/>
  <c r="K119"/>
  <c r="K117"/>
  <c r="M117" s="1"/>
  <c r="M74"/>
  <c r="L74"/>
  <c r="K75"/>
  <c r="K120"/>
  <c r="M120" s="1"/>
  <c r="K121"/>
  <c r="M121" s="1"/>
  <c r="K112"/>
  <c r="M112" s="1"/>
  <c r="M108"/>
  <c r="K108"/>
  <c r="K118"/>
  <c r="M118" s="1"/>
  <c r="K74"/>
  <c r="L54"/>
  <c r="K54"/>
  <c r="M54" s="1"/>
  <c r="L19"/>
  <c r="K19"/>
  <c r="M19" s="1"/>
  <c r="K114"/>
  <c r="L132"/>
  <c r="K132"/>
  <c r="M132" s="1"/>
  <c r="L55"/>
  <c r="K55"/>
  <c r="M55" s="1"/>
  <c r="K116"/>
  <c r="M116" s="1"/>
  <c r="M114"/>
  <c r="L52"/>
  <c r="K52"/>
  <c r="K115"/>
  <c r="M115" s="1"/>
  <c r="K113"/>
  <c r="M113" s="1"/>
  <c r="L51"/>
  <c r="K51"/>
  <c r="M51" s="1"/>
  <c r="L50"/>
  <c r="K50"/>
  <c r="L18"/>
  <c r="K18"/>
  <c r="K111"/>
  <c r="M111" s="1"/>
  <c r="K110"/>
  <c r="M110" s="1"/>
  <c r="K106"/>
  <c r="M106" s="1"/>
  <c r="K109"/>
  <c r="M109" s="1"/>
  <c r="K104"/>
  <c r="M104" s="1"/>
  <c r="K102"/>
  <c r="M102" s="1"/>
  <c r="K103"/>
  <c r="M103" s="1"/>
  <c r="L73"/>
  <c r="K73"/>
  <c r="K107"/>
  <c r="M107" s="1"/>
  <c r="L49"/>
  <c r="K49"/>
  <c r="K105"/>
  <c r="M105" s="1"/>
  <c r="L11"/>
  <c r="K11"/>
  <c r="K99"/>
  <c r="M99" s="1"/>
  <c r="L47"/>
  <c r="K47"/>
  <c r="L44"/>
  <c r="K44"/>
  <c r="K301"/>
  <c r="L301" s="1"/>
  <c r="K100"/>
  <c r="M100" s="1"/>
  <c r="L46"/>
  <c r="K46"/>
  <c r="L34"/>
  <c r="K34"/>
  <c r="L72"/>
  <c r="K72"/>
  <c r="K98"/>
  <c r="M98" s="1"/>
  <c r="K97"/>
  <c r="M97" s="1"/>
  <c r="L45"/>
  <c r="K45"/>
  <c r="L40"/>
  <c r="K40"/>
  <c r="L43"/>
  <c r="K43"/>
  <c r="L15"/>
  <c r="K15"/>
  <c r="L71"/>
  <c r="K71"/>
  <c r="K90"/>
  <c r="M90" s="1"/>
  <c r="K96"/>
  <c r="M96" s="1"/>
  <c r="L41"/>
  <c r="K41"/>
  <c r="L42"/>
  <c r="K42"/>
  <c r="L37"/>
  <c r="K37"/>
  <c r="L38"/>
  <c r="K38"/>
  <c r="K290"/>
  <c r="L290" s="1"/>
  <c r="K309"/>
  <c r="L309" s="1"/>
  <c r="K95"/>
  <c r="M95" s="1"/>
  <c r="K94"/>
  <c r="M94" s="1"/>
  <c r="L35"/>
  <c r="K35"/>
  <c r="K92"/>
  <c r="M92" s="1"/>
  <c r="K93"/>
  <c r="M93" s="1"/>
  <c r="L70"/>
  <c r="L69"/>
  <c r="L33"/>
  <c r="K33"/>
  <c r="K70"/>
  <c r="K69"/>
  <c r="M56" l="1"/>
  <c r="M18"/>
  <c r="M52"/>
  <c r="M33"/>
  <c r="M50"/>
  <c r="M73"/>
  <c r="M11"/>
  <c r="M49"/>
  <c r="M34"/>
  <c r="M47"/>
  <c r="M72"/>
  <c r="M44"/>
  <c r="M45"/>
  <c r="M46"/>
  <c r="M43"/>
  <c r="M15"/>
  <c r="M38"/>
  <c r="M40"/>
  <c r="M41"/>
  <c r="M42"/>
  <c r="M37"/>
  <c r="M71"/>
  <c r="M35"/>
  <c r="M70"/>
  <c r="M69"/>
  <c r="K91" l="1"/>
  <c r="M91" s="1"/>
  <c r="L39"/>
  <c r="K39"/>
  <c r="K89"/>
  <c r="M89" s="1"/>
  <c r="K316"/>
  <c r="L316" s="1"/>
  <c r="M39" l="1"/>
  <c r="K88"/>
  <c r="M88" s="1"/>
  <c r="L16"/>
  <c r="K16"/>
  <c r="K87"/>
  <c r="M87" s="1"/>
  <c r="K86"/>
  <c r="M86" s="1"/>
  <c r="K85"/>
  <c r="M85" s="1"/>
  <c r="K84"/>
  <c r="M84" s="1"/>
  <c r="K36"/>
  <c r="L36"/>
  <c r="L13"/>
  <c r="K13"/>
  <c r="L12"/>
  <c r="K12"/>
  <c r="M16" l="1"/>
  <c r="M36"/>
  <c r="M13"/>
  <c r="M12"/>
  <c r="L130" l="1"/>
  <c r="K130"/>
  <c r="K311"/>
  <c r="L311" s="1"/>
  <c r="M130" l="1"/>
  <c r="K303"/>
  <c r="L303" s="1"/>
  <c r="K283"/>
  <c r="L283" s="1"/>
  <c r="K308"/>
  <c r="L308" s="1"/>
  <c r="K307"/>
  <c r="L307" s="1"/>
  <c r="K310"/>
  <c r="L310" s="1"/>
  <c r="K305"/>
  <c r="L305" s="1"/>
  <c r="M7"/>
  <c r="F293"/>
  <c r="K293" s="1"/>
  <c r="L293" s="1"/>
  <c r="K294"/>
  <c r="L294" s="1"/>
  <c r="K285"/>
  <c r="L285" s="1"/>
  <c r="K288"/>
  <c r="L288" s="1"/>
  <c r="K296"/>
  <c r="L296" s="1"/>
  <c r="F287"/>
  <c r="F286"/>
  <c r="K286" s="1"/>
  <c r="L286" s="1"/>
  <c r="F284"/>
  <c r="K284" s="1"/>
  <c r="L284" s="1"/>
  <c r="F264"/>
  <c r="K264" s="1"/>
  <c r="L264" s="1"/>
  <c r="F216"/>
  <c r="K216" s="1"/>
  <c r="L216" s="1"/>
  <c r="K295"/>
  <c r="L295" s="1"/>
  <c r="K299"/>
  <c r="L299" s="1"/>
  <c r="K300"/>
  <c r="L300" s="1"/>
  <c r="K292"/>
  <c r="L292" s="1"/>
  <c r="K302"/>
  <c r="L302" s="1"/>
  <c r="K298"/>
  <c r="L298" s="1"/>
  <c r="K291"/>
  <c r="L291" s="1"/>
  <c r="K280"/>
  <c r="L280" s="1"/>
  <c r="K282"/>
  <c r="L282" s="1"/>
  <c r="K279"/>
  <c r="L279" s="1"/>
  <c r="K281"/>
  <c r="L281" s="1"/>
  <c r="K210"/>
  <c r="L210" s="1"/>
  <c r="K263"/>
  <c r="L263" s="1"/>
  <c r="K277"/>
  <c r="L277" s="1"/>
  <c r="K278"/>
  <c r="L278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8"/>
  <c r="L268" s="1"/>
  <c r="K266"/>
  <c r="L266" s="1"/>
  <c r="K265"/>
  <c r="L265" s="1"/>
  <c r="K260"/>
  <c r="L260" s="1"/>
  <c r="K259"/>
  <c r="L259" s="1"/>
  <c r="K258"/>
  <c r="L258" s="1"/>
  <c r="K255"/>
  <c r="L255" s="1"/>
  <c r="K254"/>
  <c r="L254" s="1"/>
  <c r="K253"/>
  <c r="L253" s="1"/>
  <c r="K252"/>
  <c r="L252" s="1"/>
  <c r="K251"/>
  <c r="L251" s="1"/>
  <c r="K250"/>
  <c r="L250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8"/>
  <c r="L238" s="1"/>
  <c r="K236"/>
  <c r="L236" s="1"/>
  <c r="K234"/>
  <c r="L234" s="1"/>
  <c r="K232"/>
  <c r="L232" s="1"/>
  <c r="K231"/>
  <c r="L231" s="1"/>
  <c r="K230"/>
  <c r="L230" s="1"/>
  <c r="K228"/>
  <c r="L228" s="1"/>
  <c r="K227"/>
  <c r="L227" s="1"/>
  <c r="K226"/>
  <c r="L226" s="1"/>
  <c r="K225"/>
  <c r="K224"/>
  <c r="L224" s="1"/>
  <c r="K223"/>
  <c r="L223" s="1"/>
  <c r="K221"/>
  <c r="L221" s="1"/>
  <c r="K220"/>
  <c r="L220" s="1"/>
  <c r="K219"/>
  <c r="L219" s="1"/>
  <c r="K218"/>
  <c r="L218" s="1"/>
  <c r="K217"/>
  <c r="L217" s="1"/>
  <c r="H215"/>
  <c r="K215" s="1"/>
  <c r="L215" s="1"/>
  <c r="K212"/>
  <c r="L212" s="1"/>
  <c r="K211"/>
  <c r="L211" s="1"/>
  <c r="K209"/>
  <c r="L209" s="1"/>
  <c r="K208"/>
  <c r="L208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H181"/>
  <c r="K181" s="1"/>
  <c r="L181" s="1"/>
  <c r="F180"/>
  <c r="K180" s="1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D7" i="6"/>
  <c r="K6" i="4"/>
  <c r="K6" i="3"/>
  <c r="L6" i="2"/>
</calcChain>
</file>

<file path=xl/sharedStrings.xml><?xml version="1.0" encoding="utf-8"?>
<sst xmlns="http://schemas.openxmlformats.org/spreadsheetml/2006/main" count="3160" uniqueCount="1162">
  <si>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</si>
  <si>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</si>
  <si>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</si>
  <si>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</si>
  <si>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</si>
  <si>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</si>
  <si>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</si>
  <si>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</si>
  <si>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</si>
  <si>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</si>
  <si>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</si>
  <si>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</si>
  <si>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</si>
  <si>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</si>
  <si>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</si>
  <si>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</si>
  <si>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</si>
  <si>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</si>
  <si>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</si>
  <si>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</si>
  <si>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</si>
  <si>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</si>
  <si>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</si>
  <si>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</si>
  <si>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</si>
  <si>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</si>
  <si>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</si>
  <si>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</si>
  <si>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</si>
  <si>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</si>
  <si>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</si>
  <si>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</si>
  <si>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</si>
  <si>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</si>
  <si>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</si>
  <si>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</si>
  <si>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</si>
  <si>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</si>
  <si>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</si>
  <si>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</si>
  <si>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</si>
  <si>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</si>
  <si>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</si>
  <si>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</si>
  <si>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</si>
  <si>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</si>
  <si>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</si>
  <si>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</si>
  <si>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</si>
  <si>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</si>
  <si>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</si>
  <si>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</si>
  <si>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</si>
  <si>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</si>
  <si>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</si>
  <si>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</si>
  <si>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</si>
  <si>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</si>
  <si>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</si>
  <si>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</si>
  <si>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</si>
  <si>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</si>
  <si>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</si>
  <si>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</si>
  <si>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</si>
  <si>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</si>
  <si>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</si>
  <si>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</si>
  <si>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</si>
  <si>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</si>
  <si>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</si>
  <si>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</si>
  <si>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</si>
  <si>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</si>
  <si>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</si>
  <si>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</si>
  <si>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</si>
  <si>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</si>
  <si>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</si>
  <si>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</si>
  <si>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</si>
  <si>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</si>
  <si>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</si>
  <si>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</si>
  <si>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</si>
  <si>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</si>
  <si>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</si>
  <si>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</si>
  <si>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</si>
  <si>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</si>
  <si>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</si>
  <si>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</si>
  <si>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</si>
  <si>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</si>
  <si>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</si>
  <si>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</si>
  <si>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</si>
  <si>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</si>
  <si>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</si>
  <si>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</si>
  <si>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</si>
  <si>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</si>
  <si>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</si>
  <si>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</si>
  <si>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</si>
  <si>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</si>
  <si>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</si>
  <si>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</si>
  <si>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</si>
  <si>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</si>
  <si>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</si>
  <si>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</si>
  <si>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</si>
  <si>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</si>
  <si>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</si>
  <si>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</si>
  <si>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</si>
  <si>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</si>
  <si>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</si>
  <si>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</si>
  <si>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</si>
  <si>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</si>
  <si>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</si>
  <si>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</si>
  <si>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</si>
  <si>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</si>
  <si>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</si>
  <si>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</si>
  <si>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</si>
  <si>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</si>
  <si>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</si>
  <si>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</si>
  <si>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</si>
  <si>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</si>
  <si>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</si>
  <si>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</si>
  <si>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</si>
  <si>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</si>
  <si>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</si>
  <si>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</si>
  <si>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</si>
  <si>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</si>
  <si>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</si>
  <si>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</si>
  <si>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</si>
  <si>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</si>
  <si>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</si>
  <si>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</si>
  <si>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</si>
  <si>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</si>
  <si>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</si>
  <si>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</si>
  <si>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</si>
  <si>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</si>
  <si>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</si>
  <si>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</si>
  <si>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</si>
  <si>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</si>
  <si>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</si>
  <si>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</si>
  <si>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</si>
  <si>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</si>
  <si>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</si>
  <si>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</si>
  <si>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</si>
  <si>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</si>
  <si>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</si>
  <si>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</si>
  <si>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</si>
  <si>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</si>
  <si>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</si>
  <si>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</si>
  <si>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</si>
  <si>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</si>
  <si>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</si>
  <si>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</si>
  <si>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</si>
  <si>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</si>
  <si>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</si>
  <si>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</si>
  <si>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</si>
  <si>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</si>
  <si>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</si>
  <si>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</si>
  <si>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</si>
  <si>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</si>
  <si>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</si>
  <si>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</si>
  <si>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</si>
  <si>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</si>
  <si>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</si>
  <si>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</si>
  <si>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</si>
  <si>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</si>
  <si>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</si>
  <si>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</si>
  <si>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</si>
  <si>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</si>
  <si>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</si>
  <si>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</si>
  <si>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</si>
  <si>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</si>
  <si>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</si>
  <si>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</si>
  <si>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</si>
  <si>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</si>
  <si>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</si>
  <si>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</si>
  <si>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</si>
  <si>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</si>
  <si>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</si>
  <si>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</si>
  <si>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</si>
  <si>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</si>
  <si>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</si>
  <si>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</si>
  <si>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</si>
  <si>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</si>
  <si>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</si>
  <si>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</si>
  <si>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</si>
  <si>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</si>
  <si>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</si>
  <si>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</si>
  <si>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</si>
  <si>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</si>
  <si>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</si>
  <si>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</si>
  <si>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</si>
  <si>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</si>
  <si>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</si>
  <si>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</si>
  <si>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</si>
  <si>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</si>
  <si>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</si>
  <si>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</si>
  <si>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</si>
  <si>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</si>
  <si>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</si>
  <si>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</si>
  <si>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</si>
  <si>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</si>
  <si>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</si>
  <si>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</si>
  <si>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</si>
  <si>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</si>
  <si>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</si>
  <si>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</si>
  <si>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</si>
  <si>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</si>
  <si>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</si>
  <si>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</si>
  <si>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</si>
  <si>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</si>
  <si>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</si>
  <si>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</si>
  <si>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</si>
  <si>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</si>
  <si>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</si>
  <si>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</si>
  <si>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</si>
  <si>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</si>
  <si>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</si>
  <si>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</si>
  <si>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</si>
  <si>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</si>
  <si>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</si>
  <si>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</si>
  <si>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</si>
  <si>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</si>
  <si>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</si>
  <si>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</si>
  <si>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</si>
  <si>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</si>
  <si>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</si>
  <si>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</si>
  <si>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</si>
  <si>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</si>
  <si>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</si>
  <si>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</si>
  <si>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</si>
  <si>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</si>
  <si>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</si>
  <si>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</si>
  <si>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</si>
  <si>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</si>
  <si>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</si>
  <si>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</si>
  <si>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</si>
  <si>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</si>
  <si>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</si>
  <si>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</si>
  <si>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</si>
  <si>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</si>
  <si>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</si>
  <si>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</si>
  <si>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</si>
  <si>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</si>
  <si>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</si>
  <si>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</si>
  <si>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</si>
  <si>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</si>
  <si>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</si>
  <si>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</si>
  <si>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</si>
  <si>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</si>
  <si>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</si>
  <si>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</si>
  <si>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</si>
  <si>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</si>
  <si>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</si>
  <si>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</si>
  <si>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</si>
  <si>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</si>
  <si>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</si>
  <si>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</si>
  <si>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</si>
  <si>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</si>
  <si>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</si>
  <si>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</si>
  <si>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</si>
  <si>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</si>
  <si>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</si>
  <si>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</si>
  <si>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</si>
  <si>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</si>
  <si>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</si>
  <si>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</si>
  <si>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</si>
  <si>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</si>
  <si>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</si>
  <si>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</si>
  <si>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</si>
  <si>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</si>
  <si>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</si>
  <si>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</si>
  <si>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</si>
  <si>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</si>
  <si>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</si>
  <si>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</si>
  <si>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</si>
  <si>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</si>
  <si>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</si>
  <si>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</si>
  <si>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</si>
  <si>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</si>
  <si>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</si>
  <si>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</si>
  <si>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</si>
  <si>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</si>
  <si>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</si>
  <si>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</si>
  <si>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</si>
  <si>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</si>
  <si>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</si>
  <si>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</si>
  <si>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</si>
  <si>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</si>
  <si>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</si>
  <si>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</si>
  <si>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</si>
  <si>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</si>
  <si>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</si>
  <si>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</si>
  <si>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</si>
  <si>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</si>
  <si>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</si>
  <si>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</si>
  <si>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</si>
  <si>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</si>
  <si>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</si>
  <si>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</si>
  <si>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</si>
  <si>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</si>
  <si>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</si>
  <si>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</si>
  <si>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</si>
  <si>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</si>
  <si>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</si>
  <si>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</si>
  <si>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</si>
  <si>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</si>
  <si>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</si>
  <si>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</si>
  <si>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</si>
  <si>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</si>
  <si>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</si>
  <si>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</si>
  <si>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</si>
  <si>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</si>
  <si>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</si>
  <si>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</si>
  <si>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</si>
  <si>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</si>
  <si>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</si>
  <si>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</si>
  <si>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</si>
  <si>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</si>
  <si>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</si>
  <si>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</si>
  <si>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</si>
  <si>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</si>
  <si>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</si>
  <si>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</si>
  <si>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</si>
  <si>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</si>
  <si>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</si>
  <si>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</si>
  <si>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</si>
  <si>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</si>
  <si>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</si>
  <si>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</si>
  <si>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</si>
  <si>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</si>
  <si>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</si>
  <si>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</si>
  <si>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</si>
  <si>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</si>
  <si>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</si>
  <si>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</si>
  <si>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</si>
  <si>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</si>
  <si>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</si>
  <si>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</si>
  <si>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</si>
  <si>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</si>
  <si>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</si>
  <si>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</si>
  <si>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</si>
  <si>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</si>
  <si>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</si>
  <si>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</si>
  <si>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</si>
  <si>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</si>
  <si>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</si>
  <si>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</si>
  <si>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</si>
  <si>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</si>
  <si>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</si>
  <si>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</si>
  <si>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</si>
  <si>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</si>
  <si>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</si>
  <si>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</si>
  <si>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</si>
  <si>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</si>
  <si>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</si>
  <si>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</si>
  <si>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</si>
  <si>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</si>
  <si>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</si>
  <si>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</si>
  <si>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</si>
  <si>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</si>
  <si>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</si>
  <si>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</si>
  <si>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</si>
  <si>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</si>
  <si>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</si>
  <si>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</si>
  <si>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</si>
  <si>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</si>
  <si>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</si>
  <si>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</si>
  <si>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</si>
  <si>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</si>
  <si>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</si>
  <si>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</si>
  <si>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</si>
  <si>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</si>
  <si>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</si>
  <si>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</si>
  <si>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</si>
  <si>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</si>
  <si>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</si>
  <si>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</si>
  <si>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</si>
  <si>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</si>
  <si>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</si>
  <si>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</si>
  <si>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</si>
  <si>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</si>
  <si>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</si>
  <si>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</si>
  <si>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</si>
  <si>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</si>
  <si>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</si>
  <si>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</si>
  <si>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</si>
  <si>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</si>
  <si>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</si>
  <si>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</si>
  <si>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</si>
  <si>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</si>
  <si>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</si>
  <si>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</si>
  <si>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</si>
  <si>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</si>
  <si>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</si>
  <si>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</si>
  <si>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</si>
  <si>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</si>
  <si>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</si>
  <si>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</si>
  <si>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</si>
  <si>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</si>
  <si>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</si>
  <si>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</si>
  <si>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</si>
  <si>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</si>
  <si>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</si>
  <si>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</si>
  <si>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</si>
  <si>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</si>
  <si>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</si>
  <si>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</si>
  <si>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</si>
  <si>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</si>
  <si>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</si>
  <si>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</si>
  <si>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</si>
  <si>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</si>
  <si>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</si>
  <si>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</si>
  <si>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</si>
  <si>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</si>
  <si>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</si>
  <si>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</si>
  <si>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</si>
  <si>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</si>
  <si>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</si>
  <si>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</si>
  <si>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</si>
  <si>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</si>
  <si>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</si>
  <si>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</si>
  <si>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</si>
  <si>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</si>
  <si>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</si>
  <si>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</si>
  <si>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</si>
  <si>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</si>
  <si>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</si>
  <si>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</si>
  <si>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</si>
  <si>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</si>
  <si>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</si>
  <si>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</si>
  <si>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</si>
  <si>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</si>
  <si>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</si>
  <si>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</si>
  <si>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</si>
  <si>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</si>
  <si>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</si>
  <si>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</si>
  <si>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</si>
  <si>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</si>
  <si>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</si>
  <si>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</si>
  <si>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</si>
  <si>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</si>
  <si>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</si>
  <si>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</si>
  <si>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</si>
  <si>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</si>
  <si>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</si>
  <si>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</si>
  <si>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</si>
  <si>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</si>
  <si>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</si>
  <si>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</si>
  <si>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</si>
  <si>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</si>
  <si>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</si>
  <si>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</si>
  <si>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</si>
  <si>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</si>
  <si>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</si>
  <si>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</si>
  <si>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</si>
  <si>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</si>
  <si>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</si>
  <si>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</si>
  <si>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</si>
  <si>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</si>
  <si>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</si>
  <si>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</si>
  <si>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</si>
  <si>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</si>
  <si>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</si>
  <si>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</si>
  <si>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</si>
  <si>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</si>
  <si>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</si>
  <si>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</si>
  <si>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</si>
  <si>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</si>
  <si>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</si>
  <si>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</si>
  <si>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</si>
  <si>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</si>
  <si>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</si>
  <si>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</si>
  <si>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</si>
  <si>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</si>
  <si>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</si>
  <si>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</si>
  <si>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</si>
  <si>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</si>
  <si>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</si>
  <si>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</si>
  <si>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</si>
  <si>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</si>
  <si>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</si>
  <si>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</si>
  <si>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</si>
  <si>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</si>
  <si>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</si>
  <si>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</si>
  <si>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</si>
  <si>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</si>
  <si>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</si>
  <si>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</si>
  <si>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</si>
  <si>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</si>
  <si>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</si>
  <si>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</si>
  <si>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</si>
  <si>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</si>
  <si>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</si>
  <si>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</si>
  <si>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</si>
  <si>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</si>
  <si>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</si>
  <si>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</si>
  <si>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</si>
  <si>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</si>
  <si>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</si>
  <si>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</si>
  <si>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</si>
  <si>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</si>
  <si>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</si>
  <si>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</si>
  <si>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</si>
  <si>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</si>
  <si>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</si>
  <si>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</si>
  <si>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</si>
  <si>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</si>
  <si>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</si>
  <si>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</si>
  <si>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</si>
  <si>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</si>
  <si>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</si>
  <si>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</si>
  <si>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</si>
  <si>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</si>
  <si>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</si>
  <si>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</si>
  <si>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</si>
  <si>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</si>
  <si>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</si>
  <si>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</si>
  <si>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</si>
  <si>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</si>
  <si>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</si>
  <si>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</si>
  <si>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</si>
  <si>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</si>
  <si>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</si>
  <si>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</si>
  <si>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</si>
  <si>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</si>
  <si>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</si>
  <si>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</si>
  <si>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</si>
  <si>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</si>
  <si>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</si>
  <si>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</si>
  <si>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</si>
  <si>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</si>
  <si>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</si>
  <si>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</si>
  <si>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</si>
  <si>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</si>
  <si>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</si>
  <si>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</si>
  <si>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</si>
  <si>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</si>
  <si>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</si>
  <si>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</si>
  <si>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</si>
  <si>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</si>
  <si>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</si>
  <si>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</si>
  <si>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</si>
  <si>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</si>
  <si>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</si>
  <si>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</si>
  <si>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</si>
  <si>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</si>
  <si>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</si>
  <si>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</si>
  <si>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</si>
  <si>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</si>
  <si>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</si>
  <si>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</si>
  <si>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</si>
  <si>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</si>
  <si>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</si>
  <si>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</si>
  <si>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</si>
  <si>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</si>
  <si>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</si>
  <si>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</si>
  <si>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</si>
  <si>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</si>
  <si>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</si>
  <si>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</si>
  <si>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</si>
  <si>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</si>
  <si>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</si>
  <si>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</si>
  <si>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</si>
  <si>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</si>
  <si>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</si>
  <si>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</si>
  <si>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</si>
  <si>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</si>
  <si>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</si>
  <si>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</si>
  <si>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</si>
  <si>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</si>
  <si>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</si>
  <si>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</si>
  <si>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</si>
  <si>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</si>
  <si>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</si>
  <si>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</si>
  <si>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</si>
  <si>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</si>
  <si>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</si>
  <si>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</si>
  <si>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</si>
  <si>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</si>
  <si>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</si>
  <si>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</si>
  <si>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</si>
  <si>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</si>
  <si>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</si>
  <si>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</si>
  <si>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</si>
  <si>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</si>
  <si>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</si>
  <si>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</si>
  <si>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</si>
  <si>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</si>
  <si>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</si>
  <si>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</si>
  <si>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</si>
  <si>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</si>
  <si>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</si>
  <si>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</si>
  <si>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</si>
  <si>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</si>
  <si>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</si>
  <si>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</si>
  <si>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</si>
  <si>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</si>
  <si>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</si>
  <si>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</si>
  <si>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</si>
  <si>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</si>
  <si>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</si>
  <si>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</si>
  <si>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</si>
  <si>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</si>
  <si>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</si>
  <si>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</si>
  <si>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</si>
  <si>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</si>
  <si>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</si>
  <si>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</si>
  <si>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</si>
  <si>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</si>
  <si>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</si>
  <si>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</si>
  <si>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</si>
  <si>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</si>
  <si>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</si>
  <si>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</si>
  <si>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</si>
  <si>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</si>
  <si>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</si>
  <si>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</si>
  <si>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</si>
  <si>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</si>
  <si>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</si>
  <si>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</si>
  <si>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</si>
  <si>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</si>
  <si>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</si>
  <si>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</si>
  <si>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</si>
  <si>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</si>
  <si>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</si>
  <si>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</si>
  <si>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</si>
  <si>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</si>
  <si>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</si>
  <si>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</si>
  <si>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</si>
  <si>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</si>
  <si>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</si>
  <si>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</si>
  <si>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</si>
  <si>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</si>
  <si>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</si>
  <si>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</si>
  <si>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</si>
  <si>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</si>
  <si>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</si>
  <si>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</si>
  <si>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</si>
  <si>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</si>
  <si>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</si>
  <si>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</si>
  <si>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</si>
  <si>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</si>
  <si>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</si>
  <si>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</si>
  <si>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</si>
  <si>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</si>
  <si>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</si>
  <si>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</si>
  <si>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</si>
  <si>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</si>
  <si>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</si>
  <si>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</si>
  <si>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</si>
  <si>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</si>
  <si>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</si>
  <si>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</si>
  <si>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</si>
  <si>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</si>
  <si>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</si>
  <si>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</si>
  <si>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</si>
  <si>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</si>
  <si>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</si>
  <si>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</si>
  <si>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</si>
  <si>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</si>
  <si>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</si>
  <si>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</si>
  <si>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</si>
  <si>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</si>
  <si>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</si>
  <si>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</si>
  <si>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</si>
  <si>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</si>
  <si>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</si>
  <si>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</si>
  <si>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</si>
  <si>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</si>
  <si>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</si>
  <si>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</si>
  <si>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</si>
  <si>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</si>
  <si>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</si>
  <si>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</si>
  <si>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</si>
  <si>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</si>
  <si>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</si>
  <si>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</si>
  <si>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</si>
  <si>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</si>
  <si>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</si>
  <si>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</si>
  <si>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</si>
  <si>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</si>
  <si>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</si>
  <si>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</si>
  <si>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</si>
  <si>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</si>
  <si>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</si>
  <si>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</si>
  <si>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</si>
  <si>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</si>
  <si>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</si>
  <si>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</si>
  <si>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</si>
  <si>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</si>
  <si>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</si>
  <si>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</si>
  <si>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</si>
  <si>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2700-2720</t>
  </si>
  <si>
    <t>NIFTY 14900 PE 12-MAY</t>
  </si>
  <si>
    <t>Profit of Rs.11/-</t>
  </si>
  <si>
    <t>Profit of Rs.107.5/-</t>
  </si>
  <si>
    <t>Profit of Rs.265/-</t>
  </si>
  <si>
    <t>GRAVITON RESEARCH CAPITAL LLP</t>
  </si>
  <si>
    <t>Profit of Rs.11.5/-</t>
  </si>
  <si>
    <t>Profit of Rs.40.5/-</t>
  </si>
  <si>
    <t>CIPLA 930 CE MAY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</si>
  <si>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</si>
  <si>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</si>
  <si>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</si>
  <si>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</si>
  <si>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</si>
  <si>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</si>
  <si>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</si>
  <si>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</si>
  <si>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</si>
  <si>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</si>
  <si>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</si>
  <si>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</si>
  <si>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</si>
  <si>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450-470</t>
  </si>
  <si>
    <t>DABUR 545 CE MAY</t>
  </si>
  <si>
    <t>Sell</t>
  </si>
  <si>
    <t>40-45</t>
  </si>
  <si>
    <t>14-16</t>
  </si>
  <si>
    <t>Part Profit of Rs.191.50/-</t>
  </si>
  <si>
    <t>Profit of Rs.30/-</t>
  </si>
  <si>
    <t>Loss of Rs. 17/-</t>
  </si>
  <si>
    <t>514-517</t>
  </si>
  <si>
    <t>540-550</t>
  </si>
  <si>
    <t>CUMMINSIND MAY FUT</t>
  </si>
  <si>
    <t>850-860</t>
  </si>
  <si>
    <t>NIFTY 14750 CE 20-MAY</t>
  </si>
  <si>
    <t>150-170</t>
  </si>
  <si>
    <t>BHARTIARTL 580 CE MAY</t>
  </si>
  <si>
    <t xml:space="preserve">IPCALAB </t>
  </si>
  <si>
    <t>2250-2260</t>
  </si>
  <si>
    <t>Profit of Rs.18/-</t>
  </si>
  <si>
    <t>3750-3850</t>
  </si>
  <si>
    <t>NIFTY 14700 PE 20-MAY</t>
  </si>
  <si>
    <t>Loss of Rs.21/-</t>
  </si>
  <si>
    <t>M&amp;MFIN  170 CE MAY</t>
  </si>
  <si>
    <t>BATAINDIA  1420 CE MAY</t>
  </si>
  <si>
    <t>Loss of Rs.40/-</t>
  </si>
  <si>
    <t>Profit of Rs.1.75/-</t>
  </si>
  <si>
    <t>Profit of Rs.3/-</t>
  </si>
  <si>
    <t>Loss of Rs.7.5/-</t>
  </si>
  <si>
    <t>Profit of Rs.105/-</t>
  </si>
  <si>
    <t>Loss of Rs.3/-</t>
  </si>
  <si>
    <t>1380-1400</t>
  </si>
  <si>
    <t>527-530</t>
  </si>
  <si>
    <t>HDFCBANK 1480 CE MAY</t>
  </si>
  <si>
    <t>30-35</t>
  </si>
  <si>
    <t>M&amp;M 800 CE MAY</t>
  </si>
  <si>
    <t>25-30</t>
  </si>
  <si>
    <t>MARUTI 6900 CE MAY</t>
  </si>
  <si>
    <t>160-190</t>
  </si>
  <si>
    <t>Profit of Rs.217.5/-</t>
  </si>
  <si>
    <t>NIFTY 15100 CE 20-MAY</t>
  </si>
  <si>
    <t>100-120</t>
  </si>
  <si>
    <t>BURGERKING</t>
  </si>
  <si>
    <t>155-160</t>
  </si>
  <si>
    <t>ITC  MAY FUT</t>
  </si>
  <si>
    <t>ITC 215 CE MAY</t>
  </si>
  <si>
    <t>Profit of Rs.130/-</t>
  </si>
  <si>
    <t>405-415</t>
  </si>
  <si>
    <t>970-980</t>
  </si>
  <si>
    <t>Profit of Rs.65/-</t>
  </si>
  <si>
    <t>Loss of Rs. 18/-</t>
  </si>
  <si>
    <t>M&amp;M 810 CE MAY</t>
  </si>
  <si>
    <t>25-27</t>
  </si>
  <si>
    <t>Loss of Rs.38.5/-</t>
  </si>
  <si>
    <t>TEXMOPIPES</t>
  </si>
  <si>
    <t>Texmo Pipe &amp; Products Ltd</t>
  </si>
  <si>
    <t>RELIANCE 2000 CE MAY</t>
  </si>
  <si>
    <t>50-60</t>
  </si>
  <si>
    <t>HDFC 2520 CE MAY</t>
  </si>
  <si>
    <t>650-680</t>
  </si>
  <si>
    <t>1312-1316</t>
  </si>
  <si>
    <t>Profit of Rs.13/-</t>
  </si>
  <si>
    <t>Profit of Rs.2.75/-</t>
  </si>
  <si>
    <t>SHANGAR</t>
  </si>
  <si>
    <t>Loss of Rs. 18.5/-</t>
  </si>
  <si>
    <t>Profit of Rs.10/-</t>
  </si>
  <si>
    <t>Profit of Rs.1.15/-</t>
  </si>
  <si>
    <t>12-14.0</t>
  </si>
  <si>
    <t>BANKNIFTY 35000 CE MAY</t>
  </si>
  <si>
    <t>600-700</t>
  </si>
  <si>
    <t>Profit of Rs.80/-</t>
  </si>
  <si>
    <t>ESCORTS 1200 CE MAY</t>
  </si>
  <si>
    <t>Profit of Rs.37/-</t>
  </si>
  <si>
    <t>SBIN 410 CE MAY</t>
  </si>
  <si>
    <t>Profit of Rs.3.15/-</t>
  </si>
  <si>
    <t>230-232</t>
  </si>
  <si>
    <t>255-265</t>
  </si>
  <si>
    <t>Loss of Rs.18/-</t>
  </si>
  <si>
    <t>Loss of Rs.10/-</t>
  </si>
  <si>
    <t>Profit of Rs.2.9/-</t>
  </si>
  <si>
    <t>10-12.0</t>
  </si>
  <si>
    <t>190-191</t>
  </si>
  <si>
    <t>200-205</t>
  </si>
  <si>
    <t>2830-2850</t>
  </si>
  <si>
    <t>3100-3200</t>
  </si>
  <si>
    <t>670-680</t>
  </si>
  <si>
    <t xml:space="preserve">NIFTY 15300 PE MAY </t>
  </si>
  <si>
    <t>SETU SECURITIES PVT LTD</t>
  </si>
  <si>
    <t>BIOGEN</t>
  </si>
  <si>
    <t>DML</t>
  </si>
  <si>
    <t>JUMPNET</t>
  </si>
  <si>
    <t>MAHACORP</t>
  </si>
  <si>
    <t>TURBOT TRADERS PRIVATE LIMITED</t>
  </si>
  <si>
    <t>MAYUKH</t>
  </si>
  <si>
    <t>OLGA TRADING PRIVATE LIMITED</t>
  </si>
  <si>
    <t>BSE Limited</t>
  </si>
  <si>
    <t>XTX MARKETS LLP</t>
  </si>
  <si>
    <t>COFFEEDAY</t>
  </si>
  <si>
    <t>Coffee Day Enterprise Ltd</t>
  </si>
  <si>
    <t>GSS</t>
  </si>
  <si>
    <t>GSS Infotech Limited</t>
  </si>
  <si>
    <t>Jump Networks Limited</t>
  </si>
  <si>
    <t>Justdial Ltd.</t>
  </si>
  <si>
    <t>LOVABLE</t>
  </si>
  <si>
    <t>Lovable Lingerie Ltd</t>
  </si>
  <si>
    <t>PITTIENG</t>
  </si>
  <si>
    <t>Pitti Engineering Limited</t>
  </si>
  <si>
    <t>VIVIDHA</t>
  </si>
  <si>
    <t>Visagar Polytex Ltd</t>
  </si>
  <si>
    <t>AMBICAAGAR</t>
  </si>
  <si>
    <t>Ambica Agarbathies &amp; Arom</t>
  </si>
  <si>
    <t>RAISONNEUR CAPITAL LTD</t>
  </si>
  <si>
    <t>UNION BANK OF INDIA</t>
  </si>
  <si>
    <t>PENIND</t>
  </si>
  <si>
    <t>SAIF INDIA IV FII HOLDINGS LIMITED</t>
  </si>
  <si>
    <t>PPL</t>
  </si>
  <si>
    <t>Prakash Pipes Limited</t>
  </si>
  <si>
    <t>AMARJOTI VANIJYA LLP</t>
  </si>
  <si>
    <t>RUPA</t>
  </si>
  <si>
    <t>Rupa &amp; Company Ltd</t>
  </si>
  <si>
    <t>GIRIKA ADVISORY SERVICES LLP</t>
  </si>
  <si>
    <t>Profit of Rs.42.5/-</t>
  </si>
  <si>
    <t>Profit of Rs.26/-</t>
  </si>
  <si>
    <t>Profit of Rs.12.5/-</t>
  </si>
  <si>
    <t>HINDUNILVR JUNE FUT</t>
  </si>
  <si>
    <t>2325-2335</t>
  </si>
  <si>
    <t>2390-2410</t>
  </si>
  <si>
    <t>Profit of Rs.31/-</t>
  </si>
  <si>
    <t>SBIN JUNE FUT</t>
  </si>
  <si>
    <t>420-421</t>
  </si>
  <si>
    <t>520-525</t>
  </si>
  <si>
    <t>590-610</t>
  </si>
  <si>
    <t>Profit of Rs.5.95/-</t>
  </si>
  <si>
    <t>Loss of Rs.41.5/-</t>
  </si>
  <si>
    <t>PEL JUNE FUT</t>
  </si>
  <si>
    <t>KAMLESH NAVINCHANDRA SHAH</t>
  </si>
  <si>
    <t>SANTOSH J BHURANI</t>
  </si>
  <si>
    <t>GEE</t>
  </si>
  <si>
    <t>VENKATESH SHELTER PRIVATE LIMITED</t>
  </si>
  <si>
    <t>GEL</t>
  </si>
  <si>
    <t>SUDHARMA INVESTMENT</t>
  </si>
  <si>
    <t>IISL</t>
  </si>
  <si>
    <t>KINTU RITESHKUMAR BHATIYA</t>
  </si>
  <si>
    <t>RITESHKUMAR CHINUBHAI BHATIYA</t>
  </si>
  <si>
    <t>BHATIA VATSAL RITESH</t>
  </si>
  <si>
    <t>GODHAR RAJENDRA GANGARAM</t>
  </si>
  <si>
    <t>JAGSNPHARM</t>
  </si>
  <si>
    <t>ORION STOCKS LTD</t>
  </si>
  <si>
    <t>JETMALL</t>
  </si>
  <si>
    <t>ANANTPANKAJJAIN</t>
  </si>
  <si>
    <t>SHAREACCOUNT NA</t>
  </si>
  <si>
    <t>KPIGLOBAL</t>
  </si>
  <si>
    <t>AIYUB MOHAMED YACOOBALI</t>
  </si>
  <si>
    <t>KINNARIBEN MEHULBHAI SHAH</t>
  </si>
  <si>
    <t>MINOLTAF</t>
  </si>
  <si>
    <t>ANISHA INAYAT KAREDIA</t>
  </si>
  <si>
    <t>DANESH KAIKHUSHROO NAJADKAY</t>
  </si>
  <si>
    <t>MNIL</t>
  </si>
  <si>
    <t>KABIR SHRAN DAGAR HUF</t>
  </si>
  <si>
    <t>SEEMA</t>
  </si>
  <si>
    <t>SUSHIL KUMAR</t>
  </si>
  <si>
    <t>OMANSH</t>
  </si>
  <si>
    <t>GAURAV THAKUR</t>
  </si>
  <si>
    <t>GAURAV KUMAR</t>
  </si>
  <si>
    <t>KUMAR EXPORTS</t>
  </si>
  <si>
    <t>OSIAJEE</t>
  </si>
  <si>
    <t>ACVC FOREX PRIVATE LIMITED</t>
  </si>
  <si>
    <t>PAWAN SHARMA</t>
  </si>
  <si>
    <t>SHIVAEXPO</t>
  </si>
  <si>
    <t>SURABHI SNEHAL SHAH</t>
  </si>
  <si>
    <t>SSPNFIN</t>
  </si>
  <si>
    <t>ASHOK KUMAR SINGH</t>
  </si>
  <si>
    <t>ESPS FINSERVE PRIVATE LIMITED</t>
  </si>
  <si>
    <t>ESPS FINSERVE PRIVATE LIMITED.</t>
  </si>
  <si>
    <t>HEMANT PARMANAND SINGH</t>
  </si>
  <si>
    <t>TOYAMIND</t>
  </si>
  <si>
    <t>RAJESH GOPALKRISHNA RATHI</t>
  </si>
  <si>
    <t>TRIJAL</t>
  </si>
  <si>
    <t>RAMASWAMYANAND</t>
  </si>
  <si>
    <t>VMV</t>
  </si>
  <si>
    <t>WHITEORG</t>
  </si>
  <si>
    <t>LATIN MANHARLAL SECURITIES PVT LTD</t>
  </si>
  <si>
    <t>AJOONI</t>
  </si>
  <si>
    <t>Ajooni Biotech Limited</t>
  </si>
  <si>
    <t>VAISHALI YATIN SHAH</t>
  </si>
  <si>
    <t>BASML</t>
  </si>
  <si>
    <t>Bannari Amman Spinning Mi</t>
  </si>
  <si>
    <t>GLOBUSSPR</t>
  </si>
  <si>
    <t>Globus Spirits Limited</t>
  </si>
  <si>
    <t>HERCULES</t>
  </si>
  <si>
    <t>Hercules Hoists Limited</t>
  </si>
  <si>
    <t>Indian Hume Pipe Co. Ltd</t>
  </si>
  <si>
    <t>Jagsonpal Pharma Ltd.</t>
  </si>
  <si>
    <t>Jai Corp Limited</t>
  </si>
  <si>
    <t>QE SECURITIES</t>
  </si>
  <si>
    <t>JAKHARIA</t>
  </si>
  <si>
    <t>JAKHARIA FABRIC LIMITED</t>
  </si>
  <si>
    <t>YAYESH VINOD JHAVERI HUF</t>
  </si>
  <si>
    <t>STOCK VERTEX VENTURES</t>
  </si>
  <si>
    <t>ONWARDTEC</t>
  </si>
  <si>
    <t>Onward Technologies Ltd</t>
  </si>
  <si>
    <t>NUMIV RESEARCH PRIVATE LIMITED</t>
  </si>
  <si>
    <t>PARTH INFIN BROKERS PVT LTD</t>
  </si>
  <si>
    <t>TEJAS TRADEFIN LLP</t>
  </si>
  <si>
    <t>MBL  &amp; CO. LIMITED</t>
  </si>
  <si>
    <t>RIIL</t>
  </si>
  <si>
    <t>Reliance Indl Infra Ltd</t>
  </si>
  <si>
    <t>GMO EMERGING MARKETS FUND</t>
  </si>
  <si>
    <t>ABAKKUS EMERGING OPPORTUNITIES FUND-1</t>
  </si>
  <si>
    <t>SHAKTIPUMP</t>
  </si>
  <si>
    <t>Shakti Pumps (I) Ltd</t>
  </si>
  <si>
    <t>SMP SECURITIES LTD</t>
  </si>
  <si>
    <t>SNOWMAN</t>
  </si>
  <si>
    <t>Snowman Logistics Ltd.</t>
  </si>
  <si>
    <t>Wockhardt Ltd.</t>
  </si>
  <si>
    <t>Zee Entertain. Enterp.Ltd</t>
  </si>
  <si>
    <t>INTEGRATED CORE STRATEGIES (ASIA) PTE. LTD.</t>
  </si>
  <si>
    <t>SOCIETE GENERALE</t>
  </si>
  <si>
    <t>Adani Enterprises Limited</t>
  </si>
  <si>
    <t>Adani Transmission Ltd</t>
  </si>
  <si>
    <t>Adani Total Gas Limited</t>
  </si>
  <si>
    <t>BCP</t>
  </si>
  <si>
    <t>B.C. Power Controls Ltd</t>
  </si>
  <si>
    <t>CHIRAG DILIPKUMAR PAREKH</t>
  </si>
  <si>
    <t>Bharat Electronics Ltd</t>
  </si>
  <si>
    <t>BOHRA</t>
  </si>
  <si>
    <t>Bohra Industries Limited</t>
  </si>
  <si>
    <t>Cholamandalam In &amp; Fin Co</t>
  </si>
  <si>
    <t>TEMPLETON STRATEGIC EMERGING MARKETS FUND IV LDC</t>
  </si>
  <si>
    <t>ARYAMAN CAPITAL MARKETS LIMITED</t>
  </si>
  <si>
    <t>SECL</t>
  </si>
  <si>
    <t>Salasar Exterior Cont Ltd</t>
  </si>
  <si>
    <t>AMRITRASHI SUPPLIERS PRIVATE LIMITED</t>
  </si>
  <si>
    <t>SUPREMEENG</t>
  </si>
  <si>
    <t>Supreme Engineering Ltd</t>
  </si>
  <si>
    <t>YOGESH BABUBHAI BOGHRA</t>
  </si>
  <si>
    <t>TAKE</t>
  </si>
  <si>
    <t>Take Solutions Limited</t>
  </si>
  <si>
    <t>SHRIRAM GROUP EXECUTIVES WELFARE TRUST</t>
  </si>
  <si>
    <t>VIKASECO</t>
  </si>
  <si>
    <t>Vikas EcoTech Limited</t>
  </si>
  <si>
    <t>SHIV BHOLA AGRO INDIA</t>
  </si>
  <si>
    <t>PEARL AGRICULTURE LIMITED</t>
  </si>
  <si>
    <t>VLIFE-RE</t>
  </si>
  <si>
    <t>JAYANT SHAMJI CHHEDA HUF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</si>
</sst>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56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1" fontId="0" fillId="57" borderId="35" xfId="0" applyNumberFormat="1" applyFill="1" applyBorder="1" applyAlignment="1">
      <alignment horizontal="center" vertical="center"/>
    </xf>
    <xf numFmtId="164" fontId="46" fillId="57" borderId="35" xfId="0" applyNumberFormat="1" applyFont="1" applyFill="1" applyBorder="1" applyAlignment="1">
      <alignment horizontal="center" vertical="center"/>
    </xf>
    <xf numFmtId="165" fontId="0" fillId="57" borderId="35" xfId="0" applyNumberFormat="1" applyFont="1" applyFill="1" applyBorder="1" applyAlignment="1">
      <alignment horizontal="center" vertical="center"/>
    </xf>
    <xf numFmtId="0" fontId="8" fillId="57" borderId="35" xfId="0" applyFont="1" applyFill="1" applyBorder="1" applyAlignment="1">
      <alignment horizontal="left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ont="1" applyFill="1" applyBorder="1" applyAlignment="1">
      <alignment horizontal="center" vertical="center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1" fontId="0" fillId="58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8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8" borderId="11" xfId="0" applyFont="1" applyFill="1" applyBorder="1" applyAlignment="1">
      <alignment horizontal="center"/>
    </xf>
    <xf numFmtId="164" fontId="0" fillId="56" borderId="35" xfId="0" applyNumberFormat="1" applyFill="1" applyBorder="1" applyAlignment="1">
      <alignment horizontal="center" vertical="center"/>
    </xf>
    <xf numFmtId="0" fontId="46" fillId="43" borderId="35" xfId="0" applyNumberFormat="1" applyFont="1" applyFill="1" applyBorder="1" applyAlignment="1">
      <alignment horizontal="center" vertical="center"/>
    </xf>
    <xf numFmtId="165" fontId="46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/>
    <xf numFmtId="0" fontId="8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  <xf numFmtId="164" fontId="0" fillId="43" borderId="35" xfId="0" applyNumberFormat="1" applyFill="1" applyBorder="1" applyAlignment="1">
      <alignment horizontal="center" vertical="center"/>
    </xf>
    <xf numFmtId="16" fontId="48" fillId="43" borderId="35" xfId="160" applyNumberFormat="1" applyFont="1" applyFill="1" applyBorder="1" applyAlignment="1">
      <alignment horizontal="center" vertical="center"/>
    </xf>
    <xf numFmtId="0" fontId="46" fillId="43" borderId="37" xfId="0" applyNumberFormat="1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0" fontId="46" fillId="0" borderId="4" xfId="0" applyFont="1" applyBorder="1"/>
    <xf numFmtId="43" fontId="8" fillId="56" borderId="35" xfId="160" applyFont="1" applyFill="1" applyBorder="1" applyAlignment="1">
      <alignment horizontal="left" vertical="center"/>
    </xf>
    <xf numFmtId="0" fontId="7" fillId="56" borderId="5" xfId="0" applyFont="1" applyFill="1" applyBorder="1" applyAlignment="1">
      <alignment horizontal="center" vertical="center"/>
    </xf>
    <xf numFmtId="2" fontId="7" fillId="56" borderId="5" xfId="0" applyNumberFormat="1" applyFont="1" applyFill="1" applyBorder="1" applyAlignment="1">
      <alignment horizontal="center" vertical="center"/>
    </xf>
    <xf numFmtId="43" fontId="7" fillId="56" borderId="5" xfId="16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7" fontId="7" fillId="56" borderId="35" xfId="0" applyNumberFormat="1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0" fillId="2" borderId="35" xfId="0" applyFill="1" applyBorder="1"/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16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0" fontId="46" fillId="56" borderId="36" xfId="0" applyFont="1" applyFill="1" applyBorder="1" applyAlignment="1">
      <alignment horizontal="center" vertical="center"/>
    </xf>
    <xf numFmtId="0" fontId="46" fillId="56" borderId="37" xfId="0" applyFont="1" applyFill="1" applyBorder="1" applyAlignment="1">
      <alignment horizontal="center" vertical="center"/>
    </xf>
    <xf numFmtId="164" fontId="46" fillId="56" borderId="36" xfId="0" applyNumberFormat="1" applyFont="1" applyFill="1" applyBorder="1" applyAlignment="1">
      <alignment horizontal="center" vertical="center"/>
    </xf>
    <xf numFmtId="164" fontId="46" fillId="56" borderId="37" xfId="0" applyNumberFormat="1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44344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D17" sqref="D17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44344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8" t="s">
        <v>16</v>
      </c>
      <c r="B9" s="540" t="s">
        <v>17</v>
      </c>
      <c r="C9" s="540" t="s">
        <v>18</v>
      </c>
      <c r="D9" s="540" t="s">
        <v>829</v>
      </c>
      <c r="E9" s="251" t="s">
        <v>19</v>
      </c>
      <c r="F9" s="251" t="s">
        <v>20</v>
      </c>
      <c r="G9" s="535" t="s">
        <v>21</v>
      </c>
      <c r="H9" s="536"/>
      <c r="I9" s="537"/>
      <c r="J9" s="535" t="s">
        <v>22</v>
      </c>
      <c r="K9" s="536"/>
      <c r="L9" s="537"/>
      <c r="M9" s="251"/>
      <c r="N9" s="258"/>
      <c r="O9" s="258"/>
      <c r="P9" s="258"/>
    </row>
    <row r="10" spans="1:16" ht="59.25" customHeight="1">
      <c r="A10" s="539"/>
      <c r="B10" s="541" t="s">
        <v>17</v>
      </c>
      <c r="C10" s="541"/>
      <c r="D10" s="541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44371</v>
      </c>
      <c r="E11" s="275">
        <v>35308.65</v>
      </c>
      <c r="F11" s="275">
        <v>35080</v>
      </c>
      <c r="G11" s="287">
        <v>34751.65</v>
      </c>
      <c r="H11" s="287">
        <v>34194.65</v>
      </c>
      <c r="I11" s="287">
        <v>33866.300000000003</v>
      </c>
      <c r="J11" s="287">
        <v>35637</v>
      </c>
      <c r="K11" s="287">
        <v>35965.350000000006</v>
      </c>
      <c r="L11" s="287">
        <v>36522.35</v>
      </c>
      <c r="M11" s="274">
        <v>35408.35</v>
      </c>
      <c r="N11" s="274">
        <v>34523</v>
      </c>
      <c r="O11" s="438">
        <v>1770725</v>
      </c>
      <c r="P11" s="439">
        <v>-0.20116167597135284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44371</v>
      </c>
      <c r="E12" s="288">
        <v>15387.15</v>
      </c>
      <c r="F12" s="288">
        <v>15367.783333333333</v>
      </c>
      <c r="G12" s="289">
        <v>15323.616666666665</v>
      </c>
      <c r="H12" s="289">
        <v>15260.083333333332</v>
      </c>
      <c r="I12" s="289">
        <v>15215.916666666664</v>
      </c>
      <c r="J12" s="289">
        <v>15431.316666666666</v>
      </c>
      <c r="K12" s="289">
        <v>15475.483333333334</v>
      </c>
      <c r="L12" s="289">
        <v>15539.016666666666</v>
      </c>
      <c r="M12" s="276">
        <v>15411.95</v>
      </c>
      <c r="N12" s="276">
        <v>15304.25</v>
      </c>
      <c r="O12" s="291">
        <v>10473025</v>
      </c>
      <c r="P12" s="292">
        <v>-0.20634250032206974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44371</v>
      </c>
      <c r="E13" s="404">
        <v>16499.95</v>
      </c>
      <c r="F13" s="404">
        <v>16466.599999999999</v>
      </c>
      <c r="G13" s="405">
        <v>16393.199999999997</v>
      </c>
      <c r="H13" s="405">
        <v>16286.449999999999</v>
      </c>
      <c r="I13" s="405">
        <v>16213.049999999997</v>
      </c>
      <c r="J13" s="405">
        <v>16573.349999999999</v>
      </c>
      <c r="K13" s="405">
        <v>16646.75</v>
      </c>
      <c r="L13" s="405">
        <v>16753.499999999996</v>
      </c>
      <c r="M13" s="406">
        <v>16540</v>
      </c>
      <c r="N13" s="406">
        <v>16359.85</v>
      </c>
      <c r="O13" s="407">
        <v>10640</v>
      </c>
      <c r="P13" s="408">
        <v>-0.40358744394618834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44371</v>
      </c>
      <c r="E14" s="288">
        <v>1663.6</v>
      </c>
      <c r="F14" s="288">
        <v>1665.0166666666667</v>
      </c>
      <c r="G14" s="289">
        <v>1650.6333333333332</v>
      </c>
      <c r="H14" s="289">
        <v>1637.6666666666665</v>
      </c>
      <c r="I14" s="289">
        <v>1623.2833333333331</v>
      </c>
      <c r="J14" s="289">
        <v>1677.9833333333333</v>
      </c>
      <c r="K14" s="289">
        <v>1692.366666666667</v>
      </c>
      <c r="L14" s="289">
        <v>1705.3333333333335</v>
      </c>
      <c r="M14" s="276">
        <v>1679.4</v>
      </c>
      <c r="N14" s="276">
        <v>1652.05</v>
      </c>
      <c r="O14" s="291">
        <v>737800</v>
      </c>
      <c r="P14" s="292">
        <v>-0.19255813953488371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44371</v>
      </c>
      <c r="E15" s="288">
        <v>2014.05</v>
      </c>
      <c r="F15" s="288">
        <v>2011.0166666666667</v>
      </c>
      <c r="G15" s="289">
        <v>1974.2333333333333</v>
      </c>
      <c r="H15" s="289">
        <v>1934.4166666666667</v>
      </c>
      <c r="I15" s="289">
        <v>1897.6333333333334</v>
      </c>
      <c r="J15" s="289">
        <v>2050.833333333333</v>
      </c>
      <c r="K15" s="289">
        <v>2087.6166666666668</v>
      </c>
      <c r="L15" s="289">
        <v>2127.4333333333334</v>
      </c>
      <c r="M15" s="276">
        <v>2047.8</v>
      </c>
      <c r="N15" s="276">
        <v>1971.2</v>
      </c>
      <c r="O15" s="291">
        <v>2204500</v>
      </c>
      <c r="P15" s="292">
        <v>3.7167725241119734E-2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44371</v>
      </c>
      <c r="E16" s="288">
        <v>1329.35</v>
      </c>
      <c r="F16" s="288">
        <v>1329.3500000000001</v>
      </c>
      <c r="G16" s="289">
        <v>1311.0500000000002</v>
      </c>
      <c r="H16" s="289">
        <v>1292.75</v>
      </c>
      <c r="I16" s="289">
        <v>1274.45</v>
      </c>
      <c r="J16" s="289">
        <v>1347.6500000000003</v>
      </c>
      <c r="K16" s="289">
        <v>1365.95</v>
      </c>
      <c r="L16" s="289">
        <v>1384.2500000000005</v>
      </c>
      <c r="M16" s="276">
        <v>1347.65</v>
      </c>
      <c r="N16" s="276">
        <v>1311.05</v>
      </c>
      <c r="O16" s="291">
        <v>18984000</v>
      </c>
      <c r="P16" s="292">
        <v>4.0219178082191782E-2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44371</v>
      </c>
      <c r="E17" s="288">
        <v>757.5</v>
      </c>
      <c r="F17" s="288">
        <v>761.36666666666667</v>
      </c>
      <c r="G17" s="289">
        <v>752.13333333333333</v>
      </c>
      <c r="H17" s="289">
        <v>746.76666666666665</v>
      </c>
      <c r="I17" s="289">
        <v>737.5333333333333</v>
      </c>
      <c r="J17" s="289">
        <v>766.73333333333335</v>
      </c>
      <c r="K17" s="289">
        <v>775.9666666666667</v>
      </c>
      <c r="L17" s="289">
        <v>781.33333333333337</v>
      </c>
      <c r="M17" s="276">
        <v>770.6</v>
      </c>
      <c r="N17" s="276">
        <v>756</v>
      </c>
      <c r="O17" s="291">
        <v>71881250</v>
      </c>
      <c r="P17" s="292">
        <v>-2.3203274957109613E-2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44371</v>
      </c>
      <c r="E18" s="288">
        <v>2954.4</v>
      </c>
      <c r="F18" s="288">
        <v>2944.4666666666672</v>
      </c>
      <c r="G18" s="289">
        <v>2929.9833333333345</v>
      </c>
      <c r="H18" s="289">
        <v>2905.5666666666675</v>
      </c>
      <c r="I18" s="289">
        <v>2891.0833333333348</v>
      </c>
      <c r="J18" s="289">
        <v>2968.8833333333341</v>
      </c>
      <c r="K18" s="289">
        <v>2983.3666666666668</v>
      </c>
      <c r="L18" s="289">
        <v>3007.7833333333338</v>
      </c>
      <c r="M18" s="276">
        <v>2958.95</v>
      </c>
      <c r="N18" s="276">
        <v>2920.05</v>
      </c>
      <c r="O18" s="291">
        <v>392000</v>
      </c>
      <c r="P18" s="292">
        <v>-0.11870503597122302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44371</v>
      </c>
      <c r="E19" s="288">
        <v>744.4</v>
      </c>
      <c r="F19" s="288">
        <v>743.15</v>
      </c>
      <c r="G19" s="289">
        <v>740.3</v>
      </c>
      <c r="H19" s="289">
        <v>736.19999999999993</v>
      </c>
      <c r="I19" s="289">
        <v>733.34999999999991</v>
      </c>
      <c r="J19" s="289">
        <v>747.25</v>
      </c>
      <c r="K19" s="289">
        <v>750.10000000000014</v>
      </c>
      <c r="L19" s="289">
        <v>754.2</v>
      </c>
      <c r="M19" s="276">
        <v>746</v>
      </c>
      <c r="N19" s="276">
        <v>739.05</v>
      </c>
      <c r="O19" s="291">
        <v>8371000</v>
      </c>
      <c r="P19" s="292">
        <v>-0.20442881581448394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44371</v>
      </c>
      <c r="E20" s="288">
        <v>331.55</v>
      </c>
      <c r="F20" s="288">
        <v>329.26666666666665</v>
      </c>
      <c r="G20" s="289">
        <v>322.73333333333329</v>
      </c>
      <c r="H20" s="289">
        <v>313.91666666666663</v>
      </c>
      <c r="I20" s="289">
        <v>307.38333333333327</v>
      </c>
      <c r="J20" s="289">
        <v>338.08333333333331</v>
      </c>
      <c r="K20" s="289">
        <v>344.61666666666662</v>
      </c>
      <c r="L20" s="289">
        <v>353.43333333333334</v>
      </c>
      <c r="M20" s="276">
        <v>335.8</v>
      </c>
      <c r="N20" s="276">
        <v>320.45</v>
      </c>
      <c r="O20" s="291">
        <v>16581000</v>
      </c>
      <c r="P20" s="292">
        <v>9.3372898120672607E-2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44371</v>
      </c>
      <c r="E21" s="288">
        <v>954.95</v>
      </c>
      <c r="F21" s="288">
        <v>953.98333333333323</v>
      </c>
      <c r="G21" s="289">
        <v>949.46666666666647</v>
      </c>
      <c r="H21" s="289">
        <v>943.98333333333323</v>
      </c>
      <c r="I21" s="289">
        <v>939.46666666666647</v>
      </c>
      <c r="J21" s="289">
        <v>959.46666666666647</v>
      </c>
      <c r="K21" s="289">
        <v>963.98333333333312</v>
      </c>
      <c r="L21" s="289">
        <v>969.46666666666647</v>
      </c>
      <c r="M21" s="276">
        <v>958.5</v>
      </c>
      <c r="N21" s="276">
        <v>948.5</v>
      </c>
      <c r="O21" s="291">
        <v>1256750</v>
      </c>
      <c r="P21" s="292">
        <v>-4.9105285060341237E-2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44371</v>
      </c>
      <c r="E22" s="288">
        <v>3211.2</v>
      </c>
      <c r="F22" s="288">
        <v>3207.75</v>
      </c>
      <c r="G22" s="289">
        <v>3183.45</v>
      </c>
      <c r="H22" s="289">
        <v>3155.7</v>
      </c>
      <c r="I22" s="289">
        <v>3131.3999999999996</v>
      </c>
      <c r="J22" s="289">
        <v>3235.5</v>
      </c>
      <c r="K22" s="289">
        <v>3259.8</v>
      </c>
      <c r="L22" s="289">
        <v>3287.55</v>
      </c>
      <c r="M22" s="276">
        <v>3232.05</v>
      </c>
      <c r="N22" s="276">
        <v>3180</v>
      </c>
      <c r="O22" s="291">
        <v>1746750</v>
      </c>
      <c r="P22" s="292">
        <v>-4.1169205434335117E-2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44371</v>
      </c>
      <c r="E23" s="288">
        <v>224.6</v>
      </c>
      <c r="F23" s="288">
        <v>222.93333333333331</v>
      </c>
      <c r="G23" s="289">
        <v>220.61666666666662</v>
      </c>
      <c r="H23" s="289">
        <v>216.6333333333333</v>
      </c>
      <c r="I23" s="289">
        <v>214.31666666666661</v>
      </c>
      <c r="J23" s="289">
        <v>226.91666666666663</v>
      </c>
      <c r="K23" s="289">
        <v>229.23333333333329</v>
      </c>
      <c r="L23" s="289">
        <v>233.21666666666664</v>
      </c>
      <c r="M23" s="276">
        <v>225.25</v>
      </c>
      <c r="N23" s="276">
        <v>218.95</v>
      </c>
      <c r="O23" s="291">
        <v>14322500</v>
      </c>
      <c r="P23" s="292">
        <v>-0.13498414615733051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44371</v>
      </c>
      <c r="E24" s="288">
        <v>127.15</v>
      </c>
      <c r="F24" s="288">
        <v>126.86666666666667</v>
      </c>
      <c r="G24" s="289">
        <v>126.18333333333335</v>
      </c>
      <c r="H24" s="289">
        <v>125.21666666666668</v>
      </c>
      <c r="I24" s="289">
        <v>124.53333333333336</v>
      </c>
      <c r="J24" s="289">
        <v>127.83333333333334</v>
      </c>
      <c r="K24" s="289">
        <v>128.51666666666668</v>
      </c>
      <c r="L24" s="289">
        <v>129.48333333333335</v>
      </c>
      <c r="M24" s="276">
        <v>127.55</v>
      </c>
      <c r="N24" s="276">
        <v>125.9</v>
      </c>
      <c r="O24" s="291">
        <v>30321000</v>
      </c>
      <c r="P24" s="292">
        <v>-0.10470369386128089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44371</v>
      </c>
      <c r="E25" s="288">
        <v>2950.7</v>
      </c>
      <c r="F25" s="288">
        <v>2938.7333333333336</v>
      </c>
      <c r="G25" s="289">
        <v>2915.916666666667</v>
      </c>
      <c r="H25" s="289">
        <v>2881.1333333333332</v>
      </c>
      <c r="I25" s="289">
        <v>2858.3166666666666</v>
      </c>
      <c r="J25" s="289">
        <v>2973.5166666666673</v>
      </c>
      <c r="K25" s="289">
        <v>2996.3333333333339</v>
      </c>
      <c r="L25" s="289">
        <v>3031.1166666666677</v>
      </c>
      <c r="M25" s="276">
        <v>2961.55</v>
      </c>
      <c r="N25" s="276">
        <v>2903.95</v>
      </c>
      <c r="O25" s="291">
        <v>4509000</v>
      </c>
      <c r="P25" s="292">
        <v>-7.2394001110905382E-2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44371</v>
      </c>
      <c r="E26" s="288">
        <v>989.25</v>
      </c>
      <c r="F26" s="288">
        <v>984.36666666666667</v>
      </c>
      <c r="G26" s="289">
        <v>969.63333333333333</v>
      </c>
      <c r="H26" s="289">
        <v>950.01666666666665</v>
      </c>
      <c r="I26" s="289">
        <v>935.2833333333333</v>
      </c>
      <c r="J26" s="289">
        <v>1003.9833333333333</v>
      </c>
      <c r="K26" s="289">
        <v>1018.7166666666667</v>
      </c>
      <c r="L26" s="289">
        <v>1038.3333333333335</v>
      </c>
      <c r="M26" s="276">
        <v>999.1</v>
      </c>
      <c r="N26" s="276">
        <v>964.75</v>
      </c>
      <c r="O26" s="291">
        <v>2613000</v>
      </c>
      <c r="P26" s="292">
        <v>-0.11122448979591837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44371</v>
      </c>
      <c r="E27" s="288">
        <v>1037.1500000000001</v>
      </c>
      <c r="F27" s="288">
        <v>1033.1833333333334</v>
      </c>
      <c r="G27" s="289">
        <v>1024.3666666666668</v>
      </c>
      <c r="H27" s="289">
        <v>1011.5833333333334</v>
      </c>
      <c r="I27" s="289">
        <v>1002.7666666666668</v>
      </c>
      <c r="J27" s="289">
        <v>1045.9666666666667</v>
      </c>
      <c r="K27" s="289">
        <v>1054.7833333333333</v>
      </c>
      <c r="L27" s="289">
        <v>1067.5666666666668</v>
      </c>
      <c r="M27" s="276">
        <v>1042</v>
      </c>
      <c r="N27" s="276">
        <v>1020.4</v>
      </c>
      <c r="O27" s="291">
        <v>8765250</v>
      </c>
      <c r="P27" s="292">
        <v>-4.8475867908552073E-2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44371</v>
      </c>
      <c r="E28" s="288">
        <v>754.25</v>
      </c>
      <c r="F28" s="288">
        <v>748.7166666666667</v>
      </c>
      <c r="G28" s="289">
        <v>740.53333333333342</v>
      </c>
      <c r="H28" s="289">
        <v>726.81666666666672</v>
      </c>
      <c r="I28" s="289">
        <v>718.63333333333344</v>
      </c>
      <c r="J28" s="289">
        <v>762.43333333333339</v>
      </c>
      <c r="K28" s="289">
        <v>770.61666666666679</v>
      </c>
      <c r="L28" s="289">
        <v>784.33333333333337</v>
      </c>
      <c r="M28" s="276">
        <v>756.9</v>
      </c>
      <c r="N28" s="276">
        <v>735</v>
      </c>
      <c r="O28" s="291">
        <v>38506800</v>
      </c>
      <c r="P28" s="292">
        <v>-9.7584296521274497E-2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44371</v>
      </c>
      <c r="E29" s="288">
        <v>4258.5</v>
      </c>
      <c r="F29" s="288">
        <v>4237.6833333333334</v>
      </c>
      <c r="G29" s="289">
        <v>4201.0666666666666</v>
      </c>
      <c r="H29" s="289">
        <v>4143.6333333333332</v>
      </c>
      <c r="I29" s="289">
        <v>4107.0166666666664</v>
      </c>
      <c r="J29" s="289">
        <v>4295.1166666666668</v>
      </c>
      <c r="K29" s="289">
        <v>4331.7333333333336</v>
      </c>
      <c r="L29" s="289">
        <v>4389.166666666667</v>
      </c>
      <c r="M29" s="276">
        <v>4274.3</v>
      </c>
      <c r="N29" s="276">
        <v>4180.25</v>
      </c>
      <c r="O29" s="291">
        <v>1665750</v>
      </c>
      <c r="P29" s="292">
        <v>-9.5192829983704513E-2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44371</v>
      </c>
      <c r="E30" s="288">
        <v>11946.3</v>
      </c>
      <c r="F30" s="288">
        <v>11910.016666666668</v>
      </c>
      <c r="G30" s="289">
        <v>11816.333333333336</v>
      </c>
      <c r="H30" s="289">
        <v>11686.366666666667</v>
      </c>
      <c r="I30" s="289">
        <v>11592.683333333334</v>
      </c>
      <c r="J30" s="289">
        <v>12039.983333333337</v>
      </c>
      <c r="K30" s="289">
        <v>12133.666666666668</v>
      </c>
      <c r="L30" s="289">
        <v>12263.633333333339</v>
      </c>
      <c r="M30" s="276">
        <v>12003.7</v>
      </c>
      <c r="N30" s="276">
        <v>11780.05</v>
      </c>
      <c r="O30" s="291">
        <v>747850</v>
      </c>
      <c r="P30" s="292">
        <v>-0.13164387935789137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44371</v>
      </c>
      <c r="E31" s="288">
        <v>5712.6</v>
      </c>
      <c r="F31" s="288">
        <v>5730.95</v>
      </c>
      <c r="G31" s="289">
        <v>5651.9</v>
      </c>
      <c r="H31" s="289">
        <v>5591.2</v>
      </c>
      <c r="I31" s="289">
        <v>5512.15</v>
      </c>
      <c r="J31" s="289">
        <v>5791.65</v>
      </c>
      <c r="K31" s="289">
        <v>5870.7000000000007</v>
      </c>
      <c r="L31" s="289">
        <v>5931.4</v>
      </c>
      <c r="M31" s="276">
        <v>5810</v>
      </c>
      <c r="N31" s="276">
        <v>5670.25</v>
      </c>
      <c r="O31" s="291">
        <v>3787375</v>
      </c>
      <c r="P31" s="292">
        <v>-7.9253654237700186E-2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44371</v>
      </c>
      <c r="E32" s="288">
        <v>2205.4499999999998</v>
      </c>
      <c r="F32" s="288">
        <v>2198.4500000000003</v>
      </c>
      <c r="G32" s="289">
        <v>2182.0000000000005</v>
      </c>
      <c r="H32" s="289">
        <v>2158.5500000000002</v>
      </c>
      <c r="I32" s="289">
        <v>2142.1000000000004</v>
      </c>
      <c r="J32" s="289">
        <v>2221.9000000000005</v>
      </c>
      <c r="K32" s="289">
        <v>2238.3500000000004</v>
      </c>
      <c r="L32" s="289">
        <v>2261.8000000000006</v>
      </c>
      <c r="M32" s="276">
        <v>2214.9</v>
      </c>
      <c r="N32" s="276">
        <v>2175</v>
      </c>
      <c r="O32" s="291">
        <v>1276000</v>
      </c>
      <c r="P32" s="292">
        <v>-0.20409181636726548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44371</v>
      </c>
      <c r="E33" s="288">
        <v>297.2</v>
      </c>
      <c r="F33" s="288">
        <v>296.41666666666663</v>
      </c>
      <c r="G33" s="289">
        <v>293.18333333333328</v>
      </c>
      <c r="H33" s="289">
        <v>289.16666666666663</v>
      </c>
      <c r="I33" s="289">
        <v>285.93333333333328</v>
      </c>
      <c r="J33" s="289">
        <v>300.43333333333328</v>
      </c>
      <c r="K33" s="289">
        <v>303.66666666666663</v>
      </c>
      <c r="L33" s="289">
        <v>307.68333333333328</v>
      </c>
      <c r="M33" s="276">
        <v>299.64999999999998</v>
      </c>
      <c r="N33" s="276">
        <v>292.39999999999998</v>
      </c>
      <c r="O33" s="291">
        <v>21821400</v>
      </c>
      <c r="P33" s="292">
        <v>-8.2841579664094417E-2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44371</v>
      </c>
      <c r="E34" s="288">
        <v>84.3</v>
      </c>
      <c r="F34" s="288">
        <v>83.2</v>
      </c>
      <c r="G34" s="289">
        <v>81.5</v>
      </c>
      <c r="H34" s="289">
        <v>78.7</v>
      </c>
      <c r="I34" s="289">
        <v>77</v>
      </c>
      <c r="J34" s="289">
        <v>86</v>
      </c>
      <c r="K34" s="289">
        <v>87.700000000000017</v>
      </c>
      <c r="L34" s="289">
        <v>90.5</v>
      </c>
      <c r="M34" s="276">
        <v>84.9</v>
      </c>
      <c r="N34" s="276">
        <v>80.400000000000006</v>
      </c>
      <c r="O34" s="291">
        <v>205428600</v>
      </c>
      <c r="P34" s="292">
        <v>-1.8502990664654256E-2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44371</v>
      </c>
      <c r="E35" s="288">
        <v>1558.55</v>
      </c>
      <c r="F35" s="288">
        <v>1553.4166666666667</v>
      </c>
      <c r="G35" s="289">
        <v>1539.8333333333335</v>
      </c>
      <c r="H35" s="289">
        <v>1521.1166666666668</v>
      </c>
      <c r="I35" s="289">
        <v>1507.5333333333335</v>
      </c>
      <c r="J35" s="289">
        <v>1572.1333333333334</v>
      </c>
      <c r="K35" s="289">
        <v>1585.7166666666669</v>
      </c>
      <c r="L35" s="289">
        <v>1604.4333333333334</v>
      </c>
      <c r="M35" s="276">
        <v>1567</v>
      </c>
      <c r="N35" s="276">
        <v>1534.7</v>
      </c>
      <c r="O35" s="291">
        <v>850300</v>
      </c>
      <c r="P35" s="292">
        <v>-0.2365432098765432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44371</v>
      </c>
      <c r="E36" s="288">
        <v>149</v>
      </c>
      <c r="F36" s="288">
        <v>147.86666666666667</v>
      </c>
      <c r="G36" s="289">
        <v>144.68333333333334</v>
      </c>
      <c r="H36" s="289">
        <v>140.36666666666667</v>
      </c>
      <c r="I36" s="289">
        <v>137.18333333333334</v>
      </c>
      <c r="J36" s="289">
        <v>152.18333333333334</v>
      </c>
      <c r="K36" s="289">
        <v>155.36666666666667</v>
      </c>
      <c r="L36" s="289">
        <v>159.68333333333334</v>
      </c>
      <c r="M36" s="276">
        <v>151.05000000000001</v>
      </c>
      <c r="N36" s="276">
        <v>143.55000000000001</v>
      </c>
      <c r="O36" s="291">
        <v>38634600</v>
      </c>
      <c r="P36" s="292">
        <v>0.18676316096649936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44371</v>
      </c>
      <c r="E37" s="288">
        <v>801.7</v>
      </c>
      <c r="F37" s="288">
        <v>809.44999999999993</v>
      </c>
      <c r="G37" s="289">
        <v>780.39999999999986</v>
      </c>
      <c r="H37" s="289">
        <v>759.09999999999991</v>
      </c>
      <c r="I37" s="289">
        <v>730.04999999999984</v>
      </c>
      <c r="J37" s="289">
        <v>830.74999999999989</v>
      </c>
      <c r="K37" s="289">
        <v>859.79999999999984</v>
      </c>
      <c r="L37" s="289">
        <v>881.09999999999991</v>
      </c>
      <c r="M37" s="276">
        <v>838.5</v>
      </c>
      <c r="N37" s="276">
        <v>788.15</v>
      </c>
      <c r="O37" s="291">
        <v>4200900</v>
      </c>
      <c r="P37" s="292">
        <v>-3.9969834087481143E-2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44371</v>
      </c>
      <c r="E38" s="288">
        <v>685.85</v>
      </c>
      <c r="F38" s="288">
        <v>681.15</v>
      </c>
      <c r="G38" s="289">
        <v>674.3</v>
      </c>
      <c r="H38" s="289">
        <v>662.75</v>
      </c>
      <c r="I38" s="289">
        <v>655.9</v>
      </c>
      <c r="J38" s="289">
        <v>692.69999999999993</v>
      </c>
      <c r="K38" s="289">
        <v>699.55000000000007</v>
      </c>
      <c r="L38" s="289">
        <v>711.09999999999991</v>
      </c>
      <c r="M38" s="276">
        <v>688</v>
      </c>
      <c r="N38" s="276">
        <v>669.6</v>
      </c>
      <c r="O38" s="291">
        <v>7221000</v>
      </c>
      <c r="P38" s="292">
        <v>-3.6814725890356143E-2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44371</v>
      </c>
      <c r="E39" s="288">
        <v>523.9</v>
      </c>
      <c r="F39" s="288">
        <v>525.63333333333333</v>
      </c>
      <c r="G39" s="289">
        <v>520.76666666666665</v>
      </c>
      <c r="H39" s="289">
        <v>517.63333333333333</v>
      </c>
      <c r="I39" s="289">
        <v>512.76666666666665</v>
      </c>
      <c r="J39" s="289">
        <v>528.76666666666665</v>
      </c>
      <c r="K39" s="289">
        <v>533.63333333333321</v>
      </c>
      <c r="L39" s="289">
        <v>536.76666666666665</v>
      </c>
      <c r="M39" s="276">
        <v>530.5</v>
      </c>
      <c r="N39" s="276">
        <v>522.5</v>
      </c>
      <c r="O39" s="291">
        <v>115041501</v>
      </c>
      <c r="P39" s="292">
        <v>1.3832928241684746E-2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44371</v>
      </c>
      <c r="E40" s="288">
        <v>73.900000000000006</v>
      </c>
      <c r="F40" s="288">
        <v>73.649999999999991</v>
      </c>
      <c r="G40" s="289">
        <v>72.299999999999983</v>
      </c>
      <c r="H40" s="289">
        <v>70.699999999999989</v>
      </c>
      <c r="I40" s="289">
        <v>69.34999999999998</v>
      </c>
      <c r="J40" s="289">
        <v>75.249999999999986</v>
      </c>
      <c r="K40" s="289">
        <v>76.59999999999998</v>
      </c>
      <c r="L40" s="289">
        <v>78.199999999999989</v>
      </c>
      <c r="M40" s="276">
        <v>75</v>
      </c>
      <c r="N40" s="276">
        <v>72.05</v>
      </c>
      <c r="O40" s="291">
        <v>91402500</v>
      </c>
      <c r="P40" s="292">
        <v>-7.0375907731738574E-2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44371</v>
      </c>
      <c r="E41" s="288">
        <v>383.45</v>
      </c>
      <c r="F41" s="288">
        <v>383.91666666666669</v>
      </c>
      <c r="G41" s="289">
        <v>381.13333333333338</v>
      </c>
      <c r="H41" s="289">
        <v>378.81666666666672</v>
      </c>
      <c r="I41" s="289">
        <v>376.03333333333342</v>
      </c>
      <c r="J41" s="289">
        <v>386.23333333333335</v>
      </c>
      <c r="K41" s="289">
        <v>389.01666666666665</v>
      </c>
      <c r="L41" s="289">
        <v>391.33333333333331</v>
      </c>
      <c r="M41" s="276">
        <v>386.7</v>
      </c>
      <c r="N41" s="276">
        <v>381.6</v>
      </c>
      <c r="O41" s="291">
        <v>17434000</v>
      </c>
      <c r="P41" s="292">
        <v>-9.8906324298621021E-2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44371</v>
      </c>
      <c r="E42" s="288">
        <v>15122.55</v>
      </c>
      <c r="F42" s="288">
        <v>15106.483333333332</v>
      </c>
      <c r="G42" s="289">
        <v>14928.916666666664</v>
      </c>
      <c r="H42" s="289">
        <v>14735.283333333333</v>
      </c>
      <c r="I42" s="289">
        <v>14557.716666666665</v>
      </c>
      <c r="J42" s="289">
        <v>15300.116666666663</v>
      </c>
      <c r="K42" s="289">
        <v>15477.683333333332</v>
      </c>
      <c r="L42" s="289">
        <v>15671.316666666662</v>
      </c>
      <c r="M42" s="276">
        <v>15284.05</v>
      </c>
      <c r="N42" s="276">
        <v>14912.85</v>
      </c>
      <c r="O42" s="291">
        <v>119900</v>
      </c>
      <c r="P42" s="292">
        <v>-0.13523260007212407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44371</v>
      </c>
      <c r="E43" s="288">
        <v>470.7</v>
      </c>
      <c r="F43" s="288">
        <v>476.4666666666667</v>
      </c>
      <c r="G43" s="289">
        <v>462.93333333333339</v>
      </c>
      <c r="H43" s="289">
        <v>455.16666666666669</v>
      </c>
      <c r="I43" s="289">
        <v>441.63333333333338</v>
      </c>
      <c r="J43" s="289">
        <v>484.23333333333341</v>
      </c>
      <c r="K43" s="289">
        <v>497.76666666666671</v>
      </c>
      <c r="L43" s="289">
        <v>505.53333333333342</v>
      </c>
      <c r="M43" s="276">
        <v>490</v>
      </c>
      <c r="N43" s="276">
        <v>468.7</v>
      </c>
      <c r="O43" s="291">
        <v>44681400</v>
      </c>
      <c r="P43" s="292">
        <v>-0.11862661553756569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44371</v>
      </c>
      <c r="E44" s="288">
        <v>3434.6</v>
      </c>
      <c r="F44" s="288">
        <v>3433.15</v>
      </c>
      <c r="G44" s="289">
        <v>3420.4500000000003</v>
      </c>
      <c r="H44" s="289">
        <v>3406.3</v>
      </c>
      <c r="I44" s="289">
        <v>3393.6000000000004</v>
      </c>
      <c r="J44" s="289">
        <v>3447.3</v>
      </c>
      <c r="K44" s="289">
        <v>3460</v>
      </c>
      <c r="L44" s="289">
        <v>3474.15</v>
      </c>
      <c r="M44" s="276">
        <v>3445.85</v>
      </c>
      <c r="N44" s="276">
        <v>3419</v>
      </c>
      <c r="O44" s="291">
        <v>1886400</v>
      </c>
      <c r="P44" s="292">
        <v>-5.16790669615926E-2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44371</v>
      </c>
      <c r="E45" s="288">
        <v>629.54999999999995</v>
      </c>
      <c r="F45" s="288">
        <v>631.5333333333333</v>
      </c>
      <c r="G45" s="289">
        <v>622.16666666666663</v>
      </c>
      <c r="H45" s="289">
        <v>614.7833333333333</v>
      </c>
      <c r="I45" s="289">
        <v>605.41666666666663</v>
      </c>
      <c r="J45" s="289">
        <v>638.91666666666663</v>
      </c>
      <c r="K45" s="289">
        <v>648.28333333333342</v>
      </c>
      <c r="L45" s="289">
        <v>655.66666666666663</v>
      </c>
      <c r="M45" s="276">
        <v>640.9</v>
      </c>
      <c r="N45" s="276">
        <v>624.15</v>
      </c>
      <c r="O45" s="291">
        <v>22301400</v>
      </c>
      <c r="P45" s="292">
        <v>-4.2143059623925165E-2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44371</v>
      </c>
      <c r="E46" s="288">
        <v>155.44999999999999</v>
      </c>
      <c r="F46" s="288">
        <v>153.71666666666667</v>
      </c>
      <c r="G46" s="289">
        <v>150.73333333333335</v>
      </c>
      <c r="H46" s="289">
        <v>146.01666666666668</v>
      </c>
      <c r="I46" s="289">
        <v>143.03333333333336</v>
      </c>
      <c r="J46" s="289">
        <v>158.43333333333334</v>
      </c>
      <c r="K46" s="289">
        <v>161.41666666666663</v>
      </c>
      <c r="L46" s="289">
        <v>166.13333333333333</v>
      </c>
      <c r="M46" s="276">
        <v>156.69999999999999</v>
      </c>
      <c r="N46" s="276">
        <v>149</v>
      </c>
      <c r="O46" s="291">
        <v>41666400</v>
      </c>
      <c r="P46" s="292">
        <v>-0.25434866640896792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44371</v>
      </c>
      <c r="E47" s="288">
        <v>539.35</v>
      </c>
      <c r="F47" s="288">
        <v>539.16666666666663</v>
      </c>
      <c r="G47" s="289">
        <v>528.33333333333326</v>
      </c>
      <c r="H47" s="289">
        <v>517.31666666666661</v>
      </c>
      <c r="I47" s="289">
        <v>506.48333333333323</v>
      </c>
      <c r="J47" s="289">
        <v>550.18333333333328</v>
      </c>
      <c r="K47" s="289">
        <v>561.01666666666654</v>
      </c>
      <c r="L47" s="289">
        <v>572.0333333333333</v>
      </c>
      <c r="M47" s="276">
        <v>550</v>
      </c>
      <c r="N47" s="276">
        <v>528.15</v>
      </c>
      <c r="O47" s="291">
        <v>11063750</v>
      </c>
      <c r="P47" s="292">
        <v>0.27591177742540002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44371</v>
      </c>
      <c r="E48" s="288">
        <v>946.8</v>
      </c>
      <c r="F48" s="288">
        <v>945.63333333333333</v>
      </c>
      <c r="G48" s="289">
        <v>939.41666666666663</v>
      </c>
      <c r="H48" s="289">
        <v>932.0333333333333</v>
      </c>
      <c r="I48" s="289">
        <v>925.81666666666661</v>
      </c>
      <c r="J48" s="289">
        <v>953.01666666666665</v>
      </c>
      <c r="K48" s="289">
        <v>959.23333333333335</v>
      </c>
      <c r="L48" s="289">
        <v>966.61666666666667</v>
      </c>
      <c r="M48" s="276">
        <v>951.85</v>
      </c>
      <c r="N48" s="276">
        <v>938.25</v>
      </c>
      <c r="O48" s="291">
        <v>10505950</v>
      </c>
      <c r="P48" s="292">
        <v>-7.7085593559070409E-2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44371</v>
      </c>
      <c r="E49" s="288">
        <v>145.35</v>
      </c>
      <c r="F49" s="288">
        <v>145.80000000000001</v>
      </c>
      <c r="G49" s="289">
        <v>144.35000000000002</v>
      </c>
      <c r="H49" s="289">
        <v>143.35000000000002</v>
      </c>
      <c r="I49" s="289">
        <v>141.90000000000003</v>
      </c>
      <c r="J49" s="289">
        <v>146.80000000000001</v>
      </c>
      <c r="K49" s="289">
        <v>148.25</v>
      </c>
      <c r="L49" s="289">
        <v>149.25</v>
      </c>
      <c r="M49" s="276">
        <v>147.25</v>
      </c>
      <c r="N49" s="276">
        <v>144.80000000000001</v>
      </c>
      <c r="O49" s="291">
        <v>49035000</v>
      </c>
      <c r="P49" s="292">
        <v>-4.9433222534731097E-3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44371</v>
      </c>
      <c r="E50" s="288">
        <v>3517.1</v>
      </c>
      <c r="F50" s="288">
        <v>3527.1</v>
      </c>
      <c r="G50" s="289">
        <v>3466.6499999999996</v>
      </c>
      <c r="H50" s="289">
        <v>3416.2</v>
      </c>
      <c r="I50" s="289">
        <v>3355.7499999999995</v>
      </c>
      <c r="J50" s="289">
        <v>3577.5499999999997</v>
      </c>
      <c r="K50" s="289">
        <v>3637.9999999999995</v>
      </c>
      <c r="L50" s="289">
        <v>3688.45</v>
      </c>
      <c r="M50" s="276">
        <v>3587.55</v>
      </c>
      <c r="N50" s="276">
        <v>3476.65</v>
      </c>
      <c r="O50" s="291">
        <v>1131175</v>
      </c>
      <c r="P50" s="292">
        <v>-0.25828237955510386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44371</v>
      </c>
      <c r="E51" s="288">
        <v>1691.6</v>
      </c>
      <c r="F51" s="288">
        <v>1705.9166666666667</v>
      </c>
      <c r="G51" s="289">
        <v>1658.9333333333334</v>
      </c>
      <c r="H51" s="289">
        <v>1626.2666666666667</v>
      </c>
      <c r="I51" s="289">
        <v>1579.2833333333333</v>
      </c>
      <c r="J51" s="289">
        <v>1738.5833333333335</v>
      </c>
      <c r="K51" s="289">
        <v>1785.5666666666666</v>
      </c>
      <c r="L51" s="289">
        <v>1818.2333333333336</v>
      </c>
      <c r="M51" s="276">
        <v>1752.9</v>
      </c>
      <c r="N51" s="276">
        <v>1673.25</v>
      </c>
      <c r="O51" s="291">
        <v>2843050</v>
      </c>
      <c r="P51" s="292">
        <v>-7.7560754031342272E-2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44371</v>
      </c>
      <c r="E52" s="288">
        <v>671.1</v>
      </c>
      <c r="F52" s="288">
        <v>666.23333333333335</v>
      </c>
      <c r="G52" s="289">
        <v>655.56666666666672</v>
      </c>
      <c r="H52" s="289">
        <v>640.03333333333342</v>
      </c>
      <c r="I52" s="289">
        <v>629.36666666666679</v>
      </c>
      <c r="J52" s="289">
        <v>681.76666666666665</v>
      </c>
      <c r="K52" s="289">
        <v>692.43333333333317</v>
      </c>
      <c r="L52" s="289">
        <v>707.96666666666658</v>
      </c>
      <c r="M52" s="276">
        <v>676.9</v>
      </c>
      <c r="N52" s="276">
        <v>650.70000000000005</v>
      </c>
      <c r="O52" s="291">
        <v>7780614</v>
      </c>
      <c r="P52" s="292">
        <v>-5.7375497064949821E-2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44371</v>
      </c>
      <c r="E53" s="288">
        <v>174.55</v>
      </c>
      <c r="F53" s="288">
        <v>174.28333333333333</v>
      </c>
      <c r="G53" s="289">
        <v>171.81666666666666</v>
      </c>
      <c r="H53" s="289">
        <v>169.08333333333334</v>
      </c>
      <c r="I53" s="289">
        <v>166.61666666666667</v>
      </c>
      <c r="J53" s="289">
        <v>177.01666666666665</v>
      </c>
      <c r="K53" s="289">
        <v>179.48333333333329</v>
      </c>
      <c r="L53" s="289">
        <v>182.21666666666664</v>
      </c>
      <c r="M53" s="276">
        <v>176.75</v>
      </c>
      <c r="N53" s="276">
        <v>171.55</v>
      </c>
      <c r="O53" s="291">
        <v>5288600</v>
      </c>
      <c r="P53" s="292">
        <v>-8.8188134687332984E-2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44371</v>
      </c>
      <c r="E54" s="288">
        <v>778</v>
      </c>
      <c r="F54" s="288">
        <v>778.61666666666667</v>
      </c>
      <c r="G54" s="289">
        <v>750.38333333333333</v>
      </c>
      <c r="H54" s="289">
        <v>722.76666666666665</v>
      </c>
      <c r="I54" s="289">
        <v>694.5333333333333</v>
      </c>
      <c r="J54" s="289">
        <v>806.23333333333335</v>
      </c>
      <c r="K54" s="289">
        <v>834.4666666666667</v>
      </c>
      <c r="L54" s="289">
        <v>862.08333333333337</v>
      </c>
      <c r="M54" s="276">
        <v>806.85</v>
      </c>
      <c r="N54" s="276">
        <v>751</v>
      </c>
      <c r="O54" s="291">
        <v>2682600</v>
      </c>
      <c r="P54" s="292">
        <v>0.10014763779527559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44371</v>
      </c>
      <c r="E55" s="288">
        <v>530.4</v>
      </c>
      <c r="F55" s="288">
        <v>531.74999999999989</v>
      </c>
      <c r="G55" s="289">
        <v>527.19999999999982</v>
      </c>
      <c r="H55" s="289">
        <v>523.99999999999989</v>
      </c>
      <c r="I55" s="289">
        <v>519.44999999999982</v>
      </c>
      <c r="J55" s="289">
        <v>534.94999999999982</v>
      </c>
      <c r="K55" s="289">
        <v>539.49999999999977</v>
      </c>
      <c r="L55" s="289">
        <v>542.69999999999982</v>
      </c>
      <c r="M55" s="276">
        <v>536.29999999999995</v>
      </c>
      <c r="N55" s="276">
        <v>528.54999999999995</v>
      </c>
      <c r="O55" s="291">
        <v>11246250</v>
      </c>
      <c r="P55" s="292">
        <v>-5.1968155683325959E-3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44371</v>
      </c>
      <c r="E56" s="288">
        <v>1778.05</v>
      </c>
      <c r="F56" s="288">
        <v>1782.9666666666665</v>
      </c>
      <c r="G56" s="289">
        <v>1764.2833333333328</v>
      </c>
      <c r="H56" s="289">
        <v>1750.5166666666664</v>
      </c>
      <c r="I56" s="289">
        <v>1731.8333333333328</v>
      </c>
      <c r="J56" s="289">
        <v>1796.7333333333329</v>
      </c>
      <c r="K56" s="289">
        <v>1815.4166666666667</v>
      </c>
      <c r="L56" s="289">
        <v>1829.1833333333329</v>
      </c>
      <c r="M56" s="276">
        <v>1801.65</v>
      </c>
      <c r="N56" s="276">
        <v>1769.2</v>
      </c>
      <c r="O56" s="291">
        <v>1812500</v>
      </c>
      <c r="P56" s="292">
        <v>-1.1183851609383524E-2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44371</v>
      </c>
      <c r="E57" s="288">
        <v>4112.6000000000004</v>
      </c>
      <c r="F57" s="288">
        <v>4114.0166666666664</v>
      </c>
      <c r="G57" s="289">
        <v>4083.3833333333332</v>
      </c>
      <c r="H57" s="289">
        <v>4054.166666666667</v>
      </c>
      <c r="I57" s="289">
        <v>4023.5333333333338</v>
      </c>
      <c r="J57" s="289">
        <v>4143.2333333333327</v>
      </c>
      <c r="K57" s="289">
        <v>4173.8666666666659</v>
      </c>
      <c r="L57" s="289">
        <v>4203.0833333333321</v>
      </c>
      <c r="M57" s="276">
        <v>4144.6499999999996</v>
      </c>
      <c r="N57" s="276">
        <v>4084.8</v>
      </c>
      <c r="O57" s="291">
        <v>2335400</v>
      </c>
      <c r="P57" s="292">
        <v>-8.0695953393166431E-2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44371</v>
      </c>
      <c r="E58" s="288">
        <v>285.14999999999998</v>
      </c>
      <c r="F58" s="288">
        <v>287.45</v>
      </c>
      <c r="G58" s="289">
        <v>281.5</v>
      </c>
      <c r="H58" s="289">
        <v>277.85000000000002</v>
      </c>
      <c r="I58" s="289">
        <v>271.90000000000003</v>
      </c>
      <c r="J58" s="289">
        <v>291.09999999999997</v>
      </c>
      <c r="K58" s="289">
        <v>297.0499999999999</v>
      </c>
      <c r="L58" s="289">
        <v>300.69999999999993</v>
      </c>
      <c r="M58" s="276">
        <v>293.39999999999998</v>
      </c>
      <c r="N58" s="276">
        <v>283.8</v>
      </c>
      <c r="O58" s="291">
        <v>29102700</v>
      </c>
      <c r="P58" s="292">
        <v>-7.9436325678496872E-2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44371</v>
      </c>
      <c r="E59" s="288">
        <v>5299.45</v>
      </c>
      <c r="F59" s="288">
        <v>5291.7666666666664</v>
      </c>
      <c r="G59" s="289">
        <v>5269.6833333333325</v>
      </c>
      <c r="H59" s="289">
        <v>5239.9166666666661</v>
      </c>
      <c r="I59" s="289">
        <v>5217.8333333333321</v>
      </c>
      <c r="J59" s="289">
        <v>5321.5333333333328</v>
      </c>
      <c r="K59" s="289">
        <v>5343.6166666666668</v>
      </c>
      <c r="L59" s="289">
        <v>5373.3833333333332</v>
      </c>
      <c r="M59" s="276">
        <v>5313.85</v>
      </c>
      <c r="N59" s="276">
        <v>5262</v>
      </c>
      <c r="O59" s="291">
        <v>2666250</v>
      </c>
      <c r="P59" s="292">
        <v>-9.199267804691158E-2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44371</v>
      </c>
      <c r="E60" s="288">
        <v>2621.8</v>
      </c>
      <c r="F60" s="288">
        <v>2642.0166666666669</v>
      </c>
      <c r="G60" s="289">
        <v>2589.0333333333338</v>
      </c>
      <c r="H60" s="289">
        <v>2556.2666666666669</v>
      </c>
      <c r="I60" s="289">
        <v>2503.2833333333338</v>
      </c>
      <c r="J60" s="289">
        <v>2674.7833333333338</v>
      </c>
      <c r="K60" s="289">
        <v>2727.7666666666664</v>
      </c>
      <c r="L60" s="289">
        <v>2760.5333333333338</v>
      </c>
      <c r="M60" s="276">
        <v>2695</v>
      </c>
      <c r="N60" s="276">
        <v>2609.25</v>
      </c>
      <c r="O60" s="291">
        <v>2815400</v>
      </c>
      <c r="P60" s="292">
        <v>-8.8085251105316856E-2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44371</v>
      </c>
      <c r="E61" s="288">
        <v>1152.8</v>
      </c>
      <c r="F61" s="288">
        <v>1145.4166666666667</v>
      </c>
      <c r="G61" s="289">
        <v>1135.3833333333334</v>
      </c>
      <c r="H61" s="289">
        <v>1117.9666666666667</v>
      </c>
      <c r="I61" s="289">
        <v>1107.9333333333334</v>
      </c>
      <c r="J61" s="289">
        <v>1162.8333333333335</v>
      </c>
      <c r="K61" s="289">
        <v>1172.8666666666668</v>
      </c>
      <c r="L61" s="289">
        <v>1190.2833333333335</v>
      </c>
      <c r="M61" s="276">
        <v>1155.45</v>
      </c>
      <c r="N61" s="276">
        <v>1128</v>
      </c>
      <c r="O61" s="291">
        <v>4235000</v>
      </c>
      <c r="P61" s="292">
        <v>1.0233534505379166E-2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44371</v>
      </c>
      <c r="E62" s="288">
        <v>189.65</v>
      </c>
      <c r="F62" s="288">
        <v>189.65</v>
      </c>
      <c r="G62" s="289">
        <v>188</v>
      </c>
      <c r="H62" s="289">
        <v>186.35</v>
      </c>
      <c r="I62" s="289">
        <v>184.7</v>
      </c>
      <c r="J62" s="289">
        <v>191.3</v>
      </c>
      <c r="K62" s="289">
        <v>192.95000000000005</v>
      </c>
      <c r="L62" s="289">
        <v>194.60000000000002</v>
      </c>
      <c r="M62" s="276">
        <v>191.3</v>
      </c>
      <c r="N62" s="276">
        <v>188</v>
      </c>
      <c r="O62" s="291">
        <v>13968000</v>
      </c>
      <c r="P62" s="292">
        <v>-6.6564260112647209E-3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44371</v>
      </c>
      <c r="E63" s="288">
        <v>88.7</v>
      </c>
      <c r="F63" s="288">
        <v>88.183333333333337</v>
      </c>
      <c r="G63" s="289">
        <v>87.316666666666677</v>
      </c>
      <c r="H63" s="289">
        <v>85.933333333333337</v>
      </c>
      <c r="I63" s="289">
        <v>85.066666666666677</v>
      </c>
      <c r="J63" s="289">
        <v>89.566666666666677</v>
      </c>
      <c r="K63" s="289">
        <v>90.433333333333351</v>
      </c>
      <c r="L63" s="289">
        <v>91.816666666666677</v>
      </c>
      <c r="M63" s="276">
        <v>89.05</v>
      </c>
      <c r="N63" s="276">
        <v>86.8</v>
      </c>
      <c r="O63" s="291">
        <v>66200000</v>
      </c>
      <c r="P63" s="292">
        <v>-7.5418994413407825E-2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44371</v>
      </c>
      <c r="E64" s="288">
        <v>153.80000000000001</v>
      </c>
      <c r="F64" s="288">
        <v>153.75</v>
      </c>
      <c r="G64" s="289">
        <v>151.55000000000001</v>
      </c>
      <c r="H64" s="289">
        <v>149.30000000000001</v>
      </c>
      <c r="I64" s="289">
        <v>147.10000000000002</v>
      </c>
      <c r="J64" s="289">
        <v>156</v>
      </c>
      <c r="K64" s="289">
        <v>158.19999999999999</v>
      </c>
      <c r="L64" s="289">
        <v>160.44999999999999</v>
      </c>
      <c r="M64" s="276">
        <v>155.94999999999999</v>
      </c>
      <c r="N64" s="276">
        <v>151.5</v>
      </c>
      <c r="O64" s="291">
        <v>31988400</v>
      </c>
      <c r="P64" s="292">
        <v>-0.10679611650485436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44371</v>
      </c>
      <c r="E65" s="288">
        <v>611.45000000000005</v>
      </c>
      <c r="F65" s="288">
        <v>612.5</v>
      </c>
      <c r="G65" s="289">
        <v>606.45000000000005</v>
      </c>
      <c r="H65" s="289">
        <v>601.45000000000005</v>
      </c>
      <c r="I65" s="289">
        <v>595.40000000000009</v>
      </c>
      <c r="J65" s="289">
        <v>617.5</v>
      </c>
      <c r="K65" s="289">
        <v>623.54999999999995</v>
      </c>
      <c r="L65" s="289">
        <v>628.54999999999995</v>
      </c>
      <c r="M65" s="276">
        <v>618.54999999999995</v>
      </c>
      <c r="N65" s="276">
        <v>607.5</v>
      </c>
      <c r="O65" s="291">
        <v>8406500</v>
      </c>
      <c r="P65" s="292">
        <v>-6.5336913438179267E-2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44371</v>
      </c>
      <c r="E66" s="288">
        <v>27</v>
      </c>
      <c r="F66" s="288">
        <v>27.133333333333336</v>
      </c>
      <c r="G66" s="289">
        <v>26.666666666666671</v>
      </c>
      <c r="H66" s="289">
        <v>26.333333333333336</v>
      </c>
      <c r="I66" s="289">
        <v>25.866666666666671</v>
      </c>
      <c r="J66" s="289">
        <v>27.466666666666672</v>
      </c>
      <c r="K66" s="289">
        <v>27.933333333333334</v>
      </c>
      <c r="L66" s="289">
        <v>28.266666666666673</v>
      </c>
      <c r="M66" s="276">
        <v>27.6</v>
      </c>
      <c r="N66" s="276">
        <v>26.8</v>
      </c>
      <c r="O66" s="291">
        <v>88402500</v>
      </c>
      <c r="P66" s="292">
        <v>-0.18889347646573079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44371</v>
      </c>
      <c r="E67" s="404">
        <v>838.15</v>
      </c>
      <c r="F67" s="404">
        <v>835.30000000000007</v>
      </c>
      <c r="G67" s="405">
        <v>826.00000000000011</v>
      </c>
      <c r="H67" s="405">
        <v>813.85</v>
      </c>
      <c r="I67" s="405">
        <v>804.55000000000007</v>
      </c>
      <c r="J67" s="405">
        <v>847.45000000000016</v>
      </c>
      <c r="K67" s="405">
        <v>856.75000000000011</v>
      </c>
      <c r="L67" s="405">
        <v>868.9000000000002</v>
      </c>
      <c r="M67" s="406">
        <v>844.6</v>
      </c>
      <c r="N67" s="406">
        <v>823.15</v>
      </c>
      <c r="O67" s="407">
        <v>4935000</v>
      </c>
      <c r="P67" s="408">
        <v>-0.11320754716981132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44371</v>
      </c>
      <c r="E68" s="288">
        <v>1365.75</v>
      </c>
      <c r="F68" s="288">
        <v>1365.7166666666665</v>
      </c>
      <c r="G68" s="289">
        <v>1343.4833333333329</v>
      </c>
      <c r="H68" s="289">
        <v>1321.2166666666665</v>
      </c>
      <c r="I68" s="289">
        <v>1298.9833333333329</v>
      </c>
      <c r="J68" s="289">
        <v>1387.9833333333329</v>
      </c>
      <c r="K68" s="289">
        <v>1410.2166666666665</v>
      </c>
      <c r="L68" s="289">
        <v>1432.4833333333329</v>
      </c>
      <c r="M68" s="276">
        <v>1387.95</v>
      </c>
      <c r="N68" s="276">
        <v>1343.45</v>
      </c>
      <c r="O68" s="291">
        <v>1574300</v>
      </c>
      <c r="P68" s="292">
        <v>-0.11151870873074102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44371</v>
      </c>
      <c r="E69" s="288">
        <v>317.60000000000002</v>
      </c>
      <c r="F69" s="288">
        <v>318.51666666666665</v>
      </c>
      <c r="G69" s="289">
        <v>314.58333333333331</v>
      </c>
      <c r="H69" s="289">
        <v>311.56666666666666</v>
      </c>
      <c r="I69" s="289">
        <v>307.63333333333333</v>
      </c>
      <c r="J69" s="289">
        <v>321.5333333333333</v>
      </c>
      <c r="K69" s="289">
        <v>325.4666666666667</v>
      </c>
      <c r="L69" s="289">
        <v>328.48333333333329</v>
      </c>
      <c r="M69" s="276">
        <v>322.45</v>
      </c>
      <c r="N69" s="276">
        <v>315.5</v>
      </c>
      <c r="O69" s="291">
        <v>9565050</v>
      </c>
      <c r="P69" s="292">
        <v>-6.6555740432612309E-2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44371</v>
      </c>
      <c r="E70" s="288">
        <v>1427.8</v>
      </c>
      <c r="F70" s="288">
        <v>1424.3833333333332</v>
      </c>
      <c r="G70" s="289">
        <v>1404.9666666666665</v>
      </c>
      <c r="H70" s="289">
        <v>1382.1333333333332</v>
      </c>
      <c r="I70" s="289">
        <v>1362.7166666666665</v>
      </c>
      <c r="J70" s="289">
        <v>1447.2166666666665</v>
      </c>
      <c r="K70" s="289">
        <v>1466.6333333333334</v>
      </c>
      <c r="L70" s="289">
        <v>1489.4666666666665</v>
      </c>
      <c r="M70" s="276">
        <v>1443.8</v>
      </c>
      <c r="N70" s="276">
        <v>1401.55</v>
      </c>
      <c r="O70" s="291">
        <v>13585000</v>
      </c>
      <c r="P70" s="292">
        <v>-0.12634408602150538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44371</v>
      </c>
      <c r="E71" s="288">
        <v>516.85</v>
      </c>
      <c r="F71" s="288">
        <v>517.56666666666661</v>
      </c>
      <c r="G71" s="289">
        <v>514.38333333333321</v>
      </c>
      <c r="H71" s="289">
        <v>511.91666666666663</v>
      </c>
      <c r="I71" s="289">
        <v>508.73333333333323</v>
      </c>
      <c r="J71" s="289">
        <v>520.03333333333319</v>
      </c>
      <c r="K71" s="289">
        <v>523.21666666666658</v>
      </c>
      <c r="L71" s="289">
        <v>525.68333333333317</v>
      </c>
      <c r="M71" s="276">
        <v>520.75</v>
      </c>
      <c r="N71" s="276">
        <v>515.1</v>
      </c>
      <c r="O71" s="291">
        <v>1681250</v>
      </c>
      <c r="P71" s="292">
        <v>6.5768621236133126E-2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44371</v>
      </c>
      <c r="E72" s="288">
        <v>1021.9</v>
      </c>
      <c r="F72" s="288">
        <v>1011.1333333333333</v>
      </c>
      <c r="G72" s="289">
        <v>997.86666666666656</v>
      </c>
      <c r="H72" s="289">
        <v>973.83333333333326</v>
      </c>
      <c r="I72" s="289">
        <v>960.56666666666649</v>
      </c>
      <c r="J72" s="289">
        <v>1035.1666666666665</v>
      </c>
      <c r="K72" s="289">
        <v>1048.4333333333334</v>
      </c>
      <c r="L72" s="289">
        <v>1072.4666666666667</v>
      </c>
      <c r="M72" s="276">
        <v>1024.4000000000001</v>
      </c>
      <c r="N72" s="276">
        <v>987.1</v>
      </c>
      <c r="O72" s="291">
        <v>3480000</v>
      </c>
      <c r="P72" s="292">
        <v>-0.16205152901516975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44371</v>
      </c>
      <c r="E73" s="288">
        <v>948</v>
      </c>
      <c r="F73" s="288">
        <v>951.83333333333337</v>
      </c>
      <c r="G73" s="289">
        <v>942.2166666666667</v>
      </c>
      <c r="H73" s="289">
        <v>936.43333333333328</v>
      </c>
      <c r="I73" s="289">
        <v>926.81666666666661</v>
      </c>
      <c r="J73" s="289">
        <v>957.61666666666679</v>
      </c>
      <c r="K73" s="289">
        <v>967.23333333333335</v>
      </c>
      <c r="L73" s="289">
        <v>973.01666666666688</v>
      </c>
      <c r="M73" s="276">
        <v>961.45</v>
      </c>
      <c r="N73" s="276">
        <v>946.05</v>
      </c>
      <c r="O73" s="291">
        <v>21199500</v>
      </c>
      <c r="P73" s="292">
        <v>2.0246597493599246E-2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44371</v>
      </c>
      <c r="E74" s="288">
        <v>2504.0500000000002</v>
      </c>
      <c r="F74" s="288">
        <v>2519.0333333333333</v>
      </c>
      <c r="G74" s="289">
        <v>2470.2166666666667</v>
      </c>
      <c r="H74" s="289">
        <v>2436.3833333333332</v>
      </c>
      <c r="I74" s="289">
        <v>2387.5666666666666</v>
      </c>
      <c r="J74" s="289">
        <v>2552.8666666666668</v>
      </c>
      <c r="K74" s="289">
        <v>2601.6833333333334</v>
      </c>
      <c r="L74" s="289">
        <v>2635.5166666666669</v>
      </c>
      <c r="M74" s="276">
        <v>2567.85</v>
      </c>
      <c r="N74" s="276">
        <v>2485.1999999999998</v>
      </c>
      <c r="O74" s="291">
        <v>17671500</v>
      </c>
      <c r="P74" s="292">
        <v>-1.5246501830583278E-2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44371</v>
      </c>
      <c r="E75" s="288">
        <v>2852.45</v>
      </c>
      <c r="F75" s="288">
        <v>2840.6333333333332</v>
      </c>
      <c r="G75" s="289">
        <v>2817.8166666666666</v>
      </c>
      <c r="H75" s="289">
        <v>2783.1833333333334</v>
      </c>
      <c r="I75" s="289">
        <v>2760.3666666666668</v>
      </c>
      <c r="J75" s="289">
        <v>2875.2666666666664</v>
      </c>
      <c r="K75" s="289">
        <v>2898.083333333333</v>
      </c>
      <c r="L75" s="289">
        <v>2932.7166666666662</v>
      </c>
      <c r="M75" s="276">
        <v>2863.45</v>
      </c>
      <c r="N75" s="276">
        <v>2806</v>
      </c>
      <c r="O75" s="291">
        <v>512200</v>
      </c>
      <c r="P75" s="292">
        <v>-0.31578947368421051</v>
      </c>
    </row>
    <row r="76" spans="1:16" ht="15">
      <c r="A76" s="254">
        <v>66</v>
      </c>
      <c r="B76" s="343" t="s">
        <v>53</v>
      </c>
      <c r="C76" t="s">
        <v>109</v>
      </c>
      <c r="D76" s="441">
        <v>44371</v>
      </c>
      <c r="E76" s="404">
        <v>1493</v>
      </c>
      <c r="F76" s="404">
        <v>1486.9666666666665</v>
      </c>
      <c r="G76" s="405">
        <v>1476.4333333333329</v>
      </c>
      <c r="H76" s="405">
        <v>1459.8666666666666</v>
      </c>
      <c r="I76" s="405">
        <v>1449.333333333333</v>
      </c>
      <c r="J76" s="405">
        <v>1503.5333333333328</v>
      </c>
      <c r="K76" s="405">
        <v>1514.0666666666662</v>
      </c>
      <c r="L76" s="405">
        <v>1530.6333333333328</v>
      </c>
      <c r="M76" s="406">
        <v>1497.5</v>
      </c>
      <c r="N76" s="406">
        <v>1470.4</v>
      </c>
      <c r="O76" s="407">
        <v>25425400</v>
      </c>
      <c r="P76" s="408">
        <v>-1.7804784770322525E-2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44371</v>
      </c>
      <c r="E77" s="288">
        <v>667</v>
      </c>
      <c r="F77" s="288">
        <v>665.63333333333333</v>
      </c>
      <c r="G77" s="289">
        <v>662.06666666666661</v>
      </c>
      <c r="H77" s="289">
        <v>657.13333333333333</v>
      </c>
      <c r="I77" s="289">
        <v>653.56666666666661</v>
      </c>
      <c r="J77" s="289">
        <v>670.56666666666661</v>
      </c>
      <c r="K77" s="289">
        <v>674.13333333333344</v>
      </c>
      <c r="L77" s="289">
        <v>679.06666666666661</v>
      </c>
      <c r="M77" s="276">
        <v>669.2</v>
      </c>
      <c r="N77" s="276">
        <v>660.7</v>
      </c>
      <c r="O77" s="291">
        <v>14775200</v>
      </c>
      <c r="P77" s="292">
        <v>-4.4257862530240499E-2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44371</v>
      </c>
      <c r="E78" s="288">
        <v>3009.35</v>
      </c>
      <c r="F78" s="288">
        <v>3003.0333333333333</v>
      </c>
      <c r="G78" s="289">
        <v>2959.0666666666666</v>
      </c>
      <c r="H78" s="289">
        <v>2908.7833333333333</v>
      </c>
      <c r="I78" s="289">
        <v>2864.8166666666666</v>
      </c>
      <c r="J78" s="289">
        <v>3053.3166666666666</v>
      </c>
      <c r="K78" s="289">
        <v>3097.2833333333328</v>
      </c>
      <c r="L78" s="289">
        <v>3147.5666666666666</v>
      </c>
      <c r="M78" s="276">
        <v>3047</v>
      </c>
      <c r="N78" s="276">
        <v>2952.75</v>
      </c>
      <c r="O78" s="291">
        <v>3561300</v>
      </c>
      <c r="P78" s="292">
        <v>-2.2319222533355297E-2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44371</v>
      </c>
      <c r="E79" s="288">
        <v>387.95</v>
      </c>
      <c r="F79" s="288">
        <v>386.7833333333333</v>
      </c>
      <c r="G79" s="289">
        <v>382.96666666666658</v>
      </c>
      <c r="H79" s="289">
        <v>377.98333333333329</v>
      </c>
      <c r="I79" s="289">
        <v>374.16666666666657</v>
      </c>
      <c r="J79" s="289">
        <v>391.76666666666659</v>
      </c>
      <c r="K79" s="289">
        <v>395.58333333333331</v>
      </c>
      <c r="L79" s="289">
        <v>400.56666666666661</v>
      </c>
      <c r="M79" s="276">
        <v>390.6</v>
      </c>
      <c r="N79" s="276">
        <v>381.8</v>
      </c>
      <c r="O79" s="291">
        <v>27365200</v>
      </c>
      <c r="P79" s="292">
        <v>-9.5701598579040856E-2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44371</v>
      </c>
      <c r="E80" s="288">
        <v>282.45</v>
      </c>
      <c r="F80" s="288">
        <v>285.31666666666666</v>
      </c>
      <c r="G80" s="289">
        <v>278.93333333333334</v>
      </c>
      <c r="H80" s="289">
        <v>275.41666666666669</v>
      </c>
      <c r="I80" s="289">
        <v>269.03333333333336</v>
      </c>
      <c r="J80" s="289">
        <v>288.83333333333331</v>
      </c>
      <c r="K80" s="289">
        <v>295.21666666666664</v>
      </c>
      <c r="L80" s="289">
        <v>298.73333333333329</v>
      </c>
      <c r="M80" s="276">
        <v>291.7</v>
      </c>
      <c r="N80" s="276">
        <v>281.8</v>
      </c>
      <c r="O80" s="291">
        <v>25501500</v>
      </c>
      <c r="P80" s="292">
        <v>-9.2088820532538695E-2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44371</v>
      </c>
      <c r="E81" s="288">
        <v>2326.9499999999998</v>
      </c>
      <c r="F81" s="288">
        <v>2333.1666666666665</v>
      </c>
      <c r="G81" s="289">
        <v>2316.7833333333328</v>
      </c>
      <c r="H81" s="289">
        <v>2306.6166666666663</v>
      </c>
      <c r="I81" s="289">
        <v>2290.2333333333327</v>
      </c>
      <c r="J81" s="289">
        <v>2343.333333333333</v>
      </c>
      <c r="K81" s="289">
        <v>2359.7166666666672</v>
      </c>
      <c r="L81" s="289">
        <v>2369.8833333333332</v>
      </c>
      <c r="M81" s="276">
        <v>2349.5500000000002</v>
      </c>
      <c r="N81" s="276">
        <v>2323</v>
      </c>
      <c r="O81" s="291">
        <v>6909000</v>
      </c>
      <c r="P81" s="292">
        <v>-1.6610444510867243E-2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44371</v>
      </c>
      <c r="E82" s="288">
        <v>218.5</v>
      </c>
      <c r="F82" s="288">
        <v>217.36666666666667</v>
      </c>
      <c r="G82" s="289">
        <v>215.48333333333335</v>
      </c>
      <c r="H82" s="289">
        <v>212.46666666666667</v>
      </c>
      <c r="I82" s="289">
        <v>210.58333333333334</v>
      </c>
      <c r="J82" s="289">
        <v>220.38333333333335</v>
      </c>
      <c r="K82" s="289">
        <v>222.26666666666668</v>
      </c>
      <c r="L82" s="289">
        <v>225.28333333333336</v>
      </c>
      <c r="M82" s="276">
        <v>219.25</v>
      </c>
      <c r="N82" s="276">
        <v>214.35</v>
      </c>
      <c r="O82" s="291">
        <v>24821700</v>
      </c>
      <c r="P82" s="292">
        <v>-5.5778301886792454E-2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44371</v>
      </c>
      <c r="E83" s="288">
        <v>656.7</v>
      </c>
      <c r="F83" s="288">
        <v>655.88333333333333</v>
      </c>
      <c r="G83" s="289">
        <v>652.4666666666667</v>
      </c>
      <c r="H83" s="289">
        <v>648.23333333333335</v>
      </c>
      <c r="I83" s="289">
        <v>644.81666666666672</v>
      </c>
      <c r="J83" s="289">
        <v>660.11666666666667</v>
      </c>
      <c r="K83" s="289">
        <v>663.53333333333342</v>
      </c>
      <c r="L83" s="289">
        <v>667.76666666666665</v>
      </c>
      <c r="M83" s="276">
        <v>659.3</v>
      </c>
      <c r="N83" s="276">
        <v>651.65</v>
      </c>
      <c r="O83" s="291">
        <v>68029500</v>
      </c>
      <c r="P83" s="292">
        <v>-0.11815346225826576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44371</v>
      </c>
      <c r="E84" s="288">
        <v>1454.75</v>
      </c>
      <c r="F84" s="288">
        <v>1454.1333333333332</v>
      </c>
      <c r="G84" s="289">
        <v>1434.7166666666665</v>
      </c>
      <c r="H84" s="289">
        <v>1414.6833333333332</v>
      </c>
      <c r="I84" s="289">
        <v>1395.2666666666664</v>
      </c>
      <c r="J84" s="289">
        <v>1474.1666666666665</v>
      </c>
      <c r="K84" s="289">
        <v>1493.5833333333335</v>
      </c>
      <c r="L84" s="289">
        <v>1513.6166666666666</v>
      </c>
      <c r="M84" s="276">
        <v>1473.55</v>
      </c>
      <c r="N84" s="276">
        <v>1434.1</v>
      </c>
      <c r="O84" s="291">
        <v>1122000</v>
      </c>
      <c r="P84" s="292">
        <v>-2.1134593993325918E-2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44371</v>
      </c>
      <c r="E85" s="288">
        <v>531.5</v>
      </c>
      <c r="F85" s="288">
        <v>532.38333333333333</v>
      </c>
      <c r="G85" s="289">
        <v>523.2166666666667</v>
      </c>
      <c r="H85" s="289">
        <v>514.93333333333339</v>
      </c>
      <c r="I85" s="289">
        <v>505.76666666666677</v>
      </c>
      <c r="J85" s="289">
        <v>540.66666666666663</v>
      </c>
      <c r="K85" s="289">
        <v>549.83333333333337</v>
      </c>
      <c r="L85" s="289">
        <v>558.11666666666656</v>
      </c>
      <c r="M85" s="276">
        <v>541.54999999999995</v>
      </c>
      <c r="N85" s="276">
        <v>524.1</v>
      </c>
      <c r="O85" s="291">
        <v>6619500</v>
      </c>
      <c r="P85" s="292">
        <v>-6.4050901378579009E-2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44371</v>
      </c>
      <c r="E86" s="288">
        <v>8.5</v>
      </c>
      <c r="F86" s="288">
        <v>8.5666666666666664</v>
      </c>
      <c r="G86" s="289">
        <v>8.4333333333333336</v>
      </c>
      <c r="H86" s="289">
        <v>8.3666666666666671</v>
      </c>
      <c r="I86" s="289">
        <v>8.2333333333333343</v>
      </c>
      <c r="J86" s="289">
        <v>8.6333333333333329</v>
      </c>
      <c r="K86" s="289">
        <v>8.7666666666666657</v>
      </c>
      <c r="L86" s="289">
        <v>8.8333333333333321</v>
      </c>
      <c r="M86" s="276">
        <v>8.6999999999999993</v>
      </c>
      <c r="N86" s="276">
        <v>8.5</v>
      </c>
      <c r="O86" s="291">
        <v>582960000</v>
      </c>
      <c r="P86" s="292">
        <v>-0.30087306917394224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44371</v>
      </c>
      <c r="E87" s="288">
        <v>58.35</v>
      </c>
      <c r="F87" s="288">
        <v>58.166666666666664</v>
      </c>
      <c r="G87" s="289">
        <v>57.383333333333326</v>
      </c>
      <c r="H87" s="289">
        <v>56.416666666666664</v>
      </c>
      <c r="I87" s="289">
        <v>55.633333333333326</v>
      </c>
      <c r="J87" s="289">
        <v>59.133333333333326</v>
      </c>
      <c r="K87" s="289">
        <v>59.916666666666671</v>
      </c>
      <c r="L87" s="289">
        <v>60.883333333333326</v>
      </c>
      <c r="M87" s="276">
        <v>58.95</v>
      </c>
      <c r="N87" s="276">
        <v>57.2</v>
      </c>
      <c r="O87" s="291">
        <v>129342500</v>
      </c>
      <c r="P87" s="292">
        <v>-0.13329938251957477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44371</v>
      </c>
      <c r="E88" s="288">
        <v>520.95000000000005</v>
      </c>
      <c r="F88" s="288">
        <v>517.06666666666672</v>
      </c>
      <c r="G88" s="289">
        <v>510.13333333333344</v>
      </c>
      <c r="H88" s="289">
        <v>499.31666666666672</v>
      </c>
      <c r="I88" s="289">
        <v>492.38333333333344</v>
      </c>
      <c r="J88" s="289">
        <v>527.88333333333344</v>
      </c>
      <c r="K88" s="289">
        <v>534.81666666666661</v>
      </c>
      <c r="L88" s="289">
        <v>545.63333333333344</v>
      </c>
      <c r="M88" s="276">
        <v>524</v>
      </c>
      <c r="N88" s="276">
        <v>506.25</v>
      </c>
      <c r="O88" s="291">
        <v>6111875</v>
      </c>
      <c r="P88" s="292">
        <v>-0.11735504368546465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44371</v>
      </c>
      <c r="E89" s="288">
        <v>1741.65</v>
      </c>
      <c r="F89" s="288">
        <v>1733.2333333333333</v>
      </c>
      <c r="G89" s="289">
        <v>1718.4166666666667</v>
      </c>
      <c r="H89" s="289">
        <v>1695.1833333333334</v>
      </c>
      <c r="I89" s="289">
        <v>1680.3666666666668</v>
      </c>
      <c r="J89" s="289">
        <v>1756.4666666666667</v>
      </c>
      <c r="K89" s="289">
        <v>1771.2833333333333</v>
      </c>
      <c r="L89" s="289">
        <v>1794.5166666666667</v>
      </c>
      <c r="M89" s="276">
        <v>1748.05</v>
      </c>
      <c r="N89" s="276">
        <v>1710</v>
      </c>
      <c r="O89" s="291">
        <v>3449000</v>
      </c>
      <c r="P89" s="292">
        <v>-0.13526388366553843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44371</v>
      </c>
      <c r="E90" s="288">
        <v>1012.25</v>
      </c>
      <c r="F90" s="288">
        <v>1006.2833333333334</v>
      </c>
      <c r="G90" s="289">
        <v>996.41666666666686</v>
      </c>
      <c r="H90" s="289">
        <v>980.58333333333348</v>
      </c>
      <c r="I90" s="289">
        <v>970.71666666666692</v>
      </c>
      <c r="J90" s="289">
        <v>1022.1166666666668</v>
      </c>
      <c r="K90" s="289">
        <v>1031.9833333333333</v>
      </c>
      <c r="L90" s="289">
        <v>1047.8166666666666</v>
      </c>
      <c r="M90" s="276">
        <v>1016.15</v>
      </c>
      <c r="N90" s="276">
        <v>990.45</v>
      </c>
      <c r="O90" s="291">
        <v>15857100</v>
      </c>
      <c r="P90" s="292">
        <v>-0.22584472076980536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44371</v>
      </c>
      <c r="E91" s="288">
        <v>243</v>
      </c>
      <c r="F91" s="288">
        <v>242.33333333333334</v>
      </c>
      <c r="G91" s="289">
        <v>240.4666666666667</v>
      </c>
      <c r="H91" s="289">
        <v>237.93333333333337</v>
      </c>
      <c r="I91" s="289">
        <v>236.06666666666672</v>
      </c>
      <c r="J91" s="289">
        <v>244.86666666666667</v>
      </c>
      <c r="K91" s="289">
        <v>246.73333333333329</v>
      </c>
      <c r="L91" s="289">
        <v>249.26666666666665</v>
      </c>
      <c r="M91" s="276">
        <v>244.2</v>
      </c>
      <c r="N91" s="276">
        <v>239.8</v>
      </c>
      <c r="O91" s="291">
        <v>10900400</v>
      </c>
      <c r="P91" s="292">
        <v>-6.3732563732563738E-2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44371</v>
      </c>
      <c r="E92" s="404">
        <v>1397.5</v>
      </c>
      <c r="F92" s="404">
        <v>1397.75</v>
      </c>
      <c r="G92" s="405">
        <v>1386</v>
      </c>
      <c r="H92" s="405">
        <v>1374.5</v>
      </c>
      <c r="I92" s="405">
        <v>1362.75</v>
      </c>
      <c r="J92" s="405">
        <v>1409.25</v>
      </c>
      <c r="K92" s="405">
        <v>1421</v>
      </c>
      <c r="L92" s="405">
        <v>1432.5</v>
      </c>
      <c r="M92" s="406">
        <v>1409.5</v>
      </c>
      <c r="N92" s="406">
        <v>1386.25</v>
      </c>
      <c r="O92" s="407">
        <v>30925200</v>
      </c>
      <c r="P92" s="408">
        <v>-5.4622157006603084E-2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44371</v>
      </c>
      <c r="E93" s="288">
        <v>111.05</v>
      </c>
      <c r="F93" s="288">
        <v>111.96666666666665</v>
      </c>
      <c r="G93" s="289">
        <v>109.93333333333331</v>
      </c>
      <c r="H93" s="289">
        <v>108.81666666666665</v>
      </c>
      <c r="I93" s="289">
        <v>106.7833333333333</v>
      </c>
      <c r="J93" s="289">
        <v>113.08333333333331</v>
      </c>
      <c r="K93" s="289">
        <v>115.11666666666665</v>
      </c>
      <c r="L93" s="289">
        <v>116.23333333333332</v>
      </c>
      <c r="M93" s="276">
        <v>114</v>
      </c>
      <c r="N93" s="276">
        <v>110.85</v>
      </c>
      <c r="O93" s="291">
        <v>69829500</v>
      </c>
      <c r="P93" s="292">
        <v>-4.5236402417348026E-2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44371</v>
      </c>
      <c r="E94" s="288">
        <v>1930.75</v>
      </c>
      <c r="F94" s="288">
        <v>1921.1666666666667</v>
      </c>
      <c r="G94" s="289">
        <v>1896.3333333333335</v>
      </c>
      <c r="H94" s="289">
        <v>1861.9166666666667</v>
      </c>
      <c r="I94" s="289">
        <v>1837.0833333333335</v>
      </c>
      <c r="J94" s="289">
        <v>1955.5833333333335</v>
      </c>
      <c r="K94" s="289">
        <v>1980.416666666667</v>
      </c>
      <c r="L94" s="289">
        <v>2014.8333333333335</v>
      </c>
      <c r="M94" s="276">
        <v>1946</v>
      </c>
      <c r="N94" s="276">
        <v>1886.75</v>
      </c>
      <c r="O94" s="291">
        <v>1097200</v>
      </c>
      <c r="P94" s="292">
        <v>-0.17618350414836506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44371</v>
      </c>
      <c r="E95" s="288">
        <v>210.4</v>
      </c>
      <c r="F95" s="288">
        <v>210.98333333333335</v>
      </c>
      <c r="G95" s="289">
        <v>208.51666666666671</v>
      </c>
      <c r="H95" s="289">
        <v>206.63333333333335</v>
      </c>
      <c r="I95" s="289">
        <v>204.16666666666671</v>
      </c>
      <c r="J95" s="289">
        <v>212.8666666666667</v>
      </c>
      <c r="K95" s="289">
        <v>215.33333333333334</v>
      </c>
      <c r="L95" s="289">
        <v>217.2166666666667</v>
      </c>
      <c r="M95" s="276">
        <v>213.45</v>
      </c>
      <c r="N95" s="276">
        <v>209.1</v>
      </c>
      <c r="O95" s="291">
        <v>147283200</v>
      </c>
      <c r="P95" s="292">
        <v>-4.6922885778182724E-2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44371</v>
      </c>
      <c r="E96" s="288">
        <v>398.35</v>
      </c>
      <c r="F96" s="288">
        <v>395.63333333333338</v>
      </c>
      <c r="G96" s="289">
        <v>385.81666666666678</v>
      </c>
      <c r="H96" s="289">
        <v>373.28333333333342</v>
      </c>
      <c r="I96" s="289">
        <v>363.46666666666681</v>
      </c>
      <c r="J96" s="289">
        <v>408.16666666666674</v>
      </c>
      <c r="K96" s="289">
        <v>417.98333333333335</v>
      </c>
      <c r="L96" s="289">
        <v>430.51666666666671</v>
      </c>
      <c r="M96" s="276">
        <v>405.45</v>
      </c>
      <c r="N96" s="276">
        <v>383.1</v>
      </c>
      <c r="O96" s="291">
        <v>33255000</v>
      </c>
      <c r="P96" s="292">
        <v>-2.2702226140621555E-2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44371</v>
      </c>
      <c r="E97" s="288">
        <v>687.15</v>
      </c>
      <c r="F97" s="288">
        <v>688.85</v>
      </c>
      <c r="G97" s="289">
        <v>678.7</v>
      </c>
      <c r="H97" s="289">
        <v>670.25</v>
      </c>
      <c r="I97" s="289">
        <v>660.1</v>
      </c>
      <c r="J97" s="289">
        <v>697.30000000000007</v>
      </c>
      <c r="K97" s="289">
        <v>707.44999999999993</v>
      </c>
      <c r="L97" s="289">
        <v>715.90000000000009</v>
      </c>
      <c r="M97" s="276">
        <v>699</v>
      </c>
      <c r="N97" s="276">
        <v>680.4</v>
      </c>
      <c r="O97" s="291">
        <v>34418250</v>
      </c>
      <c r="P97" s="292">
        <v>-9.457347822998792E-2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44371</v>
      </c>
      <c r="E98" s="288">
        <v>3117.3</v>
      </c>
      <c r="F98" s="288">
        <v>3126.3833333333337</v>
      </c>
      <c r="G98" s="289">
        <v>3077.9666666666672</v>
      </c>
      <c r="H98" s="289">
        <v>3038.6333333333337</v>
      </c>
      <c r="I98" s="289">
        <v>2990.2166666666672</v>
      </c>
      <c r="J98" s="289">
        <v>3165.7166666666672</v>
      </c>
      <c r="K98" s="289">
        <v>3214.1333333333341</v>
      </c>
      <c r="L98" s="289">
        <v>3253.4666666666672</v>
      </c>
      <c r="M98" s="276">
        <v>3174.8</v>
      </c>
      <c r="N98" s="276">
        <v>3087.05</v>
      </c>
      <c r="O98" s="291">
        <v>1252250</v>
      </c>
      <c r="P98" s="292">
        <v>-8.1423069869796444E-2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44371</v>
      </c>
      <c r="E99" s="288">
        <v>1789.15</v>
      </c>
      <c r="F99" s="288">
        <v>1773.9666666666665</v>
      </c>
      <c r="G99" s="289">
        <v>1754.0333333333328</v>
      </c>
      <c r="H99" s="289">
        <v>1718.9166666666663</v>
      </c>
      <c r="I99" s="289">
        <v>1698.9833333333327</v>
      </c>
      <c r="J99" s="289">
        <v>1809.083333333333</v>
      </c>
      <c r="K99" s="289">
        <v>1829.0166666666669</v>
      </c>
      <c r="L99" s="289">
        <v>1864.1333333333332</v>
      </c>
      <c r="M99" s="276">
        <v>1793.9</v>
      </c>
      <c r="N99" s="276">
        <v>1738.85</v>
      </c>
      <c r="O99" s="291">
        <v>13194400</v>
      </c>
      <c r="P99" s="292">
        <v>-6.8981089472198706E-2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44371</v>
      </c>
      <c r="E100" s="288">
        <v>89.15</v>
      </c>
      <c r="F100" s="288">
        <v>88.90000000000002</v>
      </c>
      <c r="G100" s="289">
        <v>88.350000000000037</v>
      </c>
      <c r="H100" s="289">
        <v>87.550000000000011</v>
      </c>
      <c r="I100" s="289">
        <v>87.000000000000028</v>
      </c>
      <c r="J100" s="289">
        <v>89.700000000000045</v>
      </c>
      <c r="K100" s="289">
        <v>90.250000000000028</v>
      </c>
      <c r="L100" s="289">
        <v>91.050000000000054</v>
      </c>
      <c r="M100" s="276">
        <v>89.45</v>
      </c>
      <c r="N100" s="276">
        <v>88.1</v>
      </c>
      <c r="O100" s="291">
        <v>51571796</v>
      </c>
      <c r="P100" s="292">
        <v>-5.0443641143608282E-2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44371</v>
      </c>
      <c r="E101" s="288">
        <v>2788</v>
      </c>
      <c r="F101" s="288">
        <v>2791.0666666666671</v>
      </c>
      <c r="G101" s="289">
        <v>2767.1333333333341</v>
      </c>
      <c r="H101" s="289">
        <v>2746.2666666666669</v>
      </c>
      <c r="I101" s="289">
        <v>2722.3333333333339</v>
      </c>
      <c r="J101" s="289">
        <v>2811.9333333333343</v>
      </c>
      <c r="K101" s="289">
        <v>2835.8666666666677</v>
      </c>
      <c r="L101" s="289">
        <v>2856.7333333333345</v>
      </c>
      <c r="M101" s="276">
        <v>2815</v>
      </c>
      <c r="N101" s="276">
        <v>2770.2</v>
      </c>
      <c r="O101" s="291">
        <v>388250</v>
      </c>
      <c r="P101" s="292">
        <v>-0.18133895624670532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44371</v>
      </c>
      <c r="E102" s="288">
        <v>454.15</v>
      </c>
      <c r="F102" s="288">
        <v>454.06666666666666</v>
      </c>
      <c r="G102" s="289">
        <v>450.63333333333333</v>
      </c>
      <c r="H102" s="289">
        <v>447.11666666666667</v>
      </c>
      <c r="I102" s="289">
        <v>443.68333333333334</v>
      </c>
      <c r="J102" s="289">
        <v>457.58333333333331</v>
      </c>
      <c r="K102" s="289">
        <v>461.01666666666659</v>
      </c>
      <c r="L102" s="289">
        <v>464.5333333333333</v>
      </c>
      <c r="M102" s="276">
        <v>457.5</v>
      </c>
      <c r="N102" s="276">
        <v>450.55</v>
      </c>
      <c r="O102" s="291">
        <v>5534000</v>
      </c>
      <c r="P102" s="292">
        <v>-7.9813767874958433E-2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44371</v>
      </c>
      <c r="E103" s="288">
        <v>1491.15</v>
      </c>
      <c r="F103" s="288">
        <v>1484.2833333333335</v>
      </c>
      <c r="G103" s="289">
        <v>1475.0166666666671</v>
      </c>
      <c r="H103" s="289">
        <v>1458.8833333333337</v>
      </c>
      <c r="I103" s="289">
        <v>1449.6166666666672</v>
      </c>
      <c r="J103" s="289">
        <v>1500.416666666667</v>
      </c>
      <c r="K103" s="289">
        <v>1509.6833333333334</v>
      </c>
      <c r="L103" s="289">
        <v>1525.8166666666668</v>
      </c>
      <c r="M103" s="276">
        <v>1493.55</v>
      </c>
      <c r="N103" s="276">
        <v>1468.15</v>
      </c>
      <c r="O103" s="291">
        <v>12918525</v>
      </c>
      <c r="P103" s="292">
        <v>-3.059199171556783E-2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44371</v>
      </c>
      <c r="E104" s="288">
        <v>3941.55</v>
      </c>
      <c r="F104" s="288">
        <v>3904.5833333333335</v>
      </c>
      <c r="G104" s="289">
        <v>3855.0166666666669</v>
      </c>
      <c r="H104" s="289">
        <v>3768.4833333333336</v>
      </c>
      <c r="I104" s="289">
        <v>3718.916666666667</v>
      </c>
      <c r="J104" s="289">
        <v>3991.1166666666668</v>
      </c>
      <c r="K104" s="289">
        <v>4040.6833333333334</v>
      </c>
      <c r="L104" s="289">
        <v>4127.2166666666672</v>
      </c>
      <c r="M104" s="276">
        <v>3954.15</v>
      </c>
      <c r="N104" s="276">
        <v>3818.05</v>
      </c>
      <c r="O104" s="291">
        <v>661200</v>
      </c>
      <c r="P104" s="292">
        <v>-7.3365566533529533E-2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44371</v>
      </c>
      <c r="E105" s="288">
        <v>2735.05</v>
      </c>
      <c r="F105" s="288">
        <v>2729.3166666666666</v>
      </c>
      <c r="G105" s="289">
        <v>2696.6833333333334</v>
      </c>
      <c r="H105" s="289">
        <v>2658.3166666666666</v>
      </c>
      <c r="I105" s="289">
        <v>2625.6833333333334</v>
      </c>
      <c r="J105" s="289">
        <v>2767.6833333333334</v>
      </c>
      <c r="K105" s="289">
        <v>2800.3166666666666</v>
      </c>
      <c r="L105" s="289">
        <v>2838.6833333333334</v>
      </c>
      <c r="M105" s="276">
        <v>2761.95</v>
      </c>
      <c r="N105" s="276">
        <v>2690.95</v>
      </c>
      <c r="O105" s="291">
        <v>345800</v>
      </c>
      <c r="P105" s="292">
        <v>-0.14827586206896551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44371</v>
      </c>
      <c r="E106" s="288">
        <v>1209.0999999999999</v>
      </c>
      <c r="F106" s="288">
        <v>1204.6333333333332</v>
      </c>
      <c r="G106" s="289">
        <v>1197.4166666666665</v>
      </c>
      <c r="H106" s="289">
        <v>1185.7333333333333</v>
      </c>
      <c r="I106" s="289">
        <v>1178.5166666666667</v>
      </c>
      <c r="J106" s="289">
        <v>1216.3166666666664</v>
      </c>
      <c r="K106" s="289">
        <v>1223.5333333333331</v>
      </c>
      <c r="L106" s="289">
        <v>1235.2166666666662</v>
      </c>
      <c r="M106" s="276">
        <v>1211.8499999999999</v>
      </c>
      <c r="N106" s="276">
        <v>1192.95</v>
      </c>
      <c r="O106" s="291">
        <v>7215650</v>
      </c>
      <c r="P106" s="292">
        <v>-0.16537213646642415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44371</v>
      </c>
      <c r="E107" s="288">
        <v>831.45</v>
      </c>
      <c r="F107" s="288">
        <v>828.4666666666667</v>
      </c>
      <c r="G107" s="289">
        <v>822.63333333333344</v>
      </c>
      <c r="H107" s="289">
        <v>813.81666666666672</v>
      </c>
      <c r="I107" s="289">
        <v>807.98333333333346</v>
      </c>
      <c r="J107" s="289">
        <v>837.28333333333342</v>
      </c>
      <c r="K107" s="289">
        <v>843.11666666666667</v>
      </c>
      <c r="L107" s="289">
        <v>851.93333333333339</v>
      </c>
      <c r="M107" s="276">
        <v>834.3</v>
      </c>
      <c r="N107" s="276">
        <v>819.65</v>
      </c>
      <c r="O107" s="291">
        <v>8339100</v>
      </c>
      <c r="P107" s="292">
        <v>-8.5304054054054057E-2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44371</v>
      </c>
      <c r="E108" s="288">
        <v>155.80000000000001</v>
      </c>
      <c r="F108" s="288">
        <v>156.58333333333334</v>
      </c>
      <c r="G108" s="289">
        <v>154.41666666666669</v>
      </c>
      <c r="H108" s="289">
        <v>153.03333333333333</v>
      </c>
      <c r="I108" s="289">
        <v>150.86666666666667</v>
      </c>
      <c r="J108" s="289">
        <v>157.9666666666667</v>
      </c>
      <c r="K108" s="289">
        <v>160.13333333333338</v>
      </c>
      <c r="L108" s="289">
        <v>161.51666666666671</v>
      </c>
      <c r="M108" s="276">
        <v>158.75</v>
      </c>
      <c r="N108" s="276">
        <v>155.19999999999999</v>
      </c>
      <c r="O108" s="291">
        <v>41104000</v>
      </c>
      <c r="P108" s="292">
        <v>-2.9650613786591125E-2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44371</v>
      </c>
      <c r="E109" s="288">
        <v>154.69999999999999</v>
      </c>
      <c r="F109" s="288">
        <v>155.38333333333333</v>
      </c>
      <c r="G109" s="289">
        <v>152.71666666666664</v>
      </c>
      <c r="H109" s="289">
        <v>150.73333333333332</v>
      </c>
      <c r="I109" s="289">
        <v>148.06666666666663</v>
      </c>
      <c r="J109" s="289">
        <v>157.36666666666665</v>
      </c>
      <c r="K109" s="289">
        <v>160.03333333333333</v>
      </c>
      <c r="L109" s="289">
        <v>162.01666666666665</v>
      </c>
      <c r="M109" s="276">
        <v>158.05000000000001</v>
      </c>
      <c r="N109" s="276">
        <v>153.4</v>
      </c>
      <c r="O109" s="291">
        <v>30312000</v>
      </c>
      <c r="P109" s="292">
        <v>4.5313469894475482E-2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44371</v>
      </c>
      <c r="E110" s="288">
        <v>475.6</v>
      </c>
      <c r="F110" s="288">
        <v>471.86666666666662</v>
      </c>
      <c r="G110" s="289">
        <v>466.23333333333323</v>
      </c>
      <c r="H110" s="289">
        <v>456.86666666666662</v>
      </c>
      <c r="I110" s="289">
        <v>451.23333333333323</v>
      </c>
      <c r="J110" s="289">
        <v>481.23333333333323</v>
      </c>
      <c r="K110" s="289">
        <v>486.86666666666656</v>
      </c>
      <c r="L110" s="289">
        <v>496.23333333333323</v>
      </c>
      <c r="M110" s="276">
        <v>477.5</v>
      </c>
      <c r="N110" s="276">
        <v>462.5</v>
      </c>
      <c r="O110" s="291">
        <v>7902000</v>
      </c>
      <c r="P110" s="292">
        <v>-0.11293219577907498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44371</v>
      </c>
      <c r="E111" s="288">
        <v>7017.5</v>
      </c>
      <c r="F111" s="288">
        <v>7034.2</v>
      </c>
      <c r="G111" s="289">
        <v>6968.2999999999993</v>
      </c>
      <c r="H111" s="289">
        <v>6919.0999999999995</v>
      </c>
      <c r="I111" s="289">
        <v>6853.1999999999989</v>
      </c>
      <c r="J111" s="289">
        <v>7083.4</v>
      </c>
      <c r="K111" s="289">
        <v>7149.2999999999993</v>
      </c>
      <c r="L111" s="289">
        <v>7198.5</v>
      </c>
      <c r="M111" s="276">
        <v>7100.1</v>
      </c>
      <c r="N111" s="276">
        <v>6985</v>
      </c>
      <c r="O111" s="291">
        <v>2116300</v>
      </c>
      <c r="P111" s="292">
        <v>-7.5326604622711582E-2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44371</v>
      </c>
      <c r="E112" s="288">
        <v>606.20000000000005</v>
      </c>
      <c r="F112" s="288">
        <v>603.16666666666663</v>
      </c>
      <c r="G112" s="289">
        <v>597.5333333333333</v>
      </c>
      <c r="H112" s="289">
        <v>588.86666666666667</v>
      </c>
      <c r="I112" s="289">
        <v>583.23333333333335</v>
      </c>
      <c r="J112" s="289">
        <v>611.83333333333326</v>
      </c>
      <c r="K112" s="289">
        <v>617.4666666666667</v>
      </c>
      <c r="L112" s="289">
        <v>626.13333333333321</v>
      </c>
      <c r="M112" s="276">
        <v>608.79999999999995</v>
      </c>
      <c r="N112" s="276">
        <v>594.5</v>
      </c>
      <c r="O112" s="291">
        <v>11272500</v>
      </c>
      <c r="P112" s="292">
        <v>-0.10044887780548628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44371</v>
      </c>
      <c r="E113" s="288">
        <v>950.1</v>
      </c>
      <c r="F113" s="288">
        <v>948.26666666666677</v>
      </c>
      <c r="G113" s="289">
        <v>932.88333333333355</v>
      </c>
      <c r="H113" s="289">
        <v>915.66666666666674</v>
      </c>
      <c r="I113" s="289">
        <v>900.28333333333353</v>
      </c>
      <c r="J113" s="289">
        <v>965.48333333333358</v>
      </c>
      <c r="K113" s="289">
        <v>980.86666666666679</v>
      </c>
      <c r="L113" s="289">
        <v>998.0833333333336</v>
      </c>
      <c r="M113" s="276">
        <v>963.65</v>
      </c>
      <c r="N113" s="276">
        <v>931.05</v>
      </c>
      <c r="O113" s="291">
        <v>2053350</v>
      </c>
      <c r="P113" s="292">
        <v>-6.5108020124297131E-2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44371</v>
      </c>
      <c r="E114" s="288">
        <v>1215.1500000000001</v>
      </c>
      <c r="F114" s="288">
        <v>1204.0166666666667</v>
      </c>
      <c r="G114" s="289">
        <v>1187.1333333333332</v>
      </c>
      <c r="H114" s="289">
        <v>1159.1166666666666</v>
      </c>
      <c r="I114" s="289">
        <v>1142.2333333333331</v>
      </c>
      <c r="J114" s="289">
        <v>1232.0333333333333</v>
      </c>
      <c r="K114" s="289">
        <v>1248.916666666667</v>
      </c>
      <c r="L114" s="289">
        <v>1276.9333333333334</v>
      </c>
      <c r="M114" s="276">
        <v>1220.9000000000001</v>
      </c>
      <c r="N114" s="276">
        <v>1176</v>
      </c>
      <c r="O114" s="291">
        <v>1613400</v>
      </c>
      <c r="P114" s="292">
        <v>-8.8474576271186448E-2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44371</v>
      </c>
      <c r="E115" s="288">
        <v>2320.85</v>
      </c>
      <c r="F115" s="288">
        <v>2307.6166666666668</v>
      </c>
      <c r="G115" s="289">
        <v>2258.2333333333336</v>
      </c>
      <c r="H115" s="289">
        <v>2195.6166666666668</v>
      </c>
      <c r="I115" s="289">
        <v>2146.2333333333336</v>
      </c>
      <c r="J115" s="289">
        <v>2370.2333333333336</v>
      </c>
      <c r="K115" s="289">
        <v>2419.6166666666668</v>
      </c>
      <c r="L115" s="289">
        <v>2482.2333333333336</v>
      </c>
      <c r="M115" s="276">
        <v>2357</v>
      </c>
      <c r="N115" s="276">
        <v>2245</v>
      </c>
      <c r="O115" s="291">
        <v>1824800</v>
      </c>
      <c r="P115" s="292">
        <v>-7.030772366007744E-2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44371</v>
      </c>
      <c r="E116" s="288">
        <v>234.85</v>
      </c>
      <c r="F116" s="288">
        <v>235.61666666666667</v>
      </c>
      <c r="G116" s="289">
        <v>231.58333333333334</v>
      </c>
      <c r="H116" s="289">
        <v>228.31666666666666</v>
      </c>
      <c r="I116" s="289">
        <v>224.28333333333333</v>
      </c>
      <c r="J116" s="289">
        <v>238.88333333333335</v>
      </c>
      <c r="K116" s="289">
        <v>242.91666666666666</v>
      </c>
      <c r="L116" s="289">
        <v>246.18333333333337</v>
      </c>
      <c r="M116" s="276">
        <v>239.65</v>
      </c>
      <c r="N116" s="276">
        <v>232.35</v>
      </c>
      <c r="O116" s="291">
        <v>28140000</v>
      </c>
      <c r="P116" s="292">
        <v>-3.2490974729241874E-2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44371</v>
      </c>
      <c r="E117" s="288">
        <v>1983.1</v>
      </c>
      <c r="F117" s="288">
        <v>1976.2833333333331</v>
      </c>
      <c r="G117" s="289">
        <v>1937.5166666666662</v>
      </c>
      <c r="H117" s="289">
        <v>1891.9333333333332</v>
      </c>
      <c r="I117" s="289">
        <v>1853.1666666666663</v>
      </c>
      <c r="J117" s="289">
        <v>2021.8666666666661</v>
      </c>
      <c r="K117" s="289">
        <v>2060.6333333333332</v>
      </c>
      <c r="L117" s="289">
        <v>2106.2166666666662</v>
      </c>
      <c r="M117" s="276">
        <v>2015.05</v>
      </c>
      <c r="N117" s="276">
        <v>1930.7</v>
      </c>
      <c r="O117" s="291">
        <v>375050</v>
      </c>
      <c r="P117" s="292">
        <v>0.2302771855010661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44371</v>
      </c>
      <c r="E118" s="288">
        <v>83227.850000000006</v>
      </c>
      <c r="F118" s="288">
        <v>82841.366666666654</v>
      </c>
      <c r="G118" s="289">
        <v>82171.033333333311</v>
      </c>
      <c r="H118" s="289">
        <v>81114.21666666666</v>
      </c>
      <c r="I118" s="289">
        <v>80443.883333333317</v>
      </c>
      <c r="J118" s="289">
        <v>83898.183333333305</v>
      </c>
      <c r="K118" s="289">
        <v>84568.516666666648</v>
      </c>
      <c r="L118" s="289">
        <v>85625.333333333299</v>
      </c>
      <c r="M118" s="276">
        <v>83511.7</v>
      </c>
      <c r="N118" s="276">
        <v>81784.55</v>
      </c>
      <c r="O118" s="291">
        <v>40460</v>
      </c>
      <c r="P118" s="292">
        <v>-0.15195975686438901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44371</v>
      </c>
      <c r="E119" s="288">
        <v>1250.45</v>
      </c>
      <c r="F119" s="288">
        <v>1253.25</v>
      </c>
      <c r="G119" s="289">
        <v>1232.5</v>
      </c>
      <c r="H119" s="289">
        <v>1214.55</v>
      </c>
      <c r="I119" s="289">
        <v>1193.8</v>
      </c>
      <c r="J119" s="289">
        <v>1271.2</v>
      </c>
      <c r="K119" s="289">
        <v>1291.95</v>
      </c>
      <c r="L119" s="289">
        <v>1309.9000000000001</v>
      </c>
      <c r="M119" s="276">
        <v>1274</v>
      </c>
      <c r="N119" s="276">
        <v>1235.3</v>
      </c>
      <c r="O119" s="291">
        <v>2404500</v>
      </c>
      <c r="P119" s="292">
        <v>-9.6646942800788949E-2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44371</v>
      </c>
      <c r="E120" s="288">
        <v>345.75</v>
      </c>
      <c r="F120" s="288">
        <v>345.45</v>
      </c>
      <c r="G120" s="289">
        <v>343.79999999999995</v>
      </c>
      <c r="H120" s="289">
        <v>341.84999999999997</v>
      </c>
      <c r="I120" s="289">
        <v>340.19999999999993</v>
      </c>
      <c r="J120" s="289">
        <v>347.4</v>
      </c>
      <c r="K120" s="289">
        <v>349.04999999999995</v>
      </c>
      <c r="L120" s="289">
        <v>351</v>
      </c>
      <c r="M120" s="276">
        <v>347.1</v>
      </c>
      <c r="N120" s="276">
        <v>343.5</v>
      </c>
      <c r="O120" s="291">
        <v>1092800</v>
      </c>
      <c r="P120" s="292">
        <v>-9.894459102902374E-2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44371</v>
      </c>
      <c r="E121" s="288">
        <v>74.400000000000006</v>
      </c>
      <c r="F121" s="288">
        <v>73.649999999999991</v>
      </c>
      <c r="G121" s="289">
        <v>72.299999999999983</v>
      </c>
      <c r="H121" s="289">
        <v>70.199999999999989</v>
      </c>
      <c r="I121" s="289">
        <v>68.84999999999998</v>
      </c>
      <c r="J121" s="289">
        <v>75.749999999999986</v>
      </c>
      <c r="K121" s="289">
        <v>77.09999999999998</v>
      </c>
      <c r="L121" s="289">
        <v>79.199999999999989</v>
      </c>
      <c r="M121" s="276">
        <v>75</v>
      </c>
      <c r="N121" s="276">
        <v>71.55</v>
      </c>
      <c r="O121" s="291">
        <v>81855000</v>
      </c>
      <c r="P121" s="292">
        <v>-4.5589692765113973E-2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44371</v>
      </c>
      <c r="E122" s="288">
        <v>4501.8500000000004</v>
      </c>
      <c r="F122" s="288">
        <v>4528.1500000000005</v>
      </c>
      <c r="G122" s="289">
        <v>4456.3000000000011</v>
      </c>
      <c r="H122" s="289">
        <v>4410.7500000000009</v>
      </c>
      <c r="I122" s="289">
        <v>4338.9000000000015</v>
      </c>
      <c r="J122" s="289">
        <v>4573.7000000000007</v>
      </c>
      <c r="K122" s="289">
        <v>4645.5500000000011</v>
      </c>
      <c r="L122" s="289">
        <v>4691.1000000000004</v>
      </c>
      <c r="M122" s="276">
        <v>4600</v>
      </c>
      <c r="N122" s="276">
        <v>4482.6000000000004</v>
      </c>
      <c r="O122" s="291">
        <v>1412250</v>
      </c>
      <c r="P122" s="292">
        <v>-4.1811551183105762E-2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44371</v>
      </c>
      <c r="E123" s="288">
        <v>3224.85</v>
      </c>
      <c r="F123" s="288">
        <v>3227.2000000000003</v>
      </c>
      <c r="G123" s="289">
        <v>3199.4000000000005</v>
      </c>
      <c r="H123" s="289">
        <v>3173.9500000000003</v>
      </c>
      <c r="I123" s="289">
        <v>3146.1500000000005</v>
      </c>
      <c r="J123" s="289">
        <v>3252.6500000000005</v>
      </c>
      <c r="K123" s="289">
        <v>3280.4500000000007</v>
      </c>
      <c r="L123" s="289">
        <v>3305.9000000000005</v>
      </c>
      <c r="M123" s="276">
        <v>3255</v>
      </c>
      <c r="N123" s="276">
        <v>3201.75</v>
      </c>
      <c r="O123" s="291">
        <v>281250</v>
      </c>
      <c r="P123" s="292">
        <v>-0.3040089086859688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44371</v>
      </c>
      <c r="E124" s="288">
        <v>17827.2</v>
      </c>
      <c r="F124" s="288">
        <v>17767.850000000002</v>
      </c>
      <c r="G124" s="289">
        <v>17570.150000000005</v>
      </c>
      <c r="H124" s="289">
        <v>17313.100000000002</v>
      </c>
      <c r="I124" s="289">
        <v>17115.400000000005</v>
      </c>
      <c r="J124" s="289">
        <v>18024.900000000005</v>
      </c>
      <c r="K124" s="289">
        <v>18222.600000000002</v>
      </c>
      <c r="L124" s="289">
        <v>18479.650000000005</v>
      </c>
      <c r="M124" s="276">
        <v>17965.55</v>
      </c>
      <c r="N124" s="276">
        <v>17510.8</v>
      </c>
      <c r="O124" s="291">
        <v>235450</v>
      </c>
      <c r="P124" s="292">
        <v>-3.1269286155112118E-2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44371</v>
      </c>
      <c r="E125" s="288">
        <v>179.9</v>
      </c>
      <c r="F125" s="288">
        <v>179.9666666666667</v>
      </c>
      <c r="G125" s="289">
        <v>176.73333333333341</v>
      </c>
      <c r="H125" s="289">
        <v>173.56666666666672</v>
      </c>
      <c r="I125" s="289">
        <v>170.33333333333343</v>
      </c>
      <c r="J125" s="289">
        <v>183.13333333333338</v>
      </c>
      <c r="K125" s="289">
        <v>186.36666666666667</v>
      </c>
      <c r="L125" s="289">
        <v>189.53333333333336</v>
      </c>
      <c r="M125" s="276">
        <v>183.2</v>
      </c>
      <c r="N125" s="276">
        <v>176.8</v>
      </c>
      <c r="O125" s="291">
        <v>59911400</v>
      </c>
      <c r="P125" s="292">
        <v>-5.5755015839493133E-2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44371</v>
      </c>
      <c r="E126" s="288">
        <v>110.95</v>
      </c>
      <c r="F126" s="288">
        <v>111.16666666666667</v>
      </c>
      <c r="G126" s="289">
        <v>109.98333333333335</v>
      </c>
      <c r="H126" s="289">
        <v>109.01666666666668</v>
      </c>
      <c r="I126" s="289">
        <v>107.83333333333336</v>
      </c>
      <c r="J126" s="289">
        <v>112.13333333333334</v>
      </c>
      <c r="K126" s="289">
        <v>113.31666666666665</v>
      </c>
      <c r="L126" s="289">
        <v>114.28333333333333</v>
      </c>
      <c r="M126" s="276">
        <v>112.35</v>
      </c>
      <c r="N126" s="276">
        <v>110.2</v>
      </c>
      <c r="O126" s="291">
        <v>64940100</v>
      </c>
      <c r="P126" s="292">
        <v>-0.20121993970412957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44371</v>
      </c>
      <c r="E127" s="288">
        <v>112.65</v>
      </c>
      <c r="F127" s="288">
        <v>113.13333333333334</v>
      </c>
      <c r="G127" s="289">
        <v>111.81666666666668</v>
      </c>
      <c r="H127" s="289">
        <v>110.98333333333333</v>
      </c>
      <c r="I127" s="289">
        <v>109.66666666666667</v>
      </c>
      <c r="J127" s="289">
        <v>113.96666666666668</v>
      </c>
      <c r="K127" s="289">
        <v>115.28333333333335</v>
      </c>
      <c r="L127" s="289">
        <v>116.11666666666669</v>
      </c>
      <c r="M127" s="276">
        <v>114.45</v>
      </c>
      <c r="N127" s="276">
        <v>112.3</v>
      </c>
      <c r="O127" s="291">
        <v>45345300</v>
      </c>
      <c r="P127" s="292">
        <v>-9.4974642692485012E-2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44371</v>
      </c>
      <c r="E128" s="288">
        <v>32025.9</v>
      </c>
      <c r="F128" s="288">
        <v>31832.850000000002</v>
      </c>
      <c r="G128" s="289">
        <v>31089.050000000003</v>
      </c>
      <c r="H128" s="289">
        <v>30152.2</v>
      </c>
      <c r="I128" s="289">
        <v>29408.400000000001</v>
      </c>
      <c r="J128" s="289">
        <v>32769.700000000004</v>
      </c>
      <c r="K128" s="289">
        <v>33513.5</v>
      </c>
      <c r="L128" s="289">
        <v>34450.350000000006</v>
      </c>
      <c r="M128" s="276">
        <v>32576.65</v>
      </c>
      <c r="N128" s="276">
        <v>30896</v>
      </c>
      <c r="O128" s="291">
        <v>93510</v>
      </c>
      <c r="P128" s="292">
        <v>0.12527075812274369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44371</v>
      </c>
      <c r="E129" s="288">
        <v>1816.6</v>
      </c>
      <c r="F129" s="288">
        <v>1778.4333333333334</v>
      </c>
      <c r="G129" s="289">
        <v>1729.1666666666667</v>
      </c>
      <c r="H129" s="289">
        <v>1641.7333333333333</v>
      </c>
      <c r="I129" s="289">
        <v>1592.4666666666667</v>
      </c>
      <c r="J129" s="289">
        <v>1865.8666666666668</v>
      </c>
      <c r="K129" s="289">
        <v>1915.1333333333332</v>
      </c>
      <c r="L129" s="289">
        <v>2002.5666666666668</v>
      </c>
      <c r="M129" s="276">
        <v>1827.7</v>
      </c>
      <c r="N129" s="276">
        <v>1691</v>
      </c>
      <c r="O129" s="291">
        <v>3435300</v>
      </c>
      <c r="P129" s="292">
        <v>-8.0990948070509775E-3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44371</v>
      </c>
      <c r="E130" s="288">
        <v>241.1</v>
      </c>
      <c r="F130" s="288">
        <v>240.26666666666665</v>
      </c>
      <c r="G130" s="289">
        <v>235.6333333333333</v>
      </c>
      <c r="H130" s="289">
        <v>230.16666666666666</v>
      </c>
      <c r="I130" s="289">
        <v>225.5333333333333</v>
      </c>
      <c r="J130" s="289">
        <v>245.73333333333329</v>
      </c>
      <c r="K130" s="289">
        <v>250.36666666666662</v>
      </c>
      <c r="L130" s="289">
        <v>255.83333333333329</v>
      </c>
      <c r="M130" s="276">
        <v>244.9</v>
      </c>
      <c r="N130" s="276">
        <v>234.8</v>
      </c>
      <c r="O130" s="291">
        <v>16596000</v>
      </c>
      <c r="P130" s="292">
        <v>-6.3166807790008467E-2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44371</v>
      </c>
      <c r="E131" s="288">
        <v>118.15</v>
      </c>
      <c r="F131" s="288">
        <v>117.96666666666665</v>
      </c>
      <c r="G131" s="289">
        <v>117.18333333333331</v>
      </c>
      <c r="H131" s="289">
        <v>116.21666666666665</v>
      </c>
      <c r="I131" s="289">
        <v>115.43333333333331</v>
      </c>
      <c r="J131" s="289">
        <v>118.93333333333331</v>
      </c>
      <c r="K131" s="289">
        <v>119.71666666666664</v>
      </c>
      <c r="L131" s="289">
        <v>120.68333333333331</v>
      </c>
      <c r="M131" s="276">
        <v>118.75</v>
      </c>
      <c r="N131" s="276">
        <v>117</v>
      </c>
      <c r="O131" s="291">
        <v>36797000</v>
      </c>
      <c r="P131" s="292">
        <v>-4.8625083836351442E-3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44371</v>
      </c>
      <c r="E132" s="288">
        <v>5143.1499999999996</v>
      </c>
      <c r="F132" s="288">
        <v>5178.1166666666668</v>
      </c>
      <c r="G132" s="289">
        <v>5095.1833333333334</v>
      </c>
      <c r="H132" s="289">
        <v>5047.2166666666662</v>
      </c>
      <c r="I132" s="289">
        <v>4964.2833333333328</v>
      </c>
      <c r="J132" s="289">
        <v>5226.0833333333339</v>
      </c>
      <c r="K132" s="289">
        <v>5309.0166666666682</v>
      </c>
      <c r="L132" s="289">
        <v>5356.9833333333345</v>
      </c>
      <c r="M132" s="276">
        <v>5261.05</v>
      </c>
      <c r="N132" s="276">
        <v>5130.1499999999996</v>
      </c>
      <c r="O132" s="291">
        <v>209125</v>
      </c>
      <c r="P132" s="292">
        <v>-0.11057947900053164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44371</v>
      </c>
      <c r="E133" s="288">
        <v>2104.3000000000002</v>
      </c>
      <c r="F133" s="288">
        <v>2098.6000000000004</v>
      </c>
      <c r="G133" s="289">
        <v>2067.8000000000006</v>
      </c>
      <c r="H133" s="289">
        <v>2031.3000000000002</v>
      </c>
      <c r="I133" s="289">
        <v>2000.5000000000005</v>
      </c>
      <c r="J133" s="289">
        <v>2135.1000000000008</v>
      </c>
      <c r="K133" s="289">
        <v>2165.9</v>
      </c>
      <c r="L133" s="289">
        <v>2202.400000000001</v>
      </c>
      <c r="M133" s="276">
        <v>2129.4</v>
      </c>
      <c r="N133" s="276">
        <v>2062.1</v>
      </c>
      <c r="O133" s="291">
        <v>2638500</v>
      </c>
      <c r="P133" s="292">
        <v>1.4807692307692308E-2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44371</v>
      </c>
      <c r="E134" s="288">
        <v>2628.8</v>
      </c>
      <c r="F134" s="288">
        <v>2608.8333333333335</v>
      </c>
      <c r="G134" s="289">
        <v>2569.9666666666672</v>
      </c>
      <c r="H134" s="289">
        <v>2511.1333333333337</v>
      </c>
      <c r="I134" s="289">
        <v>2472.2666666666673</v>
      </c>
      <c r="J134" s="289">
        <v>2667.666666666667</v>
      </c>
      <c r="K134" s="289">
        <v>2706.5333333333328</v>
      </c>
      <c r="L134" s="289">
        <v>2765.3666666666668</v>
      </c>
      <c r="M134" s="276">
        <v>2647.7</v>
      </c>
      <c r="N134" s="276">
        <v>2550</v>
      </c>
      <c r="O134" s="291">
        <v>702750</v>
      </c>
      <c r="P134" s="292">
        <v>0.12846246487354476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44371</v>
      </c>
      <c r="E135" s="288">
        <v>42.55</v>
      </c>
      <c r="F135" s="288">
        <v>41.68333333333333</v>
      </c>
      <c r="G135" s="289">
        <v>40.61666666666666</v>
      </c>
      <c r="H135" s="289">
        <v>38.68333333333333</v>
      </c>
      <c r="I135" s="289">
        <v>37.61666666666666</v>
      </c>
      <c r="J135" s="289">
        <v>43.61666666666666</v>
      </c>
      <c r="K135" s="289">
        <v>44.683333333333337</v>
      </c>
      <c r="L135" s="289">
        <v>46.61666666666666</v>
      </c>
      <c r="M135" s="276">
        <v>42.75</v>
      </c>
      <c r="N135" s="276">
        <v>39.75</v>
      </c>
      <c r="O135" s="291">
        <v>296560000</v>
      </c>
      <c r="P135" s="292">
        <v>0.22278664731494921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44371</v>
      </c>
      <c r="E136" s="288">
        <v>229.05</v>
      </c>
      <c r="F136" s="288">
        <v>227.68333333333331</v>
      </c>
      <c r="G136" s="289">
        <v>225.51666666666662</v>
      </c>
      <c r="H136" s="289">
        <v>221.98333333333332</v>
      </c>
      <c r="I136" s="289">
        <v>219.81666666666663</v>
      </c>
      <c r="J136" s="289">
        <v>231.21666666666661</v>
      </c>
      <c r="K136" s="289">
        <v>233.3833333333333</v>
      </c>
      <c r="L136" s="289">
        <v>236.9166666666666</v>
      </c>
      <c r="M136" s="276">
        <v>229.85</v>
      </c>
      <c r="N136" s="276">
        <v>224.15</v>
      </c>
      <c r="O136" s="291">
        <v>16448000</v>
      </c>
      <c r="P136" s="292">
        <v>-8.5002225189141078E-2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44371</v>
      </c>
      <c r="E137" s="288">
        <v>1293</v>
      </c>
      <c r="F137" s="288">
        <v>1293.8999999999999</v>
      </c>
      <c r="G137" s="289">
        <v>1257.7999999999997</v>
      </c>
      <c r="H137" s="289">
        <v>1222.5999999999999</v>
      </c>
      <c r="I137" s="289">
        <v>1186.4999999999998</v>
      </c>
      <c r="J137" s="289">
        <v>1329.0999999999997</v>
      </c>
      <c r="K137" s="289">
        <v>1365.1999999999996</v>
      </c>
      <c r="L137" s="289">
        <v>1400.3999999999996</v>
      </c>
      <c r="M137" s="276">
        <v>1330</v>
      </c>
      <c r="N137" s="276">
        <v>1258.7</v>
      </c>
      <c r="O137" s="291">
        <v>1435489</v>
      </c>
      <c r="P137" s="292">
        <v>-0.14122230338446554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44371</v>
      </c>
      <c r="E138" s="288">
        <v>963.9</v>
      </c>
      <c r="F138" s="288">
        <v>955.65</v>
      </c>
      <c r="G138" s="289">
        <v>943.75</v>
      </c>
      <c r="H138" s="289">
        <v>923.6</v>
      </c>
      <c r="I138" s="289">
        <v>911.7</v>
      </c>
      <c r="J138" s="289">
        <v>975.8</v>
      </c>
      <c r="K138" s="289">
        <v>987.69999999999982</v>
      </c>
      <c r="L138" s="289">
        <v>1007.8499999999999</v>
      </c>
      <c r="M138" s="276">
        <v>967.55</v>
      </c>
      <c r="N138" s="276">
        <v>935.5</v>
      </c>
      <c r="O138" s="291">
        <v>2288200</v>
      </c>
      <c r="P138" s="292">
        <v>-4.1310541310541307E-2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44371</v>
      </c>
      <c r="E139" s="288">
        <v>212.05</v>
      </c>
      <c r="F139" s="288">
        <v>210.61666666666667</v>
      </c>
      <c r="G139" s="289">
        <v>208.33333333333334</v>
      </c>
      <c r="H139" s="289">
        <v>204.61666666666667</v>
      </c>
      <c r="I139" s="289">
        <v>202.33333333333334</v>
      </c>
      <c r="J139" s="289">
        <v>214.33333333333334</v>
      </c>
      <c r="K139" s="289">
        <v>216.61666666666665</v>
      </c>
      <c r="L139" s="289">
        <v>220.33333333333334</v>
      </c>
      <c r="M139" s="276">
        <v>212.9</v>
      </c>
      <c r="N139" s="276">
        <v>206.9</v>
      </c>
      <c r="O139" s="291">
        <v>21222200</v>
      </c>
      <c r="P139" s="292">
        <v>-0.13590742708702327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44371</v>
      </c>
      <c r="E140" s="288">
        <v>143.5</v>
      </c>
      <c r="F140" s="288">
        <v>142.78333333333333</v>
      </c>
      <c r="G140" s="289">
        <v>141.46666666666667</v>
      </c>
      <c r="H140" s="289">
        <v>139.43333333333334</v>
      </c>
      <c r="I140" s="289">
        <v>138.11666666666667</v>
      </c>
      <c r="J140" s="289">
        <v>144.81666666666666</v>
      </c>
      <c r="K140" s="289">
        <v>146.13333333333333</v>
      </c>
      <c r="L140" s="289">
        <v>148.16666666666666</v>
      </c>
      <c r="M140" s="276">
        <v>144.1</v>
      </c>
      <c r="N140" s="276">
        <v>140.75</v>
      </c>
      <c r="O140" s="291">
        <v>14562000</v>
      </c>
      <c r="P140" s="292">
        <v>-5.0840829096597574E-2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44371</v>
      </c>
      <c r="E141" s="288">
        <v>1984.85</v>
      </c>
      <c r="F141" s="288">
        <v>1985.45</v>
      </c>
      <c r="G141" s="289">
        <v>1970.4</v>
      </c>
      <c r="H141" s="289">
        <v>1955.95</v>
      </c>
      <c r="I141" s="289">
        <v>1940.9</v>
      </c>
      <c r="J141" s="289">
        <v>1999.9</v>
      </c>
      <c r="K141" s="289">
        <v>2014.9499999999998</v>
      </c>
      <c r="L141" s="289">
        <v>2029.4</v>
      </c>
      <c r="M141" s="276">
        <v>2000.5</v>
      </c>
      <c r="N141" s="276">
        <v>1971</v>
      </c>
      <c r="O141" s="291">
        <v>28872500</v>
      </c>
      <c r="P141" s="292">
        <v>-3.8488756421036857E-2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44371</v>
      </c>
      <c r="E142" s="288">
        <v>123.3</v>
      </c>
      <c r="F142" s="288">
        <v>122.61666666666666</v>
      </c>
      <c r="G142" s="289">
        <v>119.88333333333333</v>
      </c>
      <c r="H142" s="289">
        <v>116.46666666666667</v>
      </c>
      <c r="I142" s="289">
        <v>113.73333333333333</v>
      </c>
      <c r="J142" s="289">
        <v>126.03333333333332</v>
      </c>
      <c r="K142" s="289">
        <v>128.76666666666665</v>
      </c>
      <c r="L142" s="289">
        <v>132.18333333333331</v>
      </c>
      <c r="M142" s="276">
        <v>125.35</v>
      </c>
      <c r="N142" s="276">
        <v>119.2</v>
      </c>
      <c r="O142" s="291">
        <v>153026000</v>
      </c>
      <c r="P142" s="292">
        <v>-1.3352933970354036E-2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44371</v>
      </c>
      <c r="E143" s="288">
        <v>986.15</v>
      </c>
      <c r="F143" s="288">
        <v>982.43333333333339</v>
      </c>
      <c r="G143" s="289">
        <v>975.21666666666681</v>
      </c>
      <c r="H143" s="289">
        <v>964.28333333333342</v>
      </c>
      <c r="I143" s="289">
        <v>957.06666666666683</v>
      </c>
      <c r="J143" s="289">
        <v>993.36666666666679</v>
      </c>
      <c r="K143" s="289">
        <v>1000.5833333333335</v>
      </c>
      <c r="L143" s="289">
        <v>1011.5166666666668</v>
      </c>
      <c r="M143" s="276">
        <v>989.65</v>
      </c>
      <c r="N143" s="276">
        <v>971.5</v>
      </c>
      <c r="O143" s="291">
        <v>5382000</v>
      </c>
      <c r="P143" s="292">
        <v>-0.28809523809523807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44371</v>
      </c>
      <c r="E144" s="288">
        <v>423.65</v>
      </c>
      <c r="F144" s="288">
        <v>419.95</v>
      </c>
      <c r="G144" s="289">
        <v>413.65</v>
      </c>
      <c r="H144" s="289">
        <v>403.65</v>
      </c>
      <c r="I144" s="289">
        <v>397.34999999999997</v>
      </c>
      <c r="J144" s="289">
        <v>429.95</v>
      </c>
      <c r="K144" s="289">
        <v>436.25000000000006</v>
      </c>
      <c r="L144" s="289">
        <v>446.25</v>
      </c>
      <c r="M144" s="276">
        <v>426.25</v>
      </c>
      <c r="N144" s="276">
        <v>409.95</v>
      </c>
      <c r="O144" s="291">
        <v>100158000</v>
      </c>
      <c r="P144" s="292">
        <v>-9.6638030169789627E-2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44371</v>
      </c>
      <c r="E145" s="288">
        <v>28229.25</v>
      </c>
      <c r="F145" s="288">
        <v>27918.083333333332</v>
      </c>
      <c r="G145" s="289">
        <v>27461.166666666664</v>
      </c>
      <c r="H145" s="289">
        <v>26693.083333333332</v>
      </c>
      <c r="I145" s="289">
        <v>26236.166666666664</v>
      </c>
      <c r="J145" s="289">
        <v>28686.166666666664</v>
      </c>
      <c r="K145" s="289">
        <v>29143.083333333328</v>
      </c>
      <c r="L145" s="289">
        <v>29911.166666666664</v>
      </c>
      <c r="M145" s="276">
        <v>28375</v>
      </c>
      <c r="N145" s="276">
        <v>27150</v>
      </c>
      <c r="O145" s="291">
        <v>149125</v>
      </c>
      <c r="P145" s="292">
        <v>-9.6212121212121207E-2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44371</v>
      </c>
      <c r="E146" s="288">
        <v>2058.5</v>
      </c>
      <c r="F146" s="288">
        <v>2043.7833333333335</v>
      </c>
      <c r="G146" s="289">
        <v>2021.9666666666672</v>
      </c>
      <c r="H146" s="289">
        <v>1985.4333333333336</v>
      </c>
      <c r="I146" s="289">
        <v>1963.6166666666672</v>
      </c>
      <c r="J146" s="289">
        <v>2080.3166666666671</v>
      </c>
      <c r="K146" s="289">
        <v>2102.1333333333332</v>
      </c>
      <c r="L146" s="289">
        <v>2138.666666666667</v>
      </c>
      <c r="M146" s="276">
        <v>2065.6</v>
      </c>
      <c r="N146" s="276">
        <v>2007.25</v>
      </c>
      <c r="O146" s="291">
        <v>823075</v>
      </c>
      <c r="P146" s="292">
        <v>-0.20694223635400105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44371</v>
      </c>
      <c r="E147" s="288">
        <v>6544.35</v>
      </c>
      <c r="F147" s="288">
        <v>6505.2166666666672</v>
      </c>
      <c r="G147" s="289">
        <v>6446.8333333333339</v>
      </c>
      <c r="H147" s="289">
        <v>6349.3166666666666</v>
      </c>
      <c r="I147" s="289">
        <v>6290.9333333333334</v>
      </c>
      <c r="J147" s="289">
        <v>6602.7333333333345</v>
      </c>
      <c r="K147" s="289">
        <v>6661.1166666666677</v>
      </c>
      <c r="L147" s="289">
        <v>6758.633333333335</v>
      </c>
      <c r="M147" s="276">
        <v>6563.6</v>
      </c>
      <c r="N147" s="276">
        <v>6407.7</v>
      </c>
      <c r="O147" s="291">
        <v>338625</v>
      </c>
      <c r="P147" s="292">
        <v>-0.11730205278592376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44371</v>
      </c>
      <c r="E148" s="288">
        <v>1441.25</v>
      </c>
      <c r="F148" s="288">
        <v>1434.7</v>
      </c>
      <c r="G148" s="289">
        <v>1420.5500000000002</v>
      </c>
      <c r="H148" s="289">
        <v>1399.8500000000001</v>
      </c>
      <c r="I148" s="289">
        <v>1385.7000000000003</v>
      </c>
      <c r="J148" s="289">
        <v>1455.4</v>
      </c>
      <c r="K148" s="289">
        <v>1469.5500000000002</v>
      </c>
      <c r="L148" s="289">
        <v>1490.25</v>
      </c>
      <c r="M148" s="276">
        <v>1448.85</v>
      </c>
      <c r="N148" s="276">
        <v>1414</v>
      </c>
      <c r="O148" s="291">
        <v>2942400</v>
      </c>
      <c r="P148" s="292">
        <v>-9.9742993513645822E-2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44371</v>
      </c>
      <c r="E149" s="288">
        <v>703.65</v>
      </c>
      <c r="F149" s="288">
        <v>704.65</v>
      </c>
      <c r="G149" s="289">
        <v>696.69999999999993</v>
      </c>
      <c r="H149" s="289">
        <v>689.75</v>
      </c>
      <c r="I149" s="289">
        <v>681.8</v>
      </c>
      <c r="J149" s="289">
        <v>711.59999999999991</v>
      </c>
      <c r="K149" s="289">
        <v>719.55</v>
      </c>
      <c r="L149" s="289">
        <v>726.49999999999989</v>
      </c>
      <c r="M149" s="276">
        <v>712.6</v>
      </c>
      <c r="N149" s="276">
        <v>697.7</v>
      </c>
      <c r="O149" s="291">
        <v>45837400</v>
      </c>
      <c r="P149" s="292">
        <v>-2.9982520072289871E-2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44371</v>
      </c>
      <c r="E150" s="288">
        <v>545.15</v>
      </c>
      <c r="F150" s="288">
        <v>544</v>
      </c>
      <c r="G150" s="289">
        <v>539.4</v>
      </c>
      <c r="H150" s="289">
        <v>533.65</v>
      </c>
      <c r="I150" s="289">
        <v>529.04999999999995</v>
      </c>
      <c r="J150" s="289">
        <v>549.75</v>
      </c>
      <c r="K150" s="289">
        <v>554.34999999999991</v>
      </c>
      <c r="L150" s="289">
        <v>560.1</v>
      </c>
      <c r="M150" s="276">
        <v>548.6</v>
      </c>
      <c r="N150" s="276">
        <v>538.25</v>
      </c>
      <c r="O150" s="291">
        <v>13707000</v>
      </c>
      <c r="P150" s="292">
        <v>-8.5711185852229577E-3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44371</v>
      </c>
      <c r="E151" s="288">
        <v>686.05</v>
      </c>
      <c r="F151" s="288">
        <v>688.63333333333333</v>
      </c>
      <c r="G151" s="289">
        <v>680.81666666666661</v>
      </c>
      <c r="H151" s="289">
        <v>675.58333333333326</v>
      </c>
      <c r="I151" s="289">
        <v>667.76666666666654</v>
      </c>
      <c r="J151" s="289">
        <v>693.86666666666667</v>
      </c>
      <c r="K151" s="289">
        <v>701.68333333333351</v>
      </c>
      <c r="L151" s="289">
        <v>706.91666666666674</v>
      </c>
      <c r="M151" s="276">
        <v>696.45</v>
      </c>
      <c r="N151" s="276">
        <v>683.4</v>
      </c>
      <c r="O151" s="291">
        <v>8403000</v>
      </c>
      <c r="P151" s="292">
        <v>-3.734677511742468E-2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44371</v>
      </c>
      <c r="E152" s="288">
        <v>647.5</v>
      </c>
      <c r="F152" s="288">
        <v>645.86666666666667</v>
      </c>
      <c r="G152" s="289">
        <v>641.83333333333337</v>
      </c>
      <c r="H152" s="289">
        <v>636.16666666666674</v>
      </c>
      <c r="I152" s="289">
        <v>632.13333333333344</v>
      </c>
      <c r="J152" s="289">
        <v>651.5333333333333</v>
      </c>
      <c r="K152" s="289">
        <v>655.56666666666661</v>
      </c>
      <c r="L152" s="289">
        <v>661.23333333333323</v>
      </c>
      <c r="M152" s="276">
        <v>649.9</v>
      </c>
      <c r="N152" s="276">
        <v>640.20000000000005</v>
      </c>
      <c r="O152" s="291">
        <v>6732450</v>
      </c>
      <c r="P152" s="292">
        <v>-4.3353155572606945E-2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44371</v>
      </c>
      <c r="E153" s="288">
        <v>320.55</v>
      </c>
      <c r="F153" s="288">
        <v>321.11666666666667</v>
      </c>
      <c r="G153" s="289">
        <v>316.43333333333334</v>
      </c>
      <c r="H153" s="289">
        <v>312.31666666666666</v>
      </c>
      <c r="I153" s="289">
        <v>307.63333333333333</v>
      </c>
      <c r="J153" s="289">
        <v>325.23333333333335</v>
      </c>
      <c r="K153" s="289">
        <v>329.91666666666674</v>
      </c>
      <c r="L153" s="289">
        <v>334.03333333333336</v>
      </c>
      <c r="M153" s="276">
        <v>325.8</v>
      </c>
      <c r="N153" s="276">
        <v>317</v>
      </c>
      <c r="O153" s="291">
        <v>94634250</v>
      </c>
      <c r="P153" s="292">
        <v>-6.3064334085778787E-2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44371</v>
      </c>
      <c r="E154" s="288">
        <v>105.4</v>
      </c>
      <c r="F154" s="288">
        <v>105.16666666666667</v>
      </c>
      <c r="G154" s="289">
        <v>104.03333333333335</v>
      </c>
      <c r="H154" s="289">
        <v>102.66666666666667</v>
      </c>
      <c r="I154" s="289">
        <v>101.53333333333335</v>
      </c>
      <c r="J154" s="289">
        <v>106.53333333333335</v>
      </c>
      <c r="K154" s="289">
        <v>107.66666666666667</v>
      </c>
      <c r="L154" s="289">
        <v>109.03333333333335</v>
      </c>
      <c r="M154" s="276">
        <v>106.3</v>
      </c>
      <c r="N154" s="276">
        <v>103.8</v>
      </c>
      <c r="O154" s="291">
        <v>133157250</v>
      </c>
      <c r="P154" s="292">
        <v>-3.5873124480719415E-2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44371</v>
      </c>
      <c r="E155" s="288">
        <v>1081.3</v>
      </c>
      <c r="F155" s="288">
        <v>1076.6000000000001</v>
      </c>
      <c r="G155" s="289">
        <v>1060.7000000000003</v>
      </c>
      <c r="H155" s="289">
        <v>1040.1000000000001</v>
      </c>
      <c r="I155" s="289">
        <v>1024.2000000000003</v>
      </c>
      <c r="J155" s="289">
        <v>1097.2000000000003</v>
      </c>
      <c r="K155" s="289">
        <v>1113.1000000000004</v>
      </c>
      <c r="L155" s="289">
        <v>1133.7000000000003</v>
      </c>
      <c r="M155" s="276">
        <v>1092.5</v>
      </c>
      <c r="N155" s="276">
        <v>1056</v>
      </c>
      <c r="O155" s="291">
        <v>44104800</v>
      </c>
      <c r="P155" s="292">
        <v>-2.0722454988110067E-2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44371</v>
      </c>
      <c r="E156" s="288">
        <v>3204.35</v>
      </c>
      <c r="F156" s="288">
        <v>3205.3833333333332</v>
      </c>
      <c r="G156" s="289">
        <v>3175.9666666666662</v>
      </c>
      <c r="H156" s="289">
        <v>3147.583333333333</v>
      </c>
      <c r="I156" s="289">
        <v>3118.1666666666661</v>
      </c>
      <c r="J156" s="289">
        <v>3233.7666666666664</v>
      </c>
      <c r="K156" s="289">
        <v>3263.1833333333334</v>
      </c>
      <c r="L156" s="289">
        <v>3291.5666666666666</v>
      </c>
      <c r="M156" s="276">
        <v>3234.8</v>
      </c>
      <c r="N156" s="276">
        <v>3177</v>
      </c>
      <c r="O156" s="291">
        <v>6739200</v>
      </c>
      <c r="P156" s="292">
        <v>-6.5829417390942738E-2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44371</v>
      </c>
      <c r="E157" s="288">
        <v>1026.9000000000001</v>
      </c>
      <c r="F157" s="288">
        <v>1027.55</v>
      </c>
      <c r="G157" s="289">
        <v>1015.3</v>
      </c>
      <c r="H157" s="289">
        <v>1003.7</v>
      </c>
      <c r="I157" s="289">
        <v>991.45</v>
      </c>
      <c r="J157" s="289">
        <v>1039.1499999999999</v>
      </c>
      <c r="K157" s="289">
        <v>1051.3999999999999</v>
      </c>
      <c r="L157" s="289">
        <v>1062.9999999999998</v>
      </c>
      <c r="M157" s="276">
        <v>1039.8</v>
      </c>
      <c r="N157" s="276">
        <v>1015.95</v>
      </c>
      <c r="O157" s="291">
        <v>10338600</v>
      </c>
      <c r="P157" s="292">
        <v>-7.5937148066713145E-2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44371</v>
      </c>
      <c r="E158" s="288">
        <v>1603.25</v>
      </c>
      <c r="F158" s="288">
        <v>1597.1000000000001</v>
      </c>
      <c r="G158" s="289">
        <v>1583.5500000000002</v>
      </c>
      <c r="H158" s="289">
        <v>1563.8500000000001</v>
      </c>
      <c r="I158" s="289">
        <v>1550.3000000000002</v>
      </c>
      <c r="J158" s="289">
        <v>1616.8000000000002</v>
      </c>
      <c r="K158" s="289">
        <v>1630.35</v>
      </c>
      <c r="L158" s="289">
        <v>1650.0500000000002</v>
      </c>
      <c r="M158" s="276">
        <v>1610.65</v>
      </c>
      <c r="N158" s="276">
        <v>1577.4</v>
      </c>
      <c r="O158" s="291">
        <v>4155750</v>
      </c>
      <c r="P158" s="292">
        <v>-0.16172465960665658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44371</v>
      </c>
      <c r="E159" s="288">
        <v>2716.2</v>
      </c>
      <c r="F159" s="288">
        <v>2710.333333333333</v>
      </c>
      <c r="G159" s="289">
        <v>2692.3166666666662</v>
      </c>
      <c r="H159" s="289">
        <v>2668.4333333333329</v>
      </c>
      <c r="I159" s="289">
        <v>2650.4166666666661</v>
      </c>
      <c r="J159" s="289">
        <v>2734.2166666666662</v>
      </c>
      <c r="K159" s="289">
        <v>2752.2333333333327</v>
      </c>
      <c r="L159" s="289">
        <v>2776.1166666666663</v>
      </c>
      <c r="M159" s="276">
        <v>2728.35</v>
      </c>
      <c r="N159" s="276">
        <v>2686.45</v>
      </c>
      <c r="O159" s="291">
        <v>824750</v>
      </c>
      <c r="P159" s="292">
        <v>-9.0683572216097019E-2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44371</v>
      </c>
      <c r="E160" s="288">
        <v>427.1</v>
      </c>
      <c r="F160" s="288">
        <v>424.55</v>
      </c>
      <c r="G160" s="289">
        <v>421.20000000000005</v>
      </c>
      <c r="H160" s="289">
        <v>415.3</v>
      </c>
      <c r="I160" s="289">
        <v>411.95000000000005</v>
      </c>
      <c r="J160" s="289">
        <v>430.45000000000005</v>
      </c>
      <c r="K160" s="289">
        <v>433.80000000000007</v>
      </c>
      <c r="L160" s="289">
        <v>439.70000000000005</v>
      </c>
      <c r="M160" s="276">
        <v>427.9</v>
      </c>
      <c r="N160" s="276">
        <v>418.65</v>
      </c>
      <c r="O160" s="291">
        <v>2008500</v>
      </c>
      <c r="P160" s="292">
        <v>-0.16469120399251402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44371</v>
      </c>
      <c r="E161" s="288">
        <v>831.4</v>
      </c>
      <c r="F161" s="288">
        <v>829.63333333333321</v>
      </c>
      <c r="G161" s="289">
        <v>822.46666666666647</v>
      </c>
      <c r="H161" s="289">
        <v>813.5333333333333</v>
      </c>
      <c r="I161" s="289">
        <v>806.36666666666656</v>
      </c>
      <c r="J161" s="289">
        <v>838.56666666666638</v>
      </c>
      <c r="K161" s="289">
        <v>845.73333333333312</v>
      </c>
      <c r="L161" s="289">
        <v>854.66666666666629</v>
      </c>
      <c r="M161" s="276">
        <v>836.8</v>
      </c>
      <c r="N161" s="276">
        <v>820.7</v>
      </c>
      <c r="O161" s="291">
        <v>795325</v>
      </c>
      <c r="P161" s="292">
        <v>-1.7905102954341987E-2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44371</v>
      </c>
      <c r="E162" s="288">
        <v>654.54999999999995</v>
      </c>
      <c r="F162" s="288">
        <v>657.08333333333337</v>
      </c>
      <c r="G162" s="289">
        <v>645.7166666666667</v>
      </c>
      <c r="H162" s="289">
        <v>636.88333333333333</v>
      </c>
      <c r="I162" s="289">
        <v>625.51666666666665</v>
      </c>
      <c r="J162" s="289">
        <v>665.91666666666674</v>
      </c>
      <c r="K162" s="289">
        <v>677.2833333333333</v>
      </c>
      <c r="L162" s="289">
        <v>686.11666666666679</v>
      </c>
      <c r="M162" s="276">
        <v>668.45</v>
      </c>
      <c r="N162" s="276">
        <v>648.25</v>
      </c>
      <c r="O162" s="291">
        <v>5784800</v>
      </c>
      <c r="P162" s="292">
        <v>-1.454805628428333E-2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44371</v>
      </c>
      <c r="E163" s="288">
        <v>1303.8</v>
      </c>
      <c r="F163" s="288">
        <v>1304.6000000000001</v>
      </c>
      <c r="G163" s="289">
        <v>1294.2500000000002</v>
      </c>
      <c r="H163" s="289">
        <v>1284.7</v>
      </c>
      <c r="I163" s="289">
        <v>1274.3500000000001</v>
      </c>
      <c r="J163" s="289">
        <v>1314.1500000000003</v>
      </c>
      <c r="K163" s="289">
        <v>1324.5000000000002</v>
      </c>
      <c r="L163" s="289">
        <v>1334.0500000000004</v>
      </c>
      <c r="M163" s="276">
        <v>1314.95</v>
      </c>
      <c r="N163" s="276">
        <v>1295.05</v>
      </c>
      <c r="O163" s="291">
        <v>888300</v>
      </c>
      <c r="P163" s="292">
        <v>-0.14082599864590387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44371</v>
      </c>
      <c r="E164" s="288">
        <v>6727.1</v>
      </c>
      <c r="F164" s="288">
        <v>6699.3499999999995</v>
      </c>
      <c r="G164" s="289">
        <v>6627.5499999999993</v>
      </c>
      <c r="H164" s="289">
        <v>6528</v>
      </c>
      <c r="I164" s="289">
        <v>6456.2</v>
      </c>
      <c r="J164" s="289">
        <v>6798.8999999999987</v>
      </c>
      <c r="K164" s="289">
        <v>6870.7</v>
      </c>
      <c r="L164" s="289">
        <v>6970.2499999999982</v>
      </c>
      <c r="M164" s="276">
        <v>6771.15</v>
      </c>
      <c r="N164" s="276">
        <v>6599.8</v>
      </c>
      <c r="O164" s="291">
        <v>2369600</v>
      </c>
      <c r="P164" s="292">
        <v>-3.7100247876793044E-2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44371</v>
      </c>
      <c r="E165" s="288">
        <v>822.75</v>
      </c>
      <c r="F165" s="288">
        <v>820.93333333333339</v>
      </c>
      <c r="G165" s="289">
        <v>814.51666666666677</v>
      </c>
      <c r="H165" s="289">
        <v>806.28333333333342</v>
      </c>
      <c r="I165" s="289">
        <v>799.86666666666679</v>
      </c>
      <c r="J165" s="289">
        <v>829.16666666666674</v>
      </c>
      <c r="K165" s="289">
        <v>835.58333333333326</v>
      </c>
      <c r="L165" s="289">
        <v>843.81666666666672</v>
      </c>
      <c r="M165" s="276">
        <v>827.35</v>
      </c>
      <c r="N165" s="276">
        <v>812.7</v>
      </c>
      <c r="O165" s="291">
        <v>16603600</v>
      </c>
      <c r="P165" s="292">
        <v>-0.1823303457106274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44371</v>
      </c>
      <c r="E166" s="288">
        <v>269.85000000000002</v>
      </c>
      <c r="F166" s="288">
        <v>271.33333333333331</v>
      </c>
      <c r="G166" s="289">
        <v>267.46666666666664</v>
      </c>
      <c r="H166" s="289">
        <v>265.08333333333331</v>
      </c>
      <c r="I166" s="289">
        <v>261.21666666666664</v>
      </c>
      <c r="J166" s="289">
        <v>273.71666666666664</v>
      </c>
      <c r="K166" s="289">
        <v>277.58333333333331</v>
      </c>
      <c r="L166" s="289">
        <v>279.96666666666664</v>
      </c>
      <c r="M166" s="276">
        <v>275.2</v>
      </c>
      <c r="N166" s="276">
        <v>268.95</v>
      </c>
      <c r="O166" s="291">
        <v>124660300</v>
      </c>
      <c r="P166" s="292">
        <v>1.2972945740339564E-2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44371</v>
      </c>
      <c r="E167" s="288">
        <v>1000.65</v>
      </c>
      <c r="F167" s="288">
        <v>996.93333333333339</v>
      </c>
      <c r="G167" s="289">
        <v>989.46666666666681</v>
      </c>
      <c r="H167" s="289">
        <v>978.28333333333342</v>
      </c>
      <c r="I167" s="289">
        <v>970.81666666666683</v>
      </c>
      <c r="J167" s="289">
        <v>1008.1166666666668</v>
      </c>
      <c r="K167" s="289">
        <v>1015.5833333333335</v>
      </c>
      <c r="L167" s="289">
        <v>1026.7666666666669</v>
      </c>
      <c r="M167" s="276">
        <v>1004.4</v>
      </c>
      <c r="N167" s="276">
        <v>985.75</v>
      </c>
      <c r="O167" s="291">
        <v>2383000</v>
      </c>
      <c r="P167" s="292">
        <v>-0.18039552880481513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44371</v>
      </c>
      <c r="E168" s="288">
        <v>540.6</v>
      </c>
      <c r="F168" s="288">
        <v>537.76666666666677</v>
      </c>
      <c r="G168" s="289">
        <v>530.33333333333348</v>
      </c>
      <c r="H168" s="289">
        <v>520.06666666666672</v>
      </c>
      <c r="I168" s="289">
        <v>512.63333333333344</v>
      </c>
      <c r="J168" s="289">
        <v>548.03333333333353</v>
      </c>
      <c r="K168" s="289">
        <v>555.4666666666667</v>
      </c>
      <c r="L168" s="289">
        <v>565.73333333333358</v>
      </c>
      <c r="M168" s="276">
        <v>545.20000000000005</v>
      </c>
      <c r="N168" s="276">
        <v>527.5</v>
      </c>
      <c r="O168" s="291">
        <v>34116800</v>
      </c>
      <c r="P168" s="292">
        <v>9.7935224756706657E-2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44371</v>
      </c>
      <c r="E169" s="288">
        <v>211.85</v>
      </c>
      <c r="F169" s="288">
        <v>210.9</v>
      </c>
      <c r="G169" s="289">
        <v>206.05</v>
      </c>
      <c r="H169" s="289">
        <v>200.25</v>
      </c>
      <c r="I169" s="289">
        <v>195.4</v>
      </c>
      <c r="J169" s="289">
        <v>216.70000000000002</v>
      </c>
      <c r="K169" s="289">
        <v>221.54999999999998</v>
      </c>
      <c r="L169" s="289">
        <v>227.35000000000002</v>
      </c>
      <c r="M169" s="276">
        <v>215.75</v>
      </c>
      <c r="N169" s="276">
        <v>205.1</v>
      </c>
      <c r="O169" s="291">
        <v>87225000</v>
      </c>
      <c r="P169" s="292">
        <v>8.6184997011356845E-2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D20" sqref="D20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44344</v>
      </c>
    </row>
    <row r="7" spans="1:15">
      <c r="A7"/>
    </row>
    <row r="8" spans="1:15" ht="28.5" customHeight="1">
      <c r="A8" s="543" t="s">
        <v>16</v>
      </c>
      <c r="B8" s="544"/>
      <c r="C8" s="542" t="s">
        <v>19</v>
      </c>
      <c r="D8" s="542" t="s">
        <v>20</v>
      </c>
      <c r="E8" s="542" t="s">
        <v>21</v>
      </c>
      <c r="F8" s="542"/>
      <c r="G8" s="542"/>
      <c r="H8" s="542" t="s">
        <v>22</v>
      </c>
      <c r="I8" s="542"/>
      <c r="J8" s="542"/>
      <c r="K8" s="251"/>
      <c r="L8" s="259"/>
      <c r="M8" s="259"/>
    </row>
    <row r="9" spans="1:15" ht="36" customHeight="1">
      <c r="A9" s="538"/>
      <c r="B9" s="540"/>
      <c r="C9" s="545" t="s">
        <v>23</v>
      </c>
      <c r="D9" s="545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15337.85</v>
      </c>
      <c r="D10" s="275">
        <v>15331.633333333333</v>
      </c>
      <c r="E10" s="275">
        <v>15278.716666666667</v>
      </c>
      <c r="F10" s="275">
        <v>15219.583333333334</v>
      </c>
      <c r="G10" s="275">
        <v>15166.666666666668</v>
      </c>
      <c r="H10" s="275">
        <v>15390.766666666666</v>
      </c>
      <c r="I10" s="275">
        <v>15443.683333333334</v>
      </c>
      <c r="J10" s="275">
        <v>15502.816666666666</v>
      </c>
      <c r="K10" s="274">
        <v>15384.55</v>
      </c>
      <c r="L10" s="274">
        <v>15272.5</v>
      </c>
      <c r="M10" s="279"/>
    </row>
    <row r="11" spans="1:15">
      <c r="A11" s="273">
        <v>2</v>
      </c>
      <c r="B11" s="254" t="s">
        <v>216</v>
      </c>
      <c r="C11" s="276">
        <v>35095.050000000003</v>
      </c>
      <c r="D11" s="256">
        <v>34948.51666666667</v>
      </c>
      <c r="E11" s="256">
        <v>34676.233333333337</v>
      </c>
      <c r="F11" s="256">
        <v>34257.416666666664</v>
      </c>
      <c r="G11" s="256">
        <v>33985.133333333331</v>
      </c>
      <c r="H11" s="256">
        <v>35367.333333333343</v>
      </c>
      <c r="I11" s="256">
        <v>35639.616666666683</v>
      </c>
      <c r="J11" s="256">
        <v>36058.433333333349</v>
      </c>
      <c r="K11" s="276">
        <v>35220.800000000003</v>
      </c>
      <c r="L11" s="276">
        <v>34529.699999999997</v>
      </c>
      <c r="M11" s="279"/>
    </row>
    <row r="12" spans="1:15">
      <c r="A12" s="273">
        <v>3</v>
      </c>
      <c r="B12" s="262" t="s">
        <v>217</v>
      </c>
      <c r="C12" s="276">
        <v>1950.3</v>
      </c>
      <c r="D12" s="256">
        <v>1950.7666666666667</v>
      </c>
      <c r="E12" s="256">
        <v>1939.4833333333333</v>
      </c>
      <c r="F12" s="256">
        <v>1928.6666666666667</v>
      </c>
      <c r="G12" s="256">
        <v>1917.3833333333334</v>
      </c>
      <c r="H12" s="256">
        <v>1961.5833333333333</v>
      </c>
      <c r="I12" s="256">
        <v>1972.8666666666666</v>
      </c>
      <c r="J12" s="256">
        <v>1983.6833333333332</v>
      </c>
      <c r="K12" s="276">
        <v>1962.05</v>
      </c>
      <c r="L12" s="276">
        <v>1939.95</v>
      </c>
      <c r="M12" s="279"/>
    </row>
    <row r="13" spans="1:15">
      <c r="A13" s="273">
        <v>4</v>
      </c>
      <c r="B13" s="254" t="s">
        <v>218</v>
      </c>
      <c r="C13" s="276">
        <v>4230.05</v>
      </c>
      <c r="D13" s="256">
        <v>4227.4833333333336</v>
      </c>
      <c r="E13" s="256">
        <v>4211.916666666667</v>
      </c>
      <c r="F13" s="256">
        <v>4193.7833333333338</v>
      </c>
      <c r="G13" s="256">
        <v>4178.2166666666672</v>
      </c>
      <c r="H13" s="256">
        <v>4245.6166666666668</v>
      </c>
      <c r="I13" s="256">
        <v>4261.1833333333325</v>
      </c>
      <c r="J13" s="256">
        <v>4279.3166666666666</v>
      </c>
      <c r="K13" s="276">
        <v>4243.05</v>
      </c>
      <c r="L13" s="276">
        <v>4209.3500000000004</v>
      </c>
      <c r="M13" s="279"/>
    </row>
    <row r="14" spans="1:15">
      <c r="A14" s="273">
        <v>5</v>
      </c>
      <c r="B14" s="254" t="s">
        <v>219</v>
      </c>
      <c r="C14" s="276">
        <v>27164.799999999999</v>
      </c>
      <c r="D14" s="256">
        <v>27143.966666666664</v>
      </c>
      <c r="E14" s="256">
        <v>26937.683333333327</v>
      </c>
      <c r="F14" s="256">
        <v>26710.566666666662</v>
      </c>
      <c r="G14" s="256">
        <v>26504.283333333326</v>
      </c>
      <c r="H14" s="256">
        <v>27371.083333333328</v>
      </c>
      <c r="I14" s="256">
        <v>27577.366666666661</v>
      </c>
      <c r="J14" s="256">
        <v>27804.48333333333</v>
      </c>
      <c r="K14" s="276">
        <v>27350.25</v>
      </c>
      <c r="L14" s="276">
        <v>26916.85</v>
      </c>
      <c r="M14" s="279"/>
    </row>
    <row r="15" spans="1:15">
      <c r="A15" s="273">
        <v>6</v>
      </c>
      <c r="B15" s="254" t="s">
        <v>220</v>
      </c>
      <c r="C15" s="276">
        <v>3491.55</v>
      </c>
      <c r="D15" s="256">
        <v>3497.15</v>
      </c>
      <c r="E15" s="256">
        <v>3477.3</v>
      </c>
      <c r="F15" s="256">
        <v>3463.05</v>
      </c>
      <c r="G15" s="256">
        <v>3443.2000000000003</v>
      </c>
      <c r="H15" s="256">
        <v>3511.4</v>
      </c>
      <c r="I15" s="256">
        <v>3531.2499999999995</v>
      </c>
      <c r="J15" s="256">
        <v>3545.5</v>
      </c>
      <c r="K15" s="276">
        <v>3517</v>
      </c>
      <c r="L15" s="276">
        <v>3482.9</v>
      </c>
      <c r="M15" s="279"/>
    </row>
    <row r="16" spans="1:15">
      <c r="A16" s="273">
        <v>7</v>
      </c>
      <c r="B16" s="254" t="s">
        <v>221</v>
      </c>
      <c r="C16" s="276">
        <v>7174.6</v>
      </c>
      <c r="D16" s="256">
        <v>7155.7</v>
      </c>
      <c r="E16" s="256">
        <v>7119.0499999999993</v>
      </c>
      <c r="F16" s="256">
        <v>7063.4999999999991</v>
      </c>
      <c r="G16" s="256">
        <v>7026.8499999999985</v>
      </c>
      <c r="H16" s="256">
        <v>7211.25</v>
      </c>
      <c r="I16" s="256">
        <v>7247.9</v>
      </c>
      <c r="J16" s="256">
        <v>7303.4500000000007</v>
      </c>
      <c r="K16" s="276">
        <v>7192.35</v>
      </c>
      <c r="L16" s="276">
        <v>7100.15</v>
      </c>
      <c r="M16" s="279"/>
    </row>
    <row r="17" spans="1:13">
      <c r="A17" s="273">
        <v>8</v>
      </c>
      <c r="B17" s="254" t="s">
        <v>38</v>
      </c>
      <c r="C17" s="254">
        <v>2000.15</v>
      </c>
      <c r="D17" s="256">
        <v>2002.2666666666667</v>
      </c>
      <c r="E17" s="256">
        <v>1964.5333333333333</v>
      </c>
      <c r="F17" s="256">
        <v>1928.9166666666667</v>
      </c>
      <c r="G17" s="256">
        <v>1891.1833333333334</v>
      </c>
      <c r="H17" s="256">
        <v>2037.8833333333332</v>
      </c>
      <c r="I17" s="256">
        <v>2075.6166666666663</v>
      </c>
      <c r="J17" s="256">
        <v>2111.2333333333331</v>
      </c>
      <c r="K17" s="254">
        <v>2040</v>
      </c>
      <c r="L17" s="254">
        <v>1966.65</v>
      </c>
      <c r="M17" s="254">
        <v>19.679220000000001</v>
      </c>
    </row>
    <row r="18" spans="1:13">
      <c r="A18" s="273">
        <v>9</v>
      </c>
      <c r="B18" s="254" t="s">
        <v>222</v>
      </c>
      <c r="C18" s="254">
        <v>982.3</v>
      </c>
      <c r="D18" s="256">
        <v>980.15</v>
      </c>
      <c r="E18" s="256">
        <v>966.3</v>
      </c>
      <c r="F18" s="256">
        <v>950.3</v>
      </c>
      <c r="G18" s="256">
        <v>936.44999999999993</v>
      </c>
      <c r="H18" s="256">
        <v>996.15</v>
      </c>
      <c r="I18" s="256">
        <v>1010.0000000000001</v>
      </c>
      <c r="J18" s="256">
        <v>1026</v>
      </c>
      <c r="K18" s="254">
        <v>994</v>
      </c>
      <c r="L18" s="254">
        <v>964.15</v>
      </c>
      <c r="M18" s="254">
        <v>15.275460000000001</v>
      </c>
    </row>
    <row r="19" spans="1:13">
      <c r="A19" s="273">
        <v>10</v>
      </c>
      <c r="B19" s="254" t="s">
        <v>735</v>
      </c>
      <c r="C19" s="255">
        <v>1658.9</v>
      </c>
      <c r="D19" s="256">
        <v>1663.4166666666667</v>
      </c>
      <c r="E19" s="256">
        <v>1646.8333333333335</v>
      </c>
      <c r="F19" s="256">
        <v>1634.7666666666667</v>
      </c>
      <c r="G19" s="256">
        <v>1618.1833333333334</v>
      </c>
      <c r="H19" s="256">
        <v>1675.4833333333336</v>
      </c>
      <c r="I19" s="256">
        <v>1692.0666666666671</v>
      </c>
      <c r="J19" s="256">
        <v>1704.1333333333337</v>
      </c>
      <c r="K19" s="254">
        <v>1680</v>
      </c>
      <c r="L19" s="254">
        <v>1651.35</v>
      </c>
      <c r="M19" s="254">
        <v>5.2690099999999997</v>
      </c>
    </row>
    <row r="20" spans="1:13">
      <c r="A20" s="273">
        <v>11</v>
      </c>
      <c r="B20" s="254" t="s">
        <v>288</v>
      </c>
      <c r="C20" s="254">
        <v>15993.85</v>
      </c>
      <c r="D20" s="256">
        <v>16016.466666666667</v>
      </c>
      <c r="E20" s="256">
        <v>15927.383333333335</v>
      </c>
      <c r="F20" s="256">
        <v>15860.916666666668</v>
      </c>
      <c r="G20" s="256">
        <v>15771.833333333336</v>
      </c>
      <c r="H20" s="256">
        <v>16082.933333333334</v>
      </c>
      <c r="I20" s="256">
        <v>16172.016666666666</v>
      </c>
      <c r="J20" s="256">
        <v>16238.483333333334</v>
      </c>
      <c r="K20" s="254">
        <v>16105.55</v>
      </c>
      <c r="L20" s="254">
        <v>15950</v>
      </c>
      <c r="M20" s="254">
        <v>0.16228999999999999</v>
      </c>
    </row>
    <row r="21" spans="1:13">
      <c r="A21" s="273">
        <v>12</v>
      </c>
      <c r="B21" s="254" t="s">
        <v>40</v>
      </c>
      <c r="C21" s="254">
        <v>1325.8</v>
      </c>
      <c r="D21" s="256">
        <v>1324.0166666666667</v>
      </c>
      <c r="E21" s="256">
        <v>1306.0333333333333</v>
      </c>
      <c r="F21" s="256">
        <v>1286.2666666666667</v>
      </c>
      <c r="G21" s="256">
        <v>1268.2833333333333</v>
      </c>
      <c r="H21" s="256">
        <v>1343.7833333333333</v>
      </c>
      <c r="I21" s="256">
        <v>1361.7666666666664</v>
      </c>
      <c r="J21" s="256">
        <v>1381.5333333333333</v>
      </c>
      <c r="K21" s="254">
        <v>1342</v>
      </c>
      <c r="L21" s="254">
        <v>1304.25</v>
      </c>
      <c r="M21" s="254">
        <v>366.90935000000002</v>
      </c>
    </row>
    <row r="22" spans="1:13">
      <c r="A22" s="273">
        <v>13</v>
      </c>
      <c r="B22" s="254" t="s">
        <v>289</v>
      </c>
      <c r="C22" s="254">
        <v>1266.5999999999999</v>
      </c>
      <c r="D22" s="256">
        <v>1265.6000000000001</v>
      </c>
      <c r="E22" s="256">
        <v>1226.3000000000002</v>
      </c>
      <c r="F22" s="256">
        <v>1186</v>
      </c>
      <c r="G22" s="256">
        <v>1146.7</v>
      </c>
      <c r="H22" s="256">
        <v>1305.9000000000003</v>
      </c>
      <c r="I22" s="256">
        <v>1345.2</v>
      </c>
      <c r="J22" s="256">
        <v>1385.5000000000005</v>
      </c>
      <c r="K22" s="254">
        <v>1304.9000000000001</v>
      </c>
      <c r="L22" s="254">
        <v>1225.3</v>
      </c>
      <c r="M22" s="254">
        <v>24.311129999999999</v>
      </c>
    </row>
    <row r="23" spans="1:13">
      <c r="A23" s="273">
        <v>14</v>
      </c>
      <c r="B23" s="254" t="s">
        <v>41</v>
      </c>
      <c r="C23" s="254">
        <v>751.4</v>
      </c>
      <c r="D23" s="256">
        <v>755.28333333333342</v>
      </c>
      <c r="E23" s="256">
        <v>745.56666666666683</v>
      </c>
      <c r="F23" s="256">
        <v>739.73333333333346</v>
      </c>
      <c r="G23" s="256">
        <v>730.01666666666688</v>
      </c>
      <c r="H23" s="256">
        <v>761.11666666666679</v>
      </c>
      <c r="I23" s="256">
        <v>770.83333333333326</v>
      </c>
      <c r="J23" s="256">
        <v>776.66666666666674</v>
      </c>
      <c r="K23" s="254">
        <v>765</v>
      </c>
      <c r="L23" s="254">
        <v>749.45</v>
      </c>
      <c r="M23" s="254">
        <v>79.097759999999994</v>
      </c>
    </row>
    <row r="24" spans="1:13">
      <c r="A24" s="273">
        <v>15</v>
      </c>
      <c r="B24" s="254" t="s">
        <v>828</v>
      </c>
      <c r="C24" s="254">
        <v>1354.2</v>
      </c>
      <c r="D24" s="256">
        <v>1351.5666666666666</v>
      </c>
      <c r="E24" s="256">
        <v>1308.1833333333332</v>
      </c>
      <c r="F24" s="256">
        <v>1262.1666666666665</v>
      </c>
      <c r="G24" s="256">
        <v>1218.7833333333331</v>
      </c>
      <c r="H24" s="256">
        <v>1397.5833333333333</v>
      </c>
      <c r="I24" s="256">
        <v>1440.9666666666665</v>
      </c>
      <c r="J24" s="256">
        <v>1486.9833333333333</v>
      </c>
      <c r="K24" s="254">
        <v>1394.95</v>
      </c>
      <c r="L24" s="254">
        <v>1305.55</v>
      </c>
      <c r="M24" s="254">
        <v>317.34208999999998</v>
      </c>
    </row>
    <row r="25" spans="1:13">
      <c r="A25" s="273">
        <v>16</v>
      </c>
      <c r="B25" s="254" t="s">
        <v>290</v>
      </c>
      <c r="C25" s="254">
        <v>1439.8</v>
      </c>
      <c r="D25" s="256">
        <v>1420.6499999999999</v>
      </c>
      <c r="E25" s="256">
        <v>1379.1499999999996</v>
      </c>
      <c r="F25" s="256">
        <v>1318.4999999999998</v>
      </c>
      <c r="G25" s="256">
        <v>1276.9999999999995</v>
      </c>
      <c r="H25" s="256">
        <v>1481.2999999999997</v>
      </c>
      <c r="I25" s="256">
        <v>1522.8000000000002</v>
      </c>
      <c r="J25" s="256">
        <v>1583.4499999999998</v>
      </c>
      <c r="K25" s="254">
        <v>1462.15</v>
      </c>
      <c r="L25" s="254">
        <v>1360</v>
      </c>
      <c r="M25" s="254">
        <v>304.40408000000002</v>
      </c>
    </row>
    <row r="26" spans="1:13">
      <c r="A26" s="273">
        <v>17</v>
      </c>
      <c r="B26" s="254" t="s">
        <v>223</v>
      </c>
      <c r="C26" s="254">
        <v>124.85</v>
      </c>
      <c r="D26" s="256">
        <v>125.11666666666667</v>
      </c>
      <c r="E26" s="256">
        <v>123.73333333333335</v>
      </c>
      <c r="F26" s="256">
        <v>122.61666666666667</v>
      </c>
      <c r="G26" s="256">
        <v>121.23333333333335</v>
      </c>
      <c r="H26" s="256">
        <v>126.23333333333335</v>
      </c>
      <c r="I26" s="256">
        <v>127.61666666666667</v>
      </c>
      <c r="J26" s="256">
        <v>128.73333333333335</v>
      </c>
      <c r="K26" s="254">
        <v>126.5</v>
      </c>
      <c r="L26" s="254">
        <v>124</v>
      </c>
      <c r="M26" s="254">
        <v>25.365870000000001</v>
      </c>
    </row>
    <row r="27" spans="1:13">
      <c r="A27" s="273">
        <v>18</v>
      </c>
      <c r="B27" s="254" t="s">
        <v>224</v>
      </c>
      <c r="C27" s="254">
        <v>185.5</v>
      </c>
      <c r="D27" s="256">
        <v>185.76666666666665</v>
      </c>
      <c r="E27" s="256">
        <v>184.23333333333329</v>
      </c>
      <c r="F27" s="256">
        <v>182.96666666666664</v>
      </c>
      <c r="G27" s="256">
        <v>181.43333333333328</v>
      </c>
      <c r="H27" s="256">
        <v>187.0333333333333</v>
      </c>
      <c r="I27" s="256">
        <v>188.56666666666666</v>
      </c>
      <c r="J27" s="256">
        <v>189.83333333333331</v>
      </c>
      <c r="K27" s="254">
        <v>187.3</v>
      </c>
      <c r="L27" s="254">
        <v>184.5</v>
      </c>
      <c r="M27" s="254">
        <v>11.188789999999999</v>
      </c>
    </row>
    <row r="28" spans="1:13">
      <c r="A28" s="273">
        <v>19</v>
      </c>
      <c r="B28" s="254" t="s">
        <v>225</v>
      </c>
      <c r="C28" s="254">
        <v>1995.3</v>
      </c>
      <c r="D28" s="256">
        <v>1981.9666666666665</v>
      </c>
      <c r="E28" s="256">
        <v>1948.9333333333329</v>
      </c>
      <c r="F28" s="256">
        <v>1902.5666666666664</v>
      </c>
      <c r="G28" s="256">
        <v>1869.5333333333328</v>
      </c>
      <c r="H28" s="256">
        <v>2028.333333333333</v>
      </c>
      <c r="I28" s="256">
        <v>2061.3666666666663</v>
      </c>
      <c r="J28" s="256">
        <v>2107.7333333333331</v>
      </c>
      <c r="K28" s="254">
        <v>2015</v>
      </c>
      <c r="L28" s="254">
        <v>1935.6</v>
      </c>
      <c r="M28" s="254">
        <v>1.14032</v>
      </c>
    </row>
    <row r="29" spans="1:13">
      <c r="A29" s="273">
        <v>20</v>
      </c>
      <c r="B29" s="254" t="s">
        <v>294</v>
      </c>
      <c r="C29" s="254">
        <v>950</v>
      </c>
      <c r="D29" s="256">
        <v>949.58333333333337</v>
      </c>
      <c r="E29" s="256">
        <v>943.9666666666667</v>
      </c>
      <c r="F29" s="256">
        <v>937.93333333333328</v>
      </c>
      <c r="G29" s="256">
        <v>932.31666666666661</v>
      </c>
      <c r="H29" s="256">
        <v>955.61666666666679</v>
      </c>
      <c r="I29" s="256">
        <v>961.23333333333335</v>
      </c>
      <c r="J29" s="256">
        <v>967.26666666666688</v>
      </c>
      <c r="K29" s="254">
        <v>955.2</v>
      </c>
      <c r="L29" s="254">
        <v>943.55</v>
      </c>
      <c r="M29" s="254">
        <v>2.27738</v>
      </c>
    </row>
    <row r="30" spans="1:13">
      <c r="A30" s="273">
        <v>21</v>
      </c>
      <c r="B30" s="254" t="s">
        <v>226</v>
      </c>
      <c r="C30" s="254">
        <v>2934.4</v>
      </c>
      <c r="D30" s="256">
        <v>2925.6999999999994</v>
      </c>
      <c r="E30" s="256">
        <v>2906.3999999999987</v>
      </c>
      <c r="F30" s="256">
        <v>2878.3999999999992</v>
      </c>
      <c r="G30" s="256">
        <v>2859.0999999999985</v>
      </c>
      <c r="H30" s="256">
        <v>2953.6999999999989</v>
      </c>
      <c r="I30" s="256">
        <v>2972.9999999999991</v>
      </c>
      <c r="J30" s="256">
        <v>3000.9999999999991</v>
      </c>
      <c r="K30" s="254">
        <v>2945</v>
      </c>
      <c r="L30" s="254">
        <v>2897.7</v>
      </c>
      <c r="M30" s="254">
        <v>1.5888599999999999</v>
      </c>
    </row>
    <row r="31" spans="1:13">
      <c r="A31" s="273">
        <v>22</v>
      </c>
      <c r="B31" s="254" t="s">
        <v>44</v>
      </c>
      <c r="C31" s="254">
        <v>737.5</v>
      </c>
      <c r="D31" s="256">
        <v>739.1</v>
      </c>
      <c r="E31" s="256">
        <v>733.40000000000009</v>
      </c>
      <c r="F31" s="256">
        <v>729.30000000000007</v>
      </c>
      <c r="G31" s="256">
        <v>723.60000000000014</v>
      </c>
      <c r="H31" s="256">
        <v>743.2</v>
      </c>
      <c r="I31" s="256">
        <v>748.90000000000009</v>
      </c>
      <c r="J31" s="256">
        <v>753</v>
      </c>
      <c r="K31" s="254">
        <v>744.8</v>
      </c>
      <c r="L31" s="254">
        <v>735</v>
      </c>
      <c r="M31" s="254">
        <v>22.38252</v>
      </c>
    </row>
    <row r="32" spans="1:13">
      <c r="A32" s="273">
        <v>23</v>
      </c>
      <c r="B32" s="254" t="s">
        <v>45</v>
      </c>
      <c r="C32" s="254">
        <v>330.1</v>
      </c>
      <c r="D32" s="256">
        <v>328.2</v>
      </c>
      <c r="E32" s="256">
        <v>321.39999999999998</v>
      </c>
      <c r="F32" s="256">
        <v>312.7</v>
      </c>
      <c r="G32" s="256">
        <v>305.89999999999998</v>
      </c>
      <c r="H32" s="256">
        <v>336.9</v>
      </c>
      <c r="I32" s="256">
        <v>343.70000000000005</v>
      </c>
      <c r="J32" s="256">
        <v>352.4</v>
      </c>
      <c r="K32" s="254">
        <v>335</v>
      </c>
      <c r="L32" s="254">
        <v>319.5</v>
      </c>
      <c r="M32" s="254">
        <v>124.78623</v>
      </c>
    </row>
    <row r="33" spans="1:13">
      <c r="A33" s="273">
        <v>24</v>
      </c>
      <c r="B33" s="254" t="s">
        <v>46</v>
      </c>
      <c r="C33" s="254">
        <v>3199</v>
      </c>
      <c r="D33" s="256">
        <v>3192.0666666666671</v>
      </c>
      <c r="E33" s="256">
        <v>3160.5333333333342</v>
      </c>
      <c r="F33" s="256">
        <v>3122.0666666666671</v>
      </c>
      <c r="G33" s="256">
        <v>3090.5333333333342</v>
      </c>
      <c r="H33" s="256">
        <v>3230.5333333333342</v>
      </c>
      <c r="I33" s="256">
        <v>3262.0666666666671</v>
      </c>
      <c r="J33" s="256">
        <v>3300.5333333333342</v>
      </c>
      <c r="K33" s="254">
        <v>3223.6</v>
      </c>
      <c r="L33" s="254">
        <v>3153.6</v>
      </c>
      <c r="M33" s="254">
        <v>10.841570000000001</v>
      </c>
    </row>
    <row r="34" spans="1:13">
      <c r="A34" s="273">
        <v>25</v>
      </c>
      <c r="B34" s="254" t="s">
        <v>47</v>
      </c>
      <c r="C34" s="254">
        <v>223.2</v>
      </c>
      <c r="D34" s="256">
        <v>222.01666666666665</v>
      </c>
      <c r="E34" s="256">
        <v>219.93333333333331</v>
      </c>
      <c r="F34" s="256">
        <v>216.66666666666666</v>
      </c>
      <c r="G34" s="256">
        <v>214.58333333333331</v>
      </c>
      <c r="H34" s="256">
        <v>225.2833333333333</v>
      </c>
      <c r="I34" s="256">
        <v>227.36666666666667</v>
      </c>
      <c r="J34" s="256">
        <v>230.6333333333333</v>
      </c>
      <c r="K34" s="254">
        <v>224.1</v>
      </c>
      <c r="L34" s="254">
        <v>218.75</v>
      </c>
      <c r="M34" s="254">
        <v>58.599679999999999</v>
      </c>
    </row>
    <row r="35" spans="1:13">
      <c r="A35" s="273">
        <v>26</v>
      </c>
      <c r="B35" s="254" t="s">
        <v>48</v>
      </c>
      <c r="C35" s="254">
        <v>126.4</v>
      </c>
      <c r="D35" s="256">
        <v>126.14999999999999</v>
      </c>
      <c r="E35" s="256">
        <v>125.29999999999998</v>
      </c>
      <c r="F35" s="256">
        <v>124.19999999999999</v>
      </c>
      <c r="G35" s="256">
        <v>123.34999999999998</v>
      </c>
      <c r="H35" s="256">
        <v>127.24999999999999</v>
      </c>
      <c r="I35" s="256">
        <v>128.09999999999997</v>
      </c>
      <c r="J35" s="256">
        <v>129.19999999999999</v>
      </c>
      <c r="K35" s="254">
        <v>127</v>
      </c>
      <c r="L35" s="254">
        <v>125.05</v>
      </c>
      <c r="M35" s="254">
        <v>101.98196</v>
      </c>
    </row>
    <row r="36" spans="1:13">
      <c r="A36" s="273">
        <v>27</v>
      </c>
      <c r="B36" s="254" t="s">
        <v>50</v>
      </c>
      <c r="C36" s="254">
        <v>2949.35</v>
      </c>
      <c r="D36" s="256">
        <v>2938.8666666666668</v>
      </c>
      <c r="E36" s="256">
        <v>2912.7333333333336</v>
      </c>
      <c r="F36" s="256">
        <v>2876.1166666666668</v>
      </c>
      <c r="G36" s="256">
        <v>2849.9833333333336</v>
      </c>
      <c r="H36" s="256">
        <v>2975.4833333333336</v>
      </c>
      <c r="I36" s="256">
        <v>3001.6166666666668</v>
      </c>
      <c r="J36" s="256">
        <v>3038.2333333333336</v>
      </c>
      <c r="K36" s="254">
        <v>2965</v>
      </c>
      <c r="L36" s="254">
        <v>2902.25</v>
      </c>
      <c r="M36" s="254">
        <v>24.150849999999998</v>
      </c>
    </row>
    <row r="37" spans="1:13">
      <c r="A37" s="273">
        <v>28</v>
      </c>
      <c r="B37" s="254" t="s">
        <v>52</v>
      </c>
      <c r="C37" s="254">
        <v>1031.5999999999999</v>
      </c>
      <c r="D37" s="256">
        <v>1028.2</v>
      </c>
      <c r="E37" s="256">
        <v>1018.5</v>
      </c>
      <c r="F37" s="256">
        <v>1005.4</v>
      </c>
      <c r="G37" s="256">
        <v>995.69999999999993</v>
      </c>
      <c r="H37" s="256">
        <v>1041.3000000000002</v>
      </c>
      <c r="I37" s="256">
        <v>1051.0000000000005</v>
      </c>
      <c r="J37" s="256">
        <v>1064.1000000000001</v>
      </c>
      <c r="K37" s="254">
        <v>1037.9000000000001</v>
      </c>
      <c r="L37" s="254">
        <v>1015.1</v>
      </c>
      <c r="M37" s="254">
        <v>19.05884</v>
      </c>
    </row>
    <row r="38" spans="1:13">
      <c r="A38" s="273">
        <v>29</v>
      </c>
      <c r="B38" s="254" t="s">
        <v>227</v>
      </c>
      <c r="C38" s="254">
        <v>3025.5</v>
      </c>
      <c r="D38" s="256">
        <v>3046.1833333333329</v>
      </c>
      <c r="E38" s="256">
        <v>2987.4166666666661</v>
      </c>
      <c r="F38" s="256">
        <v>2949.333333333333</v>
      </c>
      <c r="G38" s="256">
        <v>2890.5666666666662</v>
      </c>
      <c r="H38" s="256">
        <v>3084.266666666666</v>
      </c>
      <c r="I38" s="256">
        <v>3143.0333333333333</v>
      </c>
      <c r="J38" s="256">
        <v>3181.1166666666659</v>
      </c>
      <c r="K38" s="254">
        <v>3104.95</v>
      </c>
      <c r="L38" s="254">
        <v>3008.1</v>
      </c>
      <c r="M38" s="254">
        <v>4.3363399999999999</v>
      </c>
    </row>
    <row r="39" spans="1:13">
      <c r="A39" s="273">
        <v>30</v>
      </c>
      <c r="B39" s="254" t="s">
        <v>54</v>
      </c>
      <c r="C39" s="254">
        <v>750.35</v>
      </c>
      <c r="D39" s="256">
        <v>745.06666666666661</v>
      </c>
      <c r="E39" s="256">
        <v>736.28333333333319</v>
      </c>
      <c r="F39" s="256">
        <v>722.21666666666658</v>
      </c>
      <c r="G39" s="256">
        <v>713.43333333333317</v>
      </c>
      <c r="H39" s="256">
        <v>759.13333333333321</v>
      </c>
      <c r="I39" s="256">
        <v>767.91666666666652</v>
      </c>
      <c r="J39" s="256">
        <v>781.98333333333323</v>
      </c>
      <c r="K39" s="254">
        <v>753.85</v>
      </c>
      <c r="L39" s="254">
        <v>731</v>
      </c>
      <c r="M39" s="254">
        <v>230.40845999999999</v>
      </c>
    </row>
    <row r="40" spans="1:13">
      <c r="A40" s="273">
        <v>31</v>
      </c>
      <c r="B40" s="254" t="s">
        <v>55</v>
      </c>
      <c r="C40" s="254">
        <v>4246.1000000000004</v>
      </c>
      <c r="D40" s="256">
        <v>4224.2833333333338</v>
      </c>
      <c r="E40" s="256">
        <v>4174.5666666666675</v>
      </c>
      <c r="F40" s="256">
        <v>4103.0333333333338</v>
      </c>
      <c r="G40" s="256">
        <v>4053.3166666666675</v>
      </c>
      <c r="H40" s="256">
        <v>4295.8166666666675</v>
      </c>
      <c r="I40" s="256">
        <v>4345.5333333333328</v>
      </c>
      <c r="J40" s="256">
        <v>4417.0666666666675</v>
      </c>
      <c r="K40" s="254">
        <v>4274</v>
      </c>
      <c r="L40" s="254">
        <v>4152.75</v>
      </c>
      <c r="M40" s="254">
        <v>8.7860999999999994</v>
      </c>
    </row>
    <row r="41" spans="1:13">
      <c r="A41" s="273">
        <v>32</v>
      </c>
      <c r="B41" s="254" t="s">
        <v>58</v>
      </c>
      <c r="C41" s="254">
        <v>5682.2</v>
      </c>
      <c r="D41" s="256">
        <v>5705.1166666666659</v>
      </c>
      <c r="E41" s="256">
        <v>5628.0833333333321</v>
      </c>
      <c r="F41" s="256">
        <v>5573.9666666666662</v>
      </c>
      <c r="G41" s="256">
        <v>5496.9333333333325</v>
      </c>
      <c r="H41" s="256">
        <v>5759.2333333333318</v>
      </c>
      <c r="I41" s="256">
        <v>5836.2666666666664</v>
      </c>
      <c r="J41" s="256">
        <v>5890.3833333333314</v>
      </c>
      <c r="K41" s="254">
        <v>5782.15</v>
      </c>
      <c r="L41" s="254">
        <v>5651</v>
      </c>
      <c r="M41" s="254">
        <v>21.5259</v>
      </c>
    </row>
    <row r="42" spans="1:13">
      <c r="A42" s="273">
        <v>33</v>
      </c>
      <c r="B42" s="254" t="s">
        <v>57</v>
      </c>
      <c r="C42" s="254">
        <v>11888.8</v>
      </c>
      <c r="D42" s="256">
        <v>11863</v>
      </c>
      <c r="E42" s="256">
        <v>11757.85</v>
      </c>
      <c r="F42" s="256">
        <v>11626.9</v>
      </c>
      <c r="G42" s="256">
        <v>11521.75</v>
      </c>
      <c r="H42" s="256">
        <v>11993.95</v>
      </c>
      <c r="I42" s="256">
        <v>12099.100000000002</v>
      </c>
      <c r="J42" s="256">
        <v>12230.050000000001</v>
      </c>
      <c r="K42" s="254">
        <v>11968.15</v>
      </c>
      <c r="L42" s="254">
        <v>11732.05</v>
      </c>
      <c r="M42" s="254">
        <v>4.0797299999999996</v>
      </c>
    </row>
    <row r="43" spans="1:13">
      <c r="A43" s="273">
        <v>34</v>
      </c>
      <c r="B43" s="254" t="s">
        <v>228</v>
      </c>
      <c r="C43" s="254">
        <v>3591.1</v>
      </c>
      <c r="D43" s="256">
        <v>3595.2999999999997</v>
      </c>
      <c r="E43" s="256">
        <v>3566.9999999999995</v>
      </c>
      <c r="F43" s="256">
        <v>3542.8999999999996</v>
      </c>
      <c r="G43" s="256">
        <v>3514.5999999999995</v>
      </c>
      <c r="H43" s="256">
        <v>3619.3999999999996</v>
      </c>
      <c r="I43" s="256">
        <v>3647.7</v>
      </c>
      <c r="J43" s="256">
        <v>3671.7999999999997</v>
      </c>
      <c r="K43" s="254">
        <v>3623.6</v>
      </c>
      <c r="L43" s="254">
        <v>3571.2</v>
      </c>
      <c r="M43" s="254">
        <v>0.12229</v>
      </c>
    </row>
    <row r="44" spans="1:13">
      <c r="A44" s="273">
        <v>35</v>
      </c>
      <c r="B44" s="254" t="s">
        <v>59</v>
      </c>
      <c r="C44" s="254">
        <v>2193</v>
      </c>
      <c r="D44" s="256">
        <v>2186.7666666666669</v>
      </c>
      <c r="E44" s="256">
        <v>2168.5333333333338</v>
      </c>
      <c r="F44" s="256">
        <v>2144.0666666666671</v>
      </c>
      <c r="G44" s="256">
        <v>2125.8333333333339</v>
      </c>
      <c r="H44" s="256">
        <v>2211.2333333333336</v>
      </c>
      <c r="I44" s="256">
        <v>2229.4666666666662</v>
      </c>
      <c r="J44" s="256">
        <v>2253.9333333333334</v>
      </c>
      <c r="K44" s="254">
        <v>2205</v>
      </c>
      <c r="L44" s="254">
        <v>2162.3000000000002</v>
      </c>
      <c r="M44" s="254">
        <v>5.7880200000000004</v>
      </c>
    </row>
    <row r="45" spans="1:13">
      <c r="A45" s="273">
        <v>36</v>
      </c>
      <c r="B45" s="254" t="s">
        <v>229</v>
      </c>
      <c r="C45" s="254">
        <v>295.35000000000002</v>
      </c>
      <c r="D45" s="256">
        <v>295.11666666666662</v>
      </c>
      <c r="E45" s="256">
        <v>291.53333333333325</v>
      </c>
      <c r="F45" s="256">
        <v>287.71666666666664</v>
      </c>
      <c r="G45" s="256">
        <v>284.13333333333327</v>
      </c>
      <c r="H45" s="256">
        <v>298.93333333333322</v>
      </c>
      <c r="I45" s="256">
        <v>302.51666666666659</v>
      </c>
      <c r="J45" s="256">
        <v>306.3333333333332</v>
      </c>
      <c r="K45" s="254">
        <v>298.7</v>
      </c>
      <c r="L45" s="254">
        <v>291.3</v>
      </c>
      <c r="M45" s="254">
        <v>115.55185</v>
      </c>
    </row>
    <row r="46" spans="1:13">
      <c r="A46" s="273">
        <v>37</v>
      </c>
      <c r="B46" s="254" t="s">
        <v>60</v>
      </c>
      <c r="C46" s="254">
        <v>83.55</v>
      </c>
      <c r="D46" s="256">
        <v>82.516666666666666</v>
      </c>
      <c r="E46" s="256">
        <v>80.833333333333329</v>
      </c>
      <c r="F46" s="256">
        <v>78.11666666666666</v>
      </c>
      <c r="G46" s="256">
        <v>76.433333333333323</v>
      </c>
      <c r="H46" s="256">
        <v>85.233333333333334</v>
      </c>
      <c r="I46" s="256">
        <v>86.916666666666671</v>
      </c>
      <c r="J46" s="256">
        <v>89.63333333333334</v>
      </c>
      <c r="K46" s="254">
        <v>84.2</v>
      </c>
      <c r="L46" s="254">
        <v>79.8</v>
      </c>
      <c r="M46" s="254">
        <v>1061.92011</v>
      </c>
    </row>
    <row r="47" spans="1:13">
      <c r="A47" s="273">
        <v>38</v>
      </c>
      <c r="B47" s="254" t="s">
        <v>61</v>
      </c>
      <c r="C47" s="254">
        <v>77</v>
      </c>
      <c r="D47" s="256">
        <v>77.11666666666666</v>
      </c>
      <c r="E47" s="256">
        <v>76.033333333333317</v>
      </c>
      <c r="F47" s="256">
        <v>75.066666666666663</v>
      </c>
      <c r="G47" s="256">
        <v>73.98333333333332</v>
      </c>
      <c r="H47" s="256">
        <v>78.083333333333314</v>
      </c>
      <c r="I47" s="256">
        <v>79.166666666666657</v>
      </c>
      <c r="J47" s="256">
        <v>80.133333333333312</v>
      </c>
      <c r="K47" s="254">
        <v>78.2</v>
      </c>
      <c r="L47" s="254">
        <v>76.150000000000006</v>
      </c>
      <c r="M47" s="254">
        <v>47.956499999999998</v>
      </c>
    </row>
    <row r="48" spans="1:13">
      <c r="A48" s="273">
        <v>39</v>
      </c>
      <c r="B48" s="254" t="s">
        <v>62</v>
      </c>
      <c r="C48" s="254">
        <v>1546</v>
      </c>
      <c r="D48" s="256">
        <v>1544.7833333333335</v>
      </c>
      <c r="E48" s="256">
        <v>1529.7166666666672</v>
      </c>
      <c r="F48" s="256">
        <v>1513.4333333333336</v>
      </c>
      <c r="G48" s="256">
        <v>1498.3666666666672</v>
      </c>
      <c r="H48" s="256">
        <v>1561.0666666666671</v>
      </c>
      <c r="I48" s="256">
        <v>1576.1333333333332</v>
      </c>
      <c r="J48" s="256">
        <v>1592.416666666667</v>
      </c>
      <c r="K48" s="254">
        <v>1559.85</v>
      </c>
      <c r="L48" s="254">
        <v>1528.5</v>
      </c>
      <c r="M48" s="254">
        <v>6.0725100000000003</v>
      </c>
    </row>
    <row r="49" spans="1:13">
      <c r="A49" s="273">
        <v>40</v>
      </c>
      <c r="B49" s="254" t="s">
        <v>65</v>
      </c>
      <c r="C49" s="254">
        <v>798.3</v>
      </c>
      <c r="D49" s="256">
        <v>805.81666666666661</v>
      </c>
      <c r="E49" s="256">
        <v>778.63333333333321</v>
      </c>
      <c r="F49" s="256">
        <v>758.96666666666658</v>
      </c>
      <c r="G49" s="256">
        <v>731.78333333333319</v>
      </c>
      <c r="H49" s="256">
        <v>825.48333333333323</v>
      </c>
      <c r="I49" s="256">
        <v>852.66666666666663</v>
      </c>
      <c r="J49" s="256">
        <v>872.33333333333326</v>
      </c>
      <c r="K49" s="254">
        <v>833</v>
      </c>
      <c r="L49" s="254">
        <v>786.15</v>
      </c>
      <c r="M49" s="254">
        <v>43.539020000000001</v>
      </c>
    </row>
    <row r="50" spans="1:13">
      <c r="A50" s="273">
        <v>41</v>
      </c>
      <c r="B50" s="254" t="s">
        <v>64</v>
      </c>
      <c r="C50" s="254">
        <v>148.55000000000001</v>
      </c>
      <c r="D50" s="256">
        <v>147.23333333333332</v>
      </c>
      <c r="E50" s="256">
        <v>143.51666666666665</v>
      </c>
      <c r="F50" s="256">
        <v>138.48333333333332</v>
      </c>
      <c r="G50" s="256">
        <v>134.76666666666665</v>
      </c>
      <c r="H50" s="256">
        <v>152.26666666666665</v>
      </c>
      <c r="I50" s="256">
        <v>155.98333333333329</v>
      </c>
      <c r="J50" s="256">
        <v>161.01666666666665</v>
      </c>
      <c r="K50" s="254">
        <v>150.94999999999999</v>
      </c>
      <c r="L50" s="254">
        <v>142.19999999999999</v>
      </c>
      <c r="M50" s="254">
        <v>1200.83069</v>
      </c>
    </row>
    <row r="51" spans="1:13">
      <c r="A51" s="273">
        <v>42</v>
      </c>
      <c r="B51" s="254" t="s">
        <v>66</v>
      </c>
      <c r="C51" s="254">
        <v>682.75</v>
      </c>
      <c r="D51" s="256">
        <v>677.51666666666665</v>
      </c>
      <c r="E51" s="256">
        <v>670.5333333333333</v>
      </c>
      <c r="F51" s="256">
        <v>658.31666666666661</v>
      </c>
      <c r="G51" s="256">
        <v>651.33333333333326</v>
      </c>
      <c r="H51" s="256">
        <v>689.73333333333335</v>
      </c>
      <c r="I51" s="256">
        <v>696.7166666666667</v>
      </c>
      <c r="J51" s="256">
        <v>708.93333333333339</v>
      </c>
      <c r="K51" s="254">
        <v>684.5</v>
      </c>
      <c r="L51" s="254">
        <v>665.3</v>
      </c>
      <c r="M51" s="254">
        <v>28.855160000000001</v>
      </c>
    </row>
    <row r="52" spans="1:13">
      <c r="A52" s="273">
        <v>43</v>
      </c>
      <c r="B52" s="254" t="s">
        <v>69</v>
      </c>
      <c r="C52" s="254">
        <v>73.3</v>
      </c>
      <c r="D52" s="256">
        <v>73.05</v>
      </c>
      <c r="E52" s="256">
        <v>71.8</v>
      </c>
      <c r="F52" s="256">
        <v>70.3</v>
      </c>
      <c r="G52" s="256">
        <v>69.05</v>
      </c>
      <c r="H52" s="256">
        <v>74.55</v>
      </c>
      <c r="I52" s="256">
        <v>75.8</v>
      </c>
      <c r="J52" s="256">
        <v>77.3</v>
      </c>
      <c r="K52" s="254">
        <v>74.3</v>
      </c>
      <c r="L52" s="254">
        <v>71.55</v>
      </c>
      <c r="M52" s="254">
        <v>728.78540999999996</v>
      </c>
    </row>
    <row r="53" spans="1:13">
      <c r="A53" s="273">
        <v>44</v>
      </c>
      <c r="B53" s="254" t="s">
        <v>73</v>
      </c>
      <c r="C53" s="254">
        <v>467.85</v>
      </c>
      <c r="D53" s="256">
        <v>473.95</v>
      </c>
      <c r="E53" s="256">
        <v>459.9</v>
      </c>
      <c r="F53" s="256">
        <v>451.95</v>
      </c>
      <c r="G53" s="256">
        <v>437.9</v>
      </c>
      <c r="H53" s="256">
        <v>481.9</v>
      </c>
      <c r="I53" s="256">
        <v>495.95000000000005</v>
      </c>
      <c r="J53" s="256">
        <v>503.9</v>
      </c>
      <c r="K53" s="254">
        <v>488</v>
      </c>
      <c r="L53" s="254">
        <v>466</v>
      </c>
      <c r="M53" s="254">
        <v>514.94403999999997</v>
      </c>
    </row>
    <row r="54" spans="1:13">
      <c r="A54" s="273">
        <v>45</v>
      </c>
      <c r="B54" s="254" t="s">
        <v>68</v>
      </c>
      <c r="C54" s="254">
        <v>519.79999999999995</v>
      </c>
      <c r="D54" s="256">
        <v>521.83333333333337</v>
      </c>
      <c r="E54" s="256">
        <v>516.66666666666674</v>
      </c>
      <c r="F54" s="256">
        <v>513.53333333333342</v>
      </c>
      <c r="G54" s="256">
        <v>508.36666666666679</v>
      </c>
      <c r="H54" s="256">
        <v>524.9666666666667</v>
      </c>
      <c r="I54" s="256">
        <v>530.13333333333344</v>
      </c>
      <c r="J54" s="256">
        <v>533.26666666666665</v>
      </c>
      <c r="K54" s="254">
        <v>527</v>
      </c>
      <c r="L54" s="254">
        <v>518.70000000000005</v>
      </c>
      <c r="M54" s="254">
        <v>223.63299000000001</v>
      </c>
    </row>
    <row r="55" spans="1:13">
      <c r="A55" s="273">
        <v>46</v>
      </c>
      <c r="B55" s="254" t="s">
        <v>70</v>
      </c>
      <c r="C55" s="254">
        <v>381.9</v>
      </c>
      <c r="D55" s="256">
        <v>382.25</v>
      </c>
      <c r="E55" s="256">
        <v>379.65</v>
      </c>
      <c r="F55" s="256">
        <v>377.4</v>
      </c>
      <c r="G55" s="256">
        <v>374.79999999999995</v>
      </c>
      <c r="H55" s="256">
        <v>384.5</v>
      </c>
      <c r="I55" s="256">
        <v>387.1</v>
      </c>
      <c r="J55" s="256">
        <v>389.35</v>
      </c>
      <c r="K55" s="254">
        <v>384.85</v>
      </c>
      <c r="L55" s="254">
        <v>380</v>
      </c>
      <c r="M55" s="254">
        <v>32.693869999999997</v>
      </c>
    </row>
    <row r="56" spans="1:13">
      <c r="A56" s="273">
        <v>47</v>
      </c>
      <c r="B56" s="254" t="s">
        <v>230</v>
      </c>
      <c r="C56" s="254">
        <v>1337.55</v>
      </c>
      <c r="D56" s="256">
        <v>1337.2833333333333</v>
      </c>
      <c r="E56" s="256">
        <v>1312.3666666666666</v>
      </c>
      <c r="F56" s="256">
        <v>1287.1833333333332</v>
      </c>
      <c r="G56" s="256">
        <v>1262.2666666666664</v>
      </c>
      <c r="H56" s="256">
        <v>1362.4666666666667</v>
      </c>
      <c r="I56" s="256">
        <v>1387.3833333333337</v>
      </c>
      <c r="J56" s="256">
        <v>1412.5666666666668</v>
      </c>
      <c r="K56" s="254">
        <v>1362.2</v>
      </c>
      <c r="L56" s="254">
        <v>1312.1</v>
      </c>
      <c r="M56" s="254">
        <v>5.6155900000000001</v>
      </c>
    </row>
    <row r="57" spans="1:13">
      <c r="A57" s="273">
        <v>48</v>
      </c>
      <c r="B57" s="254" t="s">
        <v>71</v>
      </c>
      <c r="C57" s="254">
        <v>15067.9</v>
      </c>
      <c r="D57" s="256">
        <v>15039.683333333334</v>
      </c>
      <c r="E57" s="256">
        <v>14868.216666666669</v>
      </c>
      <c r="F57" s="256">
        <v>14668.533333333335</v>
      </c>
      <c r="G57" s="256">
        <v>14497.066666666669</v>
      </c>
      <c r="H57" s="256">
        <v>15239.366666666669</v>
      </c>
      <c r="I57" s="256">
        <v>15410.833333333336</v>
      </c>
      <c r="J57" s="256">
        <v>15610.516666666668</v>
      </c>
      <c r="K57" s="254">
        <v>15211.15</v>
      </c>
      <c r="L57" s="254">
        <v>14840</v>
      </c>
      <c r="M57" s="254">
        <v>0.63604000000000005</v>
      </c>
    </row>
    <row r="58" spans="1:13">
      <c r="A58" s="273">
        <v>49</v>
      </c>
      <c r="B58" s="254" t="s">
        <v>74</v>
      </c>
      <c r="C58" s="254">
        <v>3414.65</v>
      </c>
      <c r="D58" s="256">
        <v>3417.4</v>
      </c>
      <c r="E58" s="256">
        <v>3397.3</v>
      </c>
      <c r="F58" s="256">
        <v>3379.9500000000003</v>
      </c>
      <c r="G58" s="256">
        <v>3359.8500000000004</v>
      </c>
      <c r="H58" s="256">
        <v>3434.75</v>
      </c>
      <c r="I58" s="256">
        <v>3454.8499999999995</v>
      </c>
      <c r="J58" s="256">
        <v>3472.2</v>
      </c>
      <c r="K58" s="254">
        <v>3437.5</v>
      </c>
      <c r="L58" s="254">
        <v>3400.05</v>
      </c>
      <c r="M58" s="254">
        <v>4.4454700000000003</v>
      </c>
    </row>
    <row r="59" spans="1:13">
      <c r="A59" s="273">
        <v>50</v>
      </c>
      <c r="B59" s="254" t="s">
        <v>80</v>
      </c>
      <c r="C59" s="254">
        <v>670</v>
      </c>
      <c r="D59" s="256">
        <v>670.83333333333337</v>
      </c>
      <c r="E59" s="256">
        <v>659.36666666666679</v>
      </c>
      <c r="F59" s="256">
        <v>648.73333333333346</v>
      </c>
      <c r="G59" s="256">
        <v>637.26666666666688</v>
      </c>
      <c r="H59" s="256">
        <v>681.4666666666667</v>
      </c>
      <c r="I59" s="256">
        <v>692.93333333333317</v>
      </c>
      <c r="J59" s="256">
        <v>703.56666666666661</v>
      </c>
      <c r="K59" s="254">
        <v>682.3</v>
      </c>
      <c r="L59" s="254">
        <v>660.2</v>
      </c>
      <c r="M59" s="254">
        <v>4.2545900000000003</v>
      </c>
    </row>
    <row r="60" spans="1:13">
      <c r="A60" s="273">
        <v>51</v>
      </c>
      <c r="B60" s="254" t="s">
        <v>75</v>
      </c>
      <c r="C60" s="254">
        <v>626.85</v>
      </c>
      <c r="D60" s="256">
        <v>628.71666666666658</v>
      </c>
      <c r="E60" s="256">
        <v>619.43333333333317</v>
      </c>
      <c r="F60" s="256">
        <v>612.01666666666654</v>
      </c>
      <c r="G60" s="256">
        <v>602.73333333333312</v>
      </c>
      <c r="H60" s="256">
        <v>636.13333333333321</v>
      </c>
      <c r="I60" s="256">
        <v>645.41666666666674</v>
      </c>
      <c r="J60" s="256">
        <v>652.83333333333326</v>
      </c>
      <c r="K60" s="254">
        <v>638</v>
      </c>
      <c r="L60" s="254">
        <v>621.29999999999995</v>
      </c>
      <c r="M60" s="254">
        <v>127.60888</v>
      </c>
    </row>
    <row r="61" spans="1:13">
      <c r="A61" s="273">
        <v>52</v>
      </c>
      <c r="B61" s="254" t="s">
        <v>76</v>
      </c>
      <c r="C61" s="254">
        <v>153.65</v>
      </c>
      <c r="D61" s="256">
        <v>152.56666666666669</v>
      </c>
      <c r="E61" s="256">
        <v>149.73333333333338</v>
      </c>
      <c r="F61" s="256">
        <v>145.81666666666669</v>
      </c>
      <c r="G61" s="256">
        <v>142.98333333333338</v>
      </c>
      <c r="H61" s="256">
        <v>156.48333333333338</v>
      </c>
      <c r="I61" s="256">
        <v>159.31666666666669</v>
      </c>
      <c r="J61" s="256">
        <v>163.23333333333338</v>
      </c>
      <c r="K61" s="254">
        <v>155.4</v>
      </c>
      <c r="L61" s="254">
        <v>148.65</v>
      </c>
      <c r="M61" s="254">
        <v>339.89972</v>
      </c>
    </row>
    <row r="62" spans="1:13">
      <c r="A62" s="273">
        <v>53</v>
      </c>
      <c r="B62" s="254" t="s">
        <v>77</v>
      </c>
      <c r="C62" s="254">
        <v>136.85</v>
      </c>
      <c r="D62" s="256">
        <v>135.86666666666667</v>
      </c>
      <c r="E62" s="256">
        <v>133.48333333333335</v>
      </c>
      <c r="F62" s="256">
        <v>130.11666666666667</v>
      </c>
      <c r="G62" s="256">
        <v>127.73333333333335</v>
      </c>
      <c r="H62" s="256">
        <v>139.23333333333335</v>
      </c>
      <c r="I62" s="256">
        <v>141.61666666666667</v>
      </c>
      <c r="J62" s="256">
        <v>144.98333333333335</v>
      </c>
      <c r="K62" s="254">
        <v>138.25</v>
      </c>
      <c r="L62" s="254">
        <v>132.5</v>
      </c>
      <c r="M62" s="254">
        <v>30.311540000000001</v>
      </c>
    </row>
    <row r="63" spans="1:13">
      <c r="A63" s="273">
        <v>54</v>
      </c>
      <c r="B63" s="254" t="s">
        <v>81</v>
      </c>
      <c r="C63" s="254">
        <v>537.79999999999995</v>
      </c>
      <c r="D63" s="256">
        <v>536.85</v>
      </c>
      <c r="E63" s="256">
        <v>524.85</v>
      </c>
      <c r="F63" s="256">
        <v>511.9</v>
      </c>
      <c r="G63" s="256">
        <v>499.9</v>
      </c>
      <c r="H63" s="256">
        <v>549.80000000000007</v>
      </c>
      <c r="I63" s="256">
        <v>561.80000000000007</v>
      </c>
      <c r="J63" s="256">
        <v>574.75000000000011</v>
      </c>
      <c r="K63" s="254">
        <v>548.85</v>
      </c>
      <c r="L63" s="254">
        <v>523.9</v>
      </c>
      <c r="M63" s="254">
        <v>404.07204999999999</v>
      </c>
    </row>
    <row r="64" spans="1:13">
      <c r="A64" s="273">
        <v>55</v>
      </c>
      <c r="B64" s="254" t="s">
        <v>82</v>
      </c>
      <c r="C64" s="254">
        <v>942.35</v>
      </c>
      <c r="D64" s="256">
        <v>941.71666666666658</v>
      </c>
      <c r="E64" s="256">
        <v>934.68333333333317</v>
      </c>
      <c r="F64" s="256">
        <v>927.01666666666654</v>
      </c>
      <c r="G64" s="256">
        <v>919.98333333333312</v>
      </c>
      <c r="H64" s="256">
        <v>949.38333333333321</v>
      </c>
      <c r="I64" s="256">
        <v>956.41666666666674</v>
      </c>
      <c r="J64" s="256">
        <v>964.08333333333326</v>
      </c>
      <c r="K64" s="254">
        <v>948.75</v>
      </c>
      <c r="L64" s="254">
        <v>934.05</v>
      </c>
      <c r="M64" s="254">
        <v>62.49606</v>
      </c>
    </row>
    <row r="65" spans="1:13">
      <c r="A65" s="273">
        <v>56</v>
      </c>
      <c r="B65" s="254" t="s">
        <v>231</v>
      </c>
      <c r="C65" s="254">
        <v>173.9</v>
      </c>
      <c r="D65" s="256">
        <v>173.68333333333331</v>
      </c>
      <c r="E65" s="256">
        <v>171.41666666666663</v>
      </c>
      <c r="F65" s="256">
        <v>168.93333333333331</v>
      </c>
      <c r="G65" s="256">
        <v>166.66666666666663</v>
      </c>
      <c r="H65" s="256">
        <v>176.16666666666663</v>
      </c>
      <c r="I65" s="256">
        <v>178.43333333333334</v>
      </c>
      <c r="J65" s="256">
        <v>180.91666666666663</v>
      </c>
      <c r="K65" s="254">
        <v>175.95</v>
      </c>
      <c r="L65" s="254">
        <v>171.2</v>
      </c>
      <c r="M65" s="254">
        <v>22.14659</v>
      </c>
    </row>
    <row r="66" spans="1:13">
      <c r="A66" s="273">
        <v>57</v>
      </c>
      <c r="B66" s="254" t="s">
        <v>83</v>
      </c>
      <c r="C66" s="254">
        <v>144.55000000000001</v>
      </c>
      <c r="D66" s="256">
        <v>144.98333333333335</v>
      </c>
      <c r="E66" s="256">
        <v>143.66666666666669</v>
      </c>
      <c r="F66" s="256">
        <v>142.78333333333333</v>
      </c>
      <c r="G66" s="256">
        <v>141.46666666666667</v>
      </c>
      <c r="H66" s="256">
        <v>145.8666666666667</v>
      </c>
      <c r="I66" s="256">
        <v>147.18333333333337</v>
      </c>
      <c r="J66" s="256">
        <v>148.06666666666672</v>
      </c>
      <c r="K66" s="254">
        <v>146.30000000000001</v>
      </c>
      <c r="L66" s="254">
        <v>144.1</v>
      </c>
      <c r="M66" s="254">
        <v>240.64196000000001</v>
      </c>
    </row>
    <row r="67" spans="1:13">
      <c r="A67" s="273">
        <v>58</v>
      </c>
      <c r="B67" s="254" t="s">
        <v>821</v>
      </c>
      <c r="C67" s="254">
        <v>3495.9</v>
      </c>
      <c r="D67" s="256">
        <v>3506.9166666666665</v>
      </c>
      <c r="E67" s="256">
        <v>3449.7333333333331</v>
      </c>
      <c r="F67" s="256">
        <v>3403.5666666666666</v>
      </c>
      <c r="G67" s="256">
        <v>3346.3833333333332</v>
      </c>
      <c r="H67" s="256">
        <v>3553.083333333333</v>
      </c>
      <c r="I67" s="256">
        <v>3610.2666666666664</v>
      </c>
      <c r="J67" s="256">
        <v>3656.4333333333329</v>
      </c>
      <c r="K67" s="254">
        <v>3564.1</v>
      </c>
      <c r="L67" s="254">
        <v>3460.75</v>
      </c>
      <c r="M67" s="254">
        <v>12.67263</v>
      </c>
    </row>
    <row r="68" spans="1:13">
      <c r="A68" s="273">
        <v>59</v>
      </c>
      <c r="B68" s="254" t="s">
        <v>84</v>
      </c>
      <c r="C68" s="254">
        <v>1684.85</v>
      </c>
      <c r="D68" s="256">
        <v>1683.2833333333335</v>
      </c>
      <c r="E68" s="256">
        <v>1666.5666666666671</v>
      </c>
      <c r="F68" s="256">
        <v>1648.2833333333335</v>
      </c>
      <c r="G68" s="256">
        <v>1631.5666666666671</v>
      </c>
      <c r="H68" s="256">
        <v>1701.5666666666671</v>
      </c>
      <c r="I68" s="256">
        <v>1718.2833333333338</v>
      </c>
      <c r="J68" s="256">
        <v>1736.5666666666671</v>
      </c>
      <c r="K68" s="254">
        <v>1700</v>
      </c>
      <c r="L68" s="254">
        <v>1665</v>
      </c>
      <c r="M68" s="254">
        <v>11.03542</v>
      </c>
    </row>
    <row r="69" spans="1:13">
      <c r="A69" s="273">
        <v>60</v>
      </c>
      <c r="B69" s="254" t="s">
        <v>85</v>
      </c>
      <c r="C69" s="254">
        <v>667.7</v>
      </c>
      <c r="D69" s="256">
        <v>662.9</v>
      </c>
      <c r="E69" s="256">
        <v>650.79999999999995</v>
      </c>
      <c r="F69" s="256">
        <v>633.9</v>
      </c>
      <c r="G69" s="256">
        <v>621.79999999999995</v>
      </c>
      <c r="H69" s="256">
        <v>679.8</v>
      </c>
      <c r="I69" s="256">
        <v>691.90000000000009</v>
      </c>
      <c r="J69" s="256">
        <v>708.8</v>
      </c>
      <c r="K69" s="254">
        <v>675</v>
      </c>
      <c r="L69" s="254">
        <v>646</v>
      </c>
      <c r="M69" s="254">
        <v>85.150980000000004</v>
      </c>
    </row>
    <row r="70" spans="1:13">
      <c r="A70" s="273">
        <v>61</v>
      </c>
      <c r="B70" s="254" t="s">
        <v>232</v>
      </c>
      <c r="C70" s="254">
        <v>820.45</v>
      </c>
      <c r="D70" s="256">
        <v>823.11666666666667</v>
      </c>
      <c r="E70" s="256">
        <v>803.33333333333337</v>
      </c>
      <c r="F70" s="256">
        <v>786.2166666666667</v>
      </c>
      <c r="G70" s="256">
        <v>766.43333333333339</v>
      </c>
      <c r="H70" s="256">
        <v>840.23333333333335</v>
      </c>
      <c r="I70" s="256">
        <v>860.01666666666665</v>
      </c>
      <c r="J70" s="256">
        <v>877.13333333333333</v>
      </c>
      <c r="K70" s="254">
        <v>842.9</v>
      </c>
      <c r="L70" s="254">
        <v>806</v>
      </c>
      <c r="M70" s="254">
        <v>4.0718899999999998</v>
      </c>
    </row>
    <row r="71" spans="1:13">
      <c r="A71" s="273">
        <v>62</v>
      </c>
      <c r="B71" s="254" t="s">
        <v>233</v>
      </c>
      <c r="C71" s="254">
        <v>400.6</v>
      </c>
      <c r="D71" s="256">
        <v>399.7166666666667</v>
      </c>
      <c r="E71" s="256">
        <v>396.13333333333338</v>
      </c>
      <c r="F71" s="256">
        <v>391.66666666666669</v>
      </c>
      <c r="G71" s="256">
        <v>388.08333333333337</v>
      </c>
      <c r="H71" s="256">
        <v>404.18333333333339</v>
      </c>
      <c r="I71" s="256">
        <v>407.76666666666665</v>
      </c>
      <c r="J71" s="256">
        <v>412.23333333333341</v>
      </c>
      <c r="K71" s="254">
        <v>403.3</v>
      </c>
      <c r="L71" s="254">
        <v>395.25</v>
      </c>
      <c r="M71" s="254">
        <v>23.1586</v>
      </c>
    </row>
    <row r="72" spans="1:13">
      <c r="A72" s="273">
        <v>63</v>
      </c>
      <c r="B72" s="254" t="s">
        <v>86</v>
      </c>
      <c r="C72" s="254">
        <v>771.75</v>
      </c>
      <c r="D72" s="256">
        <v>774</v>
      </c>
      <c r="E72" s="256">
        <v>744.75</v>
      </c>
      <c r="F72" s="256">
        <v>717.75</v>
      </c>
      <c r="G72" s="256">
        <v>688.5</v>
      </c>
      <c r="H72" s="256">
        <v>801</v>
      </c>
      <c r="I72" s="256">
        <v>830.25</v>
      </c>
      <c r="J72" s="256">
        <v>857.25</v>
      </c>
      <c r="K72" s="254">
        <v>803.25</v>
      </c>
      <c r="L72" s="254">
        <v>747</v>
      </c>
      <c r="M72" s="254">
        <v>84.31138</v>
      </c>
    </row>
    <row r="73" spans="1:13">
      <c r="A73" s="273">
        <v>64</v>
      </c>
      <c r="B73" s="254" t="s">
        <v>92</v>
      </c>
      <c r="C73" s="254">
        <v>283.39999999999998</v>
      </c>
      <c r="D73" s="256">
        <v>285.85000000000002</v>
      </c>
      <c r="E73" s="256">
        <v>279.40000000000003</v>
      </c>
      <c r="F73" s="256">
        <v>275.40000000000003</v>
      </c>
      <c r="G73" s="256">
        <v>268.95000000000005</v>
      </c>
      <c r="H73" s="256">
        <v>289.85000000000002</v>
      </c>
      <c r="I73" s="256">
        <v>296.30000000000007</v>
      </c>
      <c r="J73" s="256">
        <v>300.3</v>
      </c>
      <c r="K73" s="254">
        <v>292.3</v>
      </c>
      <c r="L73" s="254">
        <v>281.85000000000002</v>
      </c>
      <c r="M73" s="254">
        <v>90.88297</v>
      </c>
    </row>
    <row r="74" spans="1:13">
      <c r="A74" s="273">
        <v>65</v>
      </c>
      <c r="B74" s="254" t="s">
        <v>87</v>
      </c>
      <c r="C74" s="254">
        <v>527.20000000000005</v>
      </c>
      <c r="D74" s="256">
        <v>528.4666666666667</v>
      </c>
      <c r="E74" s="256">
        <v>523.13333333333344</v>
      </c>
      <c r="F74" s="256">
        <v>519.06666666666672</v>
      </c>
      <c r="G74" s="256">
        <v>513.73333333333346</v>
      </c>
      <c r="H74" s="256">
        <v>532.53333333333342</v>
      </c>
      <c r="I74" s="256">
        <v>537.86666666666667</v>
      </c>
      <c r="J74" s="256">
        <v>541.93333333333339</v>
      </c>
      <c r="K74" s="254">
        <v>533.79999999999995</v>
      </c>
      <c r="L74" s="254">
        <v>524.4</v>
      </c>
      <c r="M74" s="254">
        <v>71.044290000000004</v>
      </c>
    </row>
    <row r="75" spans="1:13">
      <c r="A75" s="273">
        <v>66</v>
      </c>
      <c r="B75" s="254" t="s">
        <v>234</v>
      </c>
      <c r="C75" s="254">
        <v>1821.05</v>
      </c>
      <c r="D75" s="256">
        <v>1823.1499999999999</v>
      </c>
      <c r="E75" s="256">
        <v>1787.8999999999996</v>
      </c>
      <c r="F75" s="256">
        <v>1754.7499999999998</v>
      </c>
      <c r="G75" s="256">
        <v>1719.4999999999995</v>
      </c>
      <c r="H75" s="256">
        <v>1856.2999999999997</v>
      </c>
      <c r="I75" s="256">
        <v>1891.5500000000002</v>
      </c>
      <c r="J75" s="256">
        <v>1924.6999999999998</v>
      </c>
      <c r="K75" s="254">
        <v>1858.4</v>
      </c>
      <c r="L75" s="254">
        <v>1790</v>
      </c>
      <c r="M75" s="254">
        <v>2.52773</v>
      </c>
    </row>
    <row r="76" spans="1:13">
      <c r="A76" s="273">
        <v>67</v>
      </c>
      <c r="B76" s="254" t="s">
        <v>830</v>
      </c>
      <c r="C76" s="254">
        <v>175.45</v>
      </c>
      <c r="D76" s="256">
        <v>176.51666666666665</v>
      </c>
      <c r="E76" s="256">
        <v>173.48333333333329</v>
      </c>
      <c r="F76" s="256">
        <v>171.51666666666665</v>
      </c>
      <c r="G76" s="256">
        <v>168.48333333333329</v>
      </c>
      <c r="H76" s="256">
        <v>178.48333333333329</v>
      </c>
      <c r="I76" s="256">
        <v>181.51666666666665</v>
      </c>
      <c r="J76" s="256">
        <v>183.48333333333329</v>
      </c>
      <c r="K76" s="254">
        <v>179.55</v>
      </c>
      <c r="L76" s="254">
        <v>174.55</v>
      </c>
      <c r="M76" s="254">
        <v>7.5715199999999996</v>
      </c>
    </row>
    <row r="77" spans="1:13">
      <c r="A77" s="273">
        <v>68</v>
      </c>
      <c r="B77" s="254" t="s">
        <v>90</v>
      </c>
      <c r="C77" s="254">
        <v>4079.2</v>
      </c>
      <c r="D77" s="256">
        <v>4087.4833333333336</v>
      </c>
      <c r="E77" s="256">
        <v>4048.9666666666672</v>
      </c>
      <c r="F77" s="256">
        <v>4018.7333333333336</v>
      </c>
      <c r="G77" s="256">
        <v>3980.2166666666672</v>
      </c>
      <c r="H77" s="256">
        <v>4117.7166666666672</v>
      </c>
      <c r="I77" s="256">
        <v>4156.2333333333336</v>
      </c>
      <c r="J77" s="256">
        <v>4186.4666666666672</v>
      </c>
      <c r="K77" s="254">
        <v>4126</v>
      </c>
      <c r="L77" s="254">
        <v>4057.25</v>
      </c>
      <c r="M77" s="254">
        <v>7.8173000000000004</v>
      </c>
    </row>
    <row r="78" spans="1:13">
      <c r="A78" s="273">
        <v>69</v>
      </c>
      <c r="B78" s="254" t="s">
        <v>348</v>
      </c>
      <c r="C78" s="254">
        <v>2783.15</v>
      </c>
      <c r="D78" s="256">
        <v>2784.6833333333329</v>
      </c>
      <c r="E78" s="256">
        <v>2759.4666666666658</v>
      </c>
      <c r="F78" s="256">
        <v>2735.7833333333328</v>
      </c>
      <c r="G78" s="256">
        <v>2710.5666666666657</v>
      </c>
      <c r="H78" s="256">
        <v>2808.3666666666659</v>
      </c>
      <c r="I78" s="256">
        <v>2833.583333333333</v>
      </c>
      <c r="J78" s="256">
        <v>2857.266666666666</v>
      </c>
      <c r="K78" s="254">
        <v>2809.9</v>
      </c>
      <c r="L78" s="254">
        <v>2761</v>
      </c>
      <c r="M78" s="254">
        <v>2.8406500000000001</v>
      </c>
    </row>
    <row r="79" spans="1:13">
      <c r="A79" s="273">
        <v>70</v>
      </c>
      <c r="B79" s="254" t="s">
        <v>93</v>
      </c>
      <c r="C79" s="254">
        <v>5268.85</v>
      </c>
      <c r="D79" s="256">
        <v>5260.9666666666662</v>
      </c>
      <c r="E79" s="256">
        <v>5238.0333333333328</v>
      </c>
      <c r="F79" s="256">
        <v>5207.2166666666662</v>
      </c>
      <c r="G79" s="256">
        <v>5184.2833333333328</v>
      </c>
      <c r="H79" s="256">
        <v>5291.7833333333328</v>
      </c>
      <c r="I79" s="256">
        <v>5314.7166666666653</v>
      </c>
      <c r="J79" s="256">
        <v>5345.5333333333328</v>
      </c>
      <c r="K79" s="254">
        <v>5283.9</v>
      </c>
      <c r="L79" s="254">
        <v>5230.1499999999996</v>
      </c>
      <c r="M79" s="254">
        <v>7.7839299999999998</v>
      </c>
    </row>
    <row r="80" spans="1:13">
      <c r="A80" s="273">
        <v>71</v>
      </c>
      <c r="B80" s="254" t="s">
        <v>235</v>
      </c>
      <c r="C80" s="254">
        <v>66.099999999999994</v>
      </c>
      <c r="D80" s="256">
        <v>66.25</v>
      </c>
      <c r="E80" s="256">
        <v>65.25</v>
      </c>
      <c r="F80" s="256">
        <v>64.400000000000006</v>
      </c>
      <c r="G80" s="256">
        <v>63.400000000000006</v>
      </c>
      <c r="H80" s="256">
        <v>67.099999999999994</v>
      </c>
      <c r="I80" s="256">
        <v>68.099999999999994</v>
      </c>
      <c r="J80" s="256">
        <v>68.949999999999989</v>
      </c>
      <c r="K80" s="254">
        <v>67.25</v>
      </c>
      <c r="L80" s="254">
        <v>65.400000000000006</v>
      </c>
      <c r="M80" s="254">
        <v>20.44904</v>
      </c>
    </row>
    <row r="81" spans="1:13">
      <c r="A81" s="273">
        <v>72</v>
      </c>
      <c r="B81" s="254" t="s">
        <v>94</v>
      </c>
      <c r="C81" s="254">
        <v>2604.0500000000002</v>
      </c>
      <c r="D81" s="256">
        <v>2623.4</v>
      </c>
      <c r="E81" s="256">
        <v>2569.8000000000002</v>
      </c>
      <c r="F81" s="256">
        <v>2535.5500000000002</v>
      </c>
      <c r="G81" s="256">
        <v>2481.9500000000003</v>
      </c>
      <c r="H81" s="256">
        <v>2657.65</v>
      </c>
      <c r="I81" s="256">
        <v>2711.2499999999995</v>
      </c>
      <c r="J81" s="256">
        <v>2745.5</v>
      </c>
      <c r="K81" s="254">
        <v>2677</v>
      </c>
      <c r="L81" s="254">
        <v>2589.15</v>
      </c>
      <c r="M81" s="254">
        <v>15.070040000000001</v>
      </c>
    </row>
    <row r="82" spans="1:13">
      <c r="A82" s="273">
        <v>73</v>
      </c>
      <c r="B82" s="254" t="s">
        <v>236</v>
      </c>
      <c r="C82" s="254">
        <v>502.4</v>
      </c>
      <c r="D82" s="256">
        <v>503.8</v>
      </c>
      <c r="E82" s="256">
        <v>497.6</v>
      </c>
      <c r="F82" s="256">
        <v>492.8</v>
      </c>
      <c r="G82" s="256">
        <v>486.6</v>
      </c>
      <c r="H82" s="256">
        <v>508.6</v>
      </c>
      <c r="I82" s="256">
        <v>514.79999999999995</v>
      </c>
      <c r="J82" s="256">
        <v>519.6</v>
      </c>
      <c r="K82" s="254">
        <v>510</v>
      </c>
      <c r="L82" s="254">
        <v>499</v>
      </c>
      <c r="M82" s="254">
        <v>5.5111400000000001</v>
      </c>
    </row>
    <row r="83" spans="1:13">
      <c r="A83" s="273">
        <v>74</v>
      </c>
      <c r="B83" s="254" t="s">
        <v>237</v>
      </c>
      <c r="C83" s="254">
        <v>1494</v>
      </c>
      <c r="D83" s="256">
        <v>1499.2166666666665</v>
      </c>
      <c r="E83" s="256">
        <v>1459.7833333333328</v>
      </c>
      <c r="F83" s="256">
        <v>1425.5666666666664</v>
      </c>
      <c r="G83" s="256">
        <v>1386.1333333333328</v>
      </c>
      <c r="H83" s="256">
        <v>1533.4333333333329</v>
      </c>
      <c r="I83" s="256">
        <v>1572.8666666666668</v>
      </c>
      <c r="J83" s="256">
        <v>1607.083333333333</v>
      </c>
      <c r="K83" s="254">
        <v>1538.65</v>
      </c>
      <c r="L83" s="254">
        <v>1465</v>
      </c>
      <c r="M83" s="254">
        <v>3.2909199999999998</v>
      </c>
    </row>
    <row r="84" spans="1:13">
      <c r="A84" s="273">
        <v>75</v>
      </c>
      <c r="B84" s="254" t="s">
        <v>96</v>
      </c>
      <c r="C84" s="254">
        <v>1143.3</v>
      </c>
      <c r="D84" s="256">
        <v>1138.4333333333334</v>
      </c>
      <c r="E84" s="256">
        <v>1129.8666666666668</v>
      </c>
      <c r="F84" s="256">
        <v>1116.4333333333334</v>
      </c>
      <c r="G84" s="256">
        <v>1107.8666666666668</v>
      </c>
      <c r="H84" s="256">
        <v>1151.8666666666668</v>
      </c>
      <c r="I84" s="256">
        <v>1160.4333333333334</v>
      </c>
      <c r="J84" s="256">
        <v>1173.8666666666668</v>
      </c>
      <c r="K84" s="254">
        <v>1147</v>
      </c>
      <c r="L84" s="254">
        <v>1125</v>
      </c>
      <c r="M84" s="254">
        <v>19.940809999999999</v>
      </c>
    </row>
    <row r="85" spans="1:13">
      <c r="A85" s="273">
        <v>76</v>
      </c>
      <c r="B85" s="254" t="s">
        <v>97</v>
      </c>
      <c r="C85" s="254">
        <v>188.85</v>
      </c>
      <c r="D85" s="256">
        <v>188.81666666666669</v>
      </c>
      <c r="E85" s="256">
        <v>187.03333333333339</v>
      </c>
      <c r="F85" s="256">
        <v>185.2166666666667</v>
      </c>
      <c r="G85" s="256">
        <v>183.43333333333339</v>
      </c>
      <c r="H85" s="256">
        <v>190.63333333333338</v>
      </c>
      <c r="I85" s="256">
        <v>192.41666666666669</v>
      </c>
      <c r="J85" s="256">
        <v>194.23333333333338</v>
      </c>
      <c r="K85" s="254">
        <v>190.6</v>
      </c>
      <c r="L85" s="254">
        <v>187</v>
      </c>
      <c r="M85" s="254">
        <v>40.887549999999997</v>
      </c>
    </row>
    <row r="86" spans="1:13">
      <c r="A86" s="273">
        <v>77</v>
      </c>
      <c r="B86" s="254" t="s">
        <v>98</v>
      </c>
      <c r="C86" s="254">
        <v>88.05</v>
      </c>
      <c r="D86" s="256">
        <v>87.666666666666671</v>
      </c>
      <c r="E86" s="256">
        <v>86.63333333333334</v>
      </c>
      <c r="F86" s="256">
        <v>85.216666666666669</v>
      </c>
      <c r="G86" s="256">
        <v>84.183333333333337</v>
      </c>
      <c r="H86" s="256">
        <v>89.083333333333343</v>
      </c>
      <c r="I86" s="256">
        <v>90.116666666666674</v>
      </c>
      <c r="J86" s="256">
        <v>91.533333333333346</v>
      </c>
      <c r="K86" s="254">
        <v>88.7</v>
      </c>
      <c r="L86" s="254">
        <v>86.25</v>
      </c>
      <c r="M86" s="254">
        <v>228.86407</v>
      </c>
    </row>
    <row r="87" spans="1:13">
      <c r="A87" s="273">
        <v>78</v>
      </c>
      <c r="B87" s="254" t="s">
        <v>359</v>
      </c>
      <c r="C87" s="254">
        <v>226.25</v>
      </c>
      <c r="D87" s="256">
        <v>226.56666666666669</v>
      </c>
      <c r="E87" s="256">
        <v>224.23333333333338</v>
      </c>
      <c r="F87" s="256">
        <v>222.2166666666667</v>
      </c>
      <c r="G87" s="256">
        <v>219.88333333333338</v>
      </c>
      <c r="H87" s="256">
        <v>228.58333333333337</v>
      </c>
      <c r="I87" s="256">
        <v>230.91666666666669</v>
      </c>
      <c r="J87" s="256">
        <v>232.93333333333337</v>
      </c>
      <c r="K87" s="254">
        <v>228.9</v>
      </c>
      <c r="L87" s="254">
        <v>224.55</v>
      </c>
      <c r="M87" s="254">
        <v>22.216229999999999</v>
      </c>
    </row>
    <row r="88" spans="1:13">
      <c r="A88" s="273">
        <v>79</v>
      </c>
      <c r="B88" s="254" t="s">
        <v>240</v>
      </c>
      <c r="C88" s="254">
        <v>45.6</v>
      </c>
      <c r="D88" s="256">
        <v>45.683333333333337</v>
      </c>
      <c r="E88" s="256">
        <v>45.216666666666676</v>
      </c>
      <c r="F88" s="256">
        <v>44.833333333333336</v>
      </c>
      <c r="G88" s="256">
        <v>44.366666666666674</v>
      </c>
      <c r="H88" s="256">
        <v>46.066666666666677</v>
      </c>
      <c r="I88" s="256">
        <v>46.533333333333346</v>
      </c>
      <c r="J88" s="256">
        <v>46.916666666666679</v>
      </c>
      <c r="K88" s="254">
        <v>46.15</v>
      </c>
      <c r="L88" s="254">
        <v>45.3</v>
      </c>
      <c r="M88" s="254">
        <v>15.447010000000001</v>
      </c>
    </row>
    <row r="89" spans="1:13">
      <c r="A89" s="273">
        <v>80</v>
      </c>
      <c r="B89" s="254" t="s">
        <v>99</v>
      </c>
      <c r="C89" s="254">
        <v>152.80000000000001</v>
      </c>
      <c r="D89" s="256">
        <v>152.78333333333333</v>
      </c>
      <c r="E89" s="256">
        <v>150.56666666666666</v>
      </c>
      <c r="F89" s="256">
        <v>148.33333333333334</v>
      </c>
      <c r="G89" s="256">
        <v>146.11666666666667</v>
      </c>
      <c r="H89" s="256">
        <v>155.01666666666665</v>
      </c>
      <c r="I89" s="256">
        <v>157.23333333333329</v>
      </c>
      <c r="J89" s="256">
        <v>159.46666666666664</v>
      </c>
      <c r="K89" s="254">
        <v>155</v>
      </c>
      <c r="L89" s="254">
        <v>150.55000000000001</v>
      </c>
      <c r="M89" s="254">
        <v>150.14713</v>
      </c>
    </row>
    <row r="90" spans="1:13">
      <c r="A90" s="273">
        <v>81</v>
      </c>
      <c r="B90" s="254" t="s">
        <v>102</v>
      </c>
      <c r="C90" s="254">
        <v>26.8</v>
      </c>
      <c r="D90" s="256">
        <v>26.95</v>
      </c>
      <c r="E90" s="256">
        <v>26.4</v>
      </c>
      <c r="F90" s="256">
        <v>26</v>
      </c>
      <c r="G90" s="256">
        <v>25.45</v>
      </c>
      <c r="H90" s="256">
        <v>27.349999999999998</v>
      </c>
      <c r="I90" s="256">
        <v>27.900000000000002</v>
      </c>
      <c r="J90" s="256">
        <v>28.299999999999997</v>
      </c>
      <c r="K90" s="254">
        <v>27.5</v>
      </c>
      <c r="L90" s="254">
        <v>26.55</v>
      </c>
      <c r="M90" s="254">
        <v>376.59152999999998</v>
      </c>
    </row>
    <row r="91" spans="1:13">
      <c r="A91" s="273">
        <v>82</v>
      </c>
      <c r="B91" s="254" t="s">
        <v>241</v>
      </c>
      <c r="C91" s="254">
        <v>189.85</v>
      </c>
      <c r="D91" s="256">
        <v>191.46666666666667</v>
      </c>
      <c r="E91" s="256">
        <v>187.33333333333334</v>
      </c>
      <c r="F91" s="256">
        <v>184.81666666666666</v>
      </c>
      <c r="G91" s="256">
        <v>180.68333333333334</v>
      </c>
      <c r="H91" s="256">
        <v>193.98333333333335</v>
      </c>
      <c r="I91" s="256">
        <v>198.11666666666667</v>
      </c>
      <c r="J91" s="256">
        <v>200.63333333333335</v>
      </c>
      <c r="K91" s="254">
        <v>195.6</v>
      </c>
      <c r="L91" s="254">
        <v>188.95</v>
      </c>
      <c r="M91" s="254">
        <v>3.1842800000000002</v>
      </c>
    </row>
    <row r="92" spans="1:13">
      <c r="A92" s="273">
        <v>83</v>
      </c>
      <c r="B92" s="254" t="s">
        <v>100</v>
      </c>
      <c r="C92" s="254">
        <v>606.6</v>
      </c>
      <c r="D92" s="256">
        <v>608.43333333333339</v>
      </c>
      <c r="E92" s="256">
        <v>602.56666666666683</v>
      </c>
      <c r="F92" s="256">
        <v>598.53333333333342</v>
      </c>
      <c r="G92" s="256">
        <v>592.66666666666686</v>
      </c>
      <c r="H92" s="256">
        <v>612.46666666666681</v>
      </c>
      <c r="I92" s="256">
        <v>618.33333333333337</v>
      </c>
      <c r="J92" s="256">
        <v>622.36666666666679</v>
      </c>
      <c r="K92" s="254">
        <v>614.29999999999995</v>
      </c>
      <c r="L92" s="254">
        <v>604.4</v>
      </c>
      <c r="M92" s="254">
        <v>18.27666</v>
      </c>
    </row>
    <row r="93" spans="1:13">
      <c r="A93" s="273">
        <v>84</v>
      </c>
      <c r="B93" s="254" t="s">
        <v>242</v>
      </c>
      <c r="C93" s="254">
        <v>547.75</v>
      </c>
      <c r="D93" s="256">
        <v>548.94999999999993</v>
      </c>
      <c r="E93" s="256">
        <v>540.89999999999986</v>
      </c>
      <c r="F93" s="256">
        <v>534.04999999999995</v>
      </c>
      <c r="G93" s="256">
        <v>525.99999999999989</v>
      </c>
      <c r="H93" s="256">
        <v>555.79999999999984</v>
      </c>
      <c r="I93" s="256">
        <v>563.8499999999998</v>
      </c>
      <c r="J93" s="256">
        <v>570.69999999999982</v>
      </c>
      <c r="K93" s="254">
        <v>557</v>
      </c>
      <c r="L93" s="254">
        <v>542.1</v>
      </c>
      <c r="M93" s="254">
        <v>2.8680400000000001</v>
      </c>
    </row>
    <row r="94" spans="1:13">
      <c r="A94" s="273">
        <v>85</v>
      </c>
      <c r="B94" s="254" t="s">
        <v>103</v>
      </c>
      <c r="C94" s="254">
        <v>831.35</v>
      </c>
      <c r="D94" s="256">
        <v>830.18333333333339</v>
      </c>
      <c r="E94" s="256">
        <v>821.16666666666674</v>
      </c>
      <c r="F94" s="256">
        <v>810.98333333333335</v>
      </c>
      <c r="G94" s="256">
        <v>801.9666666666667</v>
      </c>
      <c r="H94" s="256">
        <v>840.36666666666679</v>
      </c>
      <c r="I94" s="256">
        <v>849.38333333333344</v>
      </c>
      <c r="J94" s="256">
        <v>859.56666666666683</v>
      </c>
      <c r="K94" s="254">
        <v>839.2</v>
      </c>
      <c r="L94" s="254">
        <v>820</v>
      </c>
      <c r="M94" s="254">
        <v>72.164109999999994</v>
      </c>
    </row>
    <row r="95" spans="1:13">
      <c r="A95" s="273">
        <v>86</v>
      </c>
      <c r="B95" s="254" t="s">
        <v>243</v>
      </c>
      <c r="C95" s="254">
        <v>529.35</v>
      </c>
      <c r="D95" s="256">
        <v>537.6</v>
      </c>
      <c r="E95" s="256">
        <v>513.30000000000007</v>
      </c>
      <c r="F95" s="256">
        <v>497.25</v>
      </c>
      <c r="G95" s="256">
        <v>472.95000000000005</v>
      </c>
      <c r="H95" s="256">
        <v>553.65000000000009</v>
      </c>
      <c r="I95" s="256">
        <v>577.95000000000005</v>
      </c>
      <c r="J95" s="256">
        <v>594.00000000000011</v>
      </c>
      <c r="K95" s="254">
        <v>561.9</v>
      </c>
      <c r="L95" s="254">
        <v>521.54999999999995</v>
      </c>
      <c r="M95" s="254">
        <v>9.5203000000000007</v>
      </c>
    </row>
    <row r="96" spans="1:13">
      <c r="A96" s="273">
        <v>87</v>
      </c>
      <c r="B96" s="254" t="s">
        <v>244</v>
      </c>
      <c r="C96" s="254">
        <v>1361.65</v>
      </c>
      <c r="D96" s="256">
        <v>1361.3333333333333</v>
      </c>
      <c r="E96" s="256">
        <v>1338.0666666666666</v>
      </c>
      <c r="F96" s="256">
        <v>1314.4833333333333</v>
      </c>
      <c r="G96" s="256">
        <v>1291.2166666666667</v>
      </c>
      <c r="H96" s="256">
        <v>1384.9166666666665</v>
      </c>
      <c r="I96" s="256">
        <v>1408.1833333333334</v>
      </c>
      <c r="J96" s="256">
        <v>1431.7666666666664</v>
      </c>
      <c r="K96" s="254">
        <v>1384.6</v>
      </c>
      <c r="L96" s="254">
        <v>1337.75</v>
      </c>
      <c r="M96" s="254">
        <v>12.112220000000001</v>
      </c>
    </row>
    <row r="97" spans="1:13">
      <c r="A97" s="273">
        <v>88</v>
      </c>
      <c r="B97" s="254" t="s">
        <v>104</v>
      </c>
      <c r="C97" s="254">
        <v>1417.15</v>
      </c>
      <c r="D97" s="256">
        <v>1415.4666666666665</v>
      </c>
      <c r="E97" s="256">
        <v>1394.6833333333329</v>
      </c>
      <c r="F97" s="256">
        <v>1372.2166666666665</v>
      </c>
      <c r="G97" s="256">
        <v>1351.4333333333329</v>
      </c>
      <c r="H97" s="256">
        <v>1437.9333333333329</v>
      </c>
      <c r="I97" s="256">
        <v>1458.7166666666662</v>
      </c>
      <c r="J97" s="256">
        <v>1481.1833333333329</v>
      </c>
      <c r="K97" s="254">
        <v>1436.25</v>
      </c>
      <c r="L97" s="254">
        <v>1393</v>
      </c>
      <c r="M97" s="254">
        <v>44.513260000000002</v>
      </c>
    </row>
    <row r="98" spans="1:13">
      <c r="A98" s="273">
        <v>89</v>
      </c>
      <c r="B98" s="254" t="s">
        <v>372</v>
      </c>
      <c r="C98" s="254">
        <v>512.75</v>
      </c>
      <c r="D98" s="256">
        <v>514.0333333333333</v>
      </c>
      <c r="E98" s="256">
        <v>510.01666666666665</v>
      </c>
      <c r="F98" s="256">
        <v>507.28333333333336</v>
      </c>
      <c r="G98" s="256">
        <v>503.26666666666671</v>
      </c>
      <c r="H98" s="256">
        <v>516.76666666666665</v>
      </c>
      <c r="I98" s="256">
        <v>520.7833333333333</v>
      </c>
      <c r="J98" s="256">
        <v>523.51666666666654</v>
      </c>
      <c r="K98" s="254">
        <v>518.04999999999995</v>
      </c>
      <c r="L98" s="254">
        <v>511.3</v>
      </c>
      <c r="M98" s="254">
        <v>8.5908599999999993</v>
      </c>
    </row>
    <row r="99" spans="1:13">
      <c r="A99" s="273">
        <v>90</v>
      </c>
      <c r="B99" s="254" t="s">
        <v>246</v>
      </c>
      <c r="C99" s="254">
        <v>281.5</v>
      </c>
      <c r="D99" s="256">
        <v>282.75</v>
      </c>
      <c r="E99" s="256">
        <v>278</v>
      </c>
      <c r="F99" s="256">
        <v>274.5</v>
      </c>
      <c r="G99" s="256">
        <v>269.75</v>
      </c>
      <c r="H99" s="256">
        <v>286.25</v>
      </c>
      <c r="I99" s="256">
        <v>291</v>
      </c>
      <c r="J99" s="256">
        <v>294.5</v>
      </c>
      <c r="K99" s="254">
        <v>287.5</v>
      </c>
      <c r="L99" s="254">
        <v>279.25</v>
      </c>
      <c r="M99" s="254">
        <v>17.689250000000001</v>
      </c>
    </row>
    <row r="100" spans="1:13">
      <c r="A100" s="273">
        <v>91</v>
      </c>
      <c r="B100" s="254" t="s">
        <v>107</v>
      </c>
      <c r="C100" s="254">
        <v>942.4</v>
      </c>
      <c r="D100" s="256">
        <v>945.80000000000007</v>
      </c>
      <c r="E100" s="256">
        <v>934.70000000000016</v>
      </c>
      <c r="F100" s="256">
        <v>927.00000000000011</v>
      </c>
      <c r="G100" s="256">
        <v>915.9000000000002</v>
      </c>
      <c r="H100" s="256">
        <v>953.50000000000011</v>
      </c>
      <c r="I100" s="256">
        <v>964.6</v>
      </c>
      <c r="J100" s="256">
        <v>972.30000000000007</v>
      </c>
      <c r="K100" s="254">
        <v>956.9</v>
      </c>
      <c r="L100" s="254">
        <v>938.1</v>
      </c>
      <c r="M100" s="254">
        <v>90.782740000000004</v>
      </c>
    </row>
    <row r="101" spans="1:13">
      <c r="A101" s="273">
        <v>92</v>
      </c>
      <c r="B101" s="254" t="s">
        <v>248</v>
      </c>
      <c r="C101" s="254">
        <v>2839.8</v>
      </c>
      <c r="D101" s="256">
        <v>2834.9333333333329</v>
      </c>
      <c r="E101" s="256">
        <v>2804.8666666666659</v>
      </c>
      <c r="F101" s="256">
        <v>2769.9333333333329</v>
      </c>
      <c r="G101" s="256">
        <v>2739.8666666666659</v>
      </c>
      <c r="H101" s="256">
        <v>2869.8666666666659</v>
      </c>
      <c r="I101" s="256">
        <v>2899.9333333333325</v>
      </c>
      <c r="J101" s="256">
        <v>2934.8666666666659</v>
      </c>
      <c r="K101" s="254">
        <v>2865</v>
      </c>
      <c r="L101" s="254">
        <v>2800</v>
      </c>
      <c r="M101" s="254">
        <v>2.6134200000000001</v>
      </c>
    </row>
    <row r="102" spans="1:13">
      <c r="A102" s="273">
        <v>93</v>
      </c>
      <c r="B102" s="254" t="s">
        <v>109</v>
      </c>
      <c r="C102" s="254">
        <v>1482.65</v>
      </c>
      <c r="D102" s="256">
        <v>1478.0333333333335</v>
      </c>
      <c r="E102" s="256">
        <v>1467.0666666666671</v>
      </c>
      <c r="F102" s="256">
        <v>1451.4833333333336</v>
      </c>
      <c r="G102" s="256">
        <v>1440.5166666666671</v>
      </c>
      <c r="H102" s="256">
        <v>1493.616666666667</v>
      </c>
      <c r="I102" s="256">
        <v>1504.5833333333337</v>
      </c>
      <c r="J102" s="256">
        <v>1520.166666666667</v>
      </c>
      <c r="K102" s="254">
        <v>1489</v>
      </c>
      <c r="L102" s="254">
        <v>1462.45</v>
      </c>
      <c r="M102" s="254">
        <v>102.19748</v>
      </c>
    </row>
    <row r="103" spans="1:13">
      <c r="A103" s="273">
        <v>94</v>
      </c>
      <c r="B103" s="254" t="s">
        <v>249</v>
      </c>
      <c r="C103" s="254">
        <v>664.05</v>
      </c>
      <c r="D103" s="256">
        <v>662.80000000000007</v>
      </c>
      <c r="E103" s="256">
        <v>658.60000000000014</v>
      </c>
      <c r="F103" s="256">
        <v>653.15000000000009</v>
      </c>
      <c r="G103" s="256">
        <v>648.95000000000016</v>
      </c>
      <c r="H103" s="256">
        <v>668.25000000000011</v>
      </c>
      <c r="I103" s="256">
        <v>672.45000000000016</v>
      </c>
      <c r="J103" s="256">
        <v>677.90000000000009</v>
      </c>
      <c r="K103" s="254">
        <v>667</v>
      </c>
      <c r="L103" s="254">
        <v>657.35</v>
      </c>
      <c r="M103" s="254">
        <v>35.65457</v>
      </c>
    </row>
    <row r="104" spans="1:13">
      <c r="A104" s="273">
        <v>95</v>
      </c>
      <c r="B104" s="254" t="s">
        <v>105</v>
      </c>
      <c r="C104" s="254">
        <v>1019.8</v>
      </c>
      <c r="D104" s="256">
        <v>1011.4666666666666</v>
      </c>
      <c r="E104" s="256">
        <v>998.33333333333326</v>
      </c>
      <c r="F104" s="256">
        <v>976.86666666666667</v>
      </c>
      <c r="G104" s="256">
        <v>963.73333333333335</v>
      </c>
      <c r="H104" s="256">
        <v>1032.9333333333332</v>
      </c>
      <c r="I104" s="256">
        <v>1046.0666666666666</v>
      </c>
      <c r="J104" s="256">
        <v>1067.5333333333331</v>
      </c>
      <c r="K104" s="254">
        <v>1024.5999999999999</v>
      </c>
      <c r="L104" s="254">
        <v>990</v>
      </c>
      <c r="M104" s="254">
        <v>31.386500000000002</v>
      </c>
    </row>
    <row r="105" spans="1:13">
      <c r="A105" s="273">
        <v>96</v>
      </c>
      <c r="B105" s="254" t="s">
        <v>110</v>
      </c>
      <c r="C105" s="254">
        <v>2991.3</v>
      </c>
      <c r="D105" s="256">
        <v>2984.9666666666667</v>
      </c>
      <c r="E105" s="256">
        <v>2941.4833333333336</v>
      </c>
      <c r="F105" s="256">
        <v>2891.666666666667</v>
      </c>
      <c r="G105" s="256">
        <v>2848.1833333333338</v>
      </c>
      <c r="H105" s="256">
        <v>3034.7833333333333</v>
      </c>
      <c r="I105" s="256">
        <v>3078.266666666666</v>
      </c>
      <c r="J105" s="256">
        <v>3128.083333333333</v>
      </c>
      <c r="K105" s="254">
        <v>3028.45</v>
      </c>
      <c r="L105" s="254">
        <v>2935.15</v>
      </c>
      <c r="M105" s="254">
        <v>20.979240000000001</v>
      </c>
    </row>
    <row r="106" spans="1:13">
      <c r="A106" s="273">
        <v>97</v>
      </c>
      <c r="B106" s="254" t="s">
        <v>112</v>
      </c>
      <c r="C106" s="254">
        <v>385.85</v>
      </c>
      <c r="D106" s="256">
        <v>384.76666666666665</v>
      </c>
      <c r="E106" s="256">
        <v>381.08333333333331</v>
      </c>
      <c r="F106" s="256">
        <v>376.31666666666666</v>
      </c>
      <c r="G106" s="256">
        <v>372.63333333333333</v>
      </c>
      <c r="H106" s="256">
        <v>389.5333333333333</v>
      </c>
      <c r="I106" s="256">
        <v>393.2166666666667</v>
      </c>
      <c r="J106" s="256">
        <v>397.98333333333329</v>
      </c>
      <c r="K106" s="254">
        <v>388.45</v>
      </c>
      <c r="L106" s="254">
        <v>380</v>
      </c>
      <c r="M106" s="254">
        <v>173.74665999999999</v>
      </c>
    </row>
    <row r="107" spans="1:13">
      <c r="A107" s="273">
        <v>98</v>
      </c>
      <c r="B107" s="254" t="s">
        <v>113</v>
      </c>
      <c r="C107" s="254">
        <v>280.39999999999998</v>
      </c>
      <c r="D107" s="256">
        <v>283.09999999999997</v>
      </c>
      <c r="E107" s="256">
        <v>276.79999999999995</v>
      </c>
      <c r="F107" s="256">
        <v>273.2</v>
      </c>
      <c r="G107" s="256">
        <v>266.89999999999998</v>
      </c>
      <c r="H107" s="256">
        <v>286.69999999999993</v>
      </c>
      <c r="I107" s="256">
        <v>293</v>
      </c>
      <c r="J107" s="256">
        <v>296.59999999999991</v>
      </c>
      <c r="K107" s="254">
        <v>289.39999999999998</v>
      </c>
      <c r="L107" s="254">
        <v>279.5</v>
      </c>
      <c r="M107" s="254">
        <v>94.000500000000002</v>
      </c>
    </row>
    <row r="108" spans="1:13">
      <c r="A108" s="273">
        <v>99</v>
      </c>
      <c r="B108" s="254" t="s">
        <v>114</v>
      </c>
      <c r="C108" s="254">
        <v>2326.4</v>
      </c>
      <c r="D108" s="256">
        <v>2334.1</v>
      </c>
      <c r="E108" s="256">
        <v>2315.1999999999998</v>
      </c>
      <c r="F108" s="256">
        <v>2304</v>
      </c>
      <c r="G108" s="256">
        <v>2285.1</v>
      </c>
      <c r="H108" s="256">
        <v>2345.2999999999997</v>
      </c>
      <c r="I108" s="256">
        <v>2364.2000000000003</v>
      </c>
      <c r="J108" s="256">
        <v>2375.3999999999996</v>
      </c>
      <c r="K108" s="254">
        <v>2353</v>
      </c>
      <c r="L108" s="254">
        <v>2322.9</v>
      </c>
      <c r="M108" s="254">
        <v>37.551819999999999</v>
      </c>
    </row>
    <row r="109" spans="1:13">
      <c r="A109" s="273">
        <v>100</v>
      </c>
      <c r="B109" s="254" t="s">
        <v>250</v>
      </c>
      <c r="C109" s="254">
        <v>328.75</v>
      </c>
      <c r="D109" s="256">
        <v>329.08333333333331</v>
      </c>
      <c r="E109" s="256">
        <v>325.66666666666663</v>
      </c>
      <c r="F109" s="256">
        <v>322.58333333333331</v>
      </c>
      <c r="G109" s="256">
        <v>319.16666666666663</v>
      </c>
      <c r="H109" s="256">
        <v>332.16666666666663</v>
      </c>
      <c r="I109" s="256">
        <v>335.58333333333326</v>
      </c>
      <c r="J109" s="256">
        <v>338.66666666666663</v>
      </c>
      <c r="K109" s="254">
        <v>332.5</v>
      </c>
      <c r="L109" s="254">
        <v>326</v>
      </c>
      <c r="M109" s="254">
        <v>13.568619999999999</v>
      </c>
    </row>
    <row r="110" spans="1:13">
      <c r="A110" s="273">
        <v>101</v>
      </c>
      <c r="B110" s="254" t="s">
        <v>251</v>
      </c>
      <c r="C110" s="254">
        <v>48.5</v>
      </c>
      <c r="D110" s="256">
        <v>48.65</v>
      </c>
      <c r="E110" s="256">
        <v>48.099999999999994</v>
      </c>
      <c r="F110" s="256">
        <v>47.699999999999996</v>
      </c>
      <c r="G110" s="256">
        <v>47.149999999999991</v>
      </c>
      <c r="H110" s="256">
        <v>49.05</v>
      </c>
      <c r="I110" s="256">
        <v>49.599999999999994</v>
      </c>
      <c r="J110" s="256">
        <v>50</v>
      </c>
      <c r="K110" s="254">
        <v>49.2</v>
      </c>
      <c r="L110" s="254">
        <v>48.25</v>
      </c>
      <c r="M110" s="254">
        <v>17.298749999999998</v>
      </c>
    </row>
    <row r="111" spans="1:13">
      <c r="A111" s="273">
        <v>102</v>
      </c>
      <c r="B111" s="254" t="s">
        <v>108</v>
      </c>
      <c r="C111" s="254">
        <v>2508.85</v>
      </c>
      <c r="D111" s="256">
        <v>2525.75</v>
      </c>
      <c r="E111" s="256">
        <v>2471.15</v>
      </c>
      <c r="F111" s="256">
        <v>2433.4500000000003</v>
      </c>
      <c r="G111" s="256">
        <v>2378.8500000000004</v>
      </c>
      <c r="H111" s="256">
        <v>2563.4499999999998</v>
      </c>
      <c r="I111" s="256">
        <v>2618.0500000000002</v>
      </c>
      <c r="J111" s="256">
        <v>2655.7499999999995</v>
      </c>
      <c r="K111" s="254">
        <v>2580.35</v>
      </c>
      <c r="L111" s="254">
        <v>2488.0500000000002</v>
      </c>
      <c r="M111" s="254">
        <v>141.19785999999999</v>
      </c>
    </row>
    <row r="112" spans="1:13">
      <c r="A112" s="273">
        <v>103</v>
      </c>
      <c r="B112" s="254" t="s">
        <v>116</v>
      </c>
      <c r="C112" s="254">
        <v>652.25</v>
      </c>
      <c r="D112" s="256">
        <v>652.2833333333333</v>
      </c>
      <c r="E112" s="256">
        <v>648.06666666666661</v>
      </c>
      <c r="F112" s="256">
        <v>643.88333333333333</v>
      </c>
      <c r="G112" s="256">
        <v>639.66666666666663</v>
      </c>
      <c r="H112" s="256">
        <v>656.46666666666658</v>
      </c>
      <c r="I112" s="256">
        <v>660.68333333333328</v>
      </c>
      <c r="J112" s="256">
        <v>664.86666666666656</v>
      </c>
      <c r="K112" s="254">
        <v>656.5</v>
      </c>
      <c r="L112" s="254">
        <v>648.1</v>
      </c>
      <c r="M112" s="254">
        <v>233.49546000000001</v>
      </c>
    </row>
    <row r="113" spans="1:13">
      <c r="A113" s="273">
        <v>104</v>
      </c>
      <c r="B113" s="254" t="s">
        <v>252</v>
      </c>
      <c r="C113" s="254">
        <v>1446.4</v>
      </c>
      <c r="D113" s="256">
        <v>1454.8</v>
      </c>
      <c r="E113" s="256">
        <v>1421.6</v>
      </c>
      <c r="F113" s="256">
        <v>1396.8</v>
      </c>
      <c r="G113" s="256">
        <v>1363.6</v>
      </c>
      <c r="H113" s="256">
        <v>1479.6</v>
      </c>
      <c r="I113" s="256">
        <v>1512.8000000000002</v>
      </c>
      <c r="J113" s="256">
        <v>1537.6</v>
      </c>
      <c r="K113" s="254">
        <v>1488</v>
      </c>
      <c r="L113" s="254">
        <v>1430</v>
      </c>
      <c r="M113" s="254">
        <v>11.30538</v>
      </c>
    </row>
    <row r="114" spans="1:13">
      <c r="A114" s="273">
        <v>105</v>
      </c>
      <c r="B114" s="254" t="s">
        <v>117</v>
      </c>
      <c r="C114" s="254">
        <v>527.35</v>
      </c>
      <c r="D114" s="256">
        <v>529.44999999999993</v>
      </c>
      <c r="E114" s="256">
        <v>519.14999999999986</v>
      </c>
      <c r="F114" s="256">
        <v>510.94999999999993</v>
      </c>
      <c r="G114" s="256">
        <v>500.64999999999986</v>
      </c>
      <c r="H114" s="256">
        <v>537.64999999999986</v>
      </c>
      <c r="I114" s="256">
        <v>547.94999999999982</v>
      </c>
      <c r="J114" s="256">
        <v>556.14999999999986</v>
      </c>
      <c r="K114" s="254">
        <v>539.75</v>
      </c>
      <c r="L114" s="254">
        <v>521.25</v>
      </c>
      <c r="M114" s="254">
        <v>43.841250000000002</v>
      </c>
    </row>
    <row r="115" spans="1:13">
      <c r="A115" s="273">
        <v>106</v>
      </c>
      <c r="B115" s="254" t="s">
        <v>387</v>
      </c>
      <c r="C115" s="254">
        <v>584.15</v>
      </c>
      <c r="D115" s="256">
        <v>582.13333333333333</v>
      </c>
      <c r="E115" s="256">
        <v>573.26666666666665</v>
      </c>
      <c r="F115" s="256">
        <v>562.38333333333333</v>
      </c>
      <c r="G115" s="256">
        <v>553.51666666666665</v>
      </c>
      <c r="H115" s="256">
        <v>593.01666666666665</v>
      </c>
      <c r="I115" s="256">
        <v>601.88333333333321</v>
      </c>
      <c r="J115" s="256">
        <v>612.76666666666665</v>
      </c>
      <c r="K115" s="254">
        <v>591</v>
      </c>
      <c r="L115" s="254">
        <v>571.25</v>
      </c>
      <c r="M115" s="254">
        <v>10.32713</v>
      </c>
    </row>
    <row r="116" spans="1:13">
      <c r="A116" s="273">
        <v>107</v>
      </c>
      <c r="B116" s="254" t="s">
        <v>119</v>
      </c>
      <c r="C116" s="254">
        <v>57.9</v>
      </c>
      <c r="D116" s="256">
        <v>57.883333333333333</v>
      </c>
      <c r="E116" s="256">
        <v>57.166666666666664</v>
      </c>
      <c r="F116" s="256">
        <v>56.43333333333333</v>
      </c>
      <c r="G116" s="256">
        <v>55.716666666666661</v>
      </c>
      <c r="H116" s="256">
        <v>58.616666666666667</v>
      </c>
      <c r="I116" s="256">
        <v>59.333333333333336</v>
      </c>
      <c r="J116" s="256">
        <v>60.06666666666667</v>
      </c>
      <c r="K116" s="254">
        <v>58.6</v>
      </c>
      <c r="L116" s="254">
        <v>57.15</v>
      </c>
      <c r="M116" s="254">
        <v>285.09870000000001</v>
      </c>
    </row>
    <row r="117" spans="1:13">
      <c r="A117" s="273">
        <v>108</v>
      </c>
      <c r="B117" s="254" t="s">
        <v>126</v>
      </c>
      <c r="C117" s="254">
        <v>211.15</v>
      </c>
      <c r="D117" s="256">
        <v>211.86666666666667</v>
      </c>
      <c r="E117" s="256">
        <v>209.58333333333334</v>
      </c>
      <c r="F117" s="256">
        <v>208.01666666666668</v>
      </c>
      <c r="G117" s="256">
        <v>205.73333333333335</v>
      </c>
      <c r="H117" s="256">
        <v>213.43333333333334</v>
      </c>
      <c r="I117" s="256">
        <v>215.71666666666664</v>
      </c>
      <c r="J117" s="256">
        <v>217.28333333333333</v>
      </c>
      <c r="K117" s="254">
        <v>214.15</v>
      </c>
      <c r="L117" s="254">
        <v>210.3</v>
      </c>
      <c r="M117" s="254">
        <v>475.54219000000001</v>
      </c>
    </row>
    <row r="118" spans="1:13">
      <c r="A118" s="273">
        <v>109</v>
      </c>
      <c r="B118" s="254" t="s">
        <v>115</v>
      </c>
      <c r="C118" s="254">
        <v>225.65</v>
      </c>
      <c r="D118" s="256">
        <v>224.6</v>
      </c>
      <c r="E118" s="256">
        <v>222.75</v>
      </c>
      <c r="F118" s="256">
        <v>219.85</v>
      </c>
      <c r="G118" s="256">
        <v>218</v>
      </c>
      <c r="H118" s="256">
        <v>227.5</v>
      </c>
      <c r="I118" s="256">
        <v>229.34999999999997</v>
      </c>
      <c r="J118" s="256">
        <v>232.25</v>
      </c>
      <c r="K118" s="254">
        <v>226.45</v>
      </c>
      <c r="L118" s="254">
        <v>221.7</v>
      </c>
      <c r="M118" s="254">
        <v>134.95571000000001</v>
      </c>
    </row>
    <row r="119" spans="1:13">
      <c r="A119" s="273">
        <v>110</v>
      </c>
      <c r="B119" s="254" t="s">
        <v>255</v>
      </c>
      <c r="C119" s="254">
        <v>132.30000000000001</v>
      </c>
      <c r="D119" s="256">
        <v>133.23333333333335</v>
      </c>
      <c r="E119" s="256">
        <v>129.81666666666669</v>
      </c>
      <c r="F119" s="256">
        <v>127.33333333333334</v>
      </c>
      <c r="G119" s="256">
        <v>123.91666666666669</v>
      </c>
      <c r="H119" s="256">
        <v>135.7166666666667</v>
      </c>
      <c r="I119" s="256">
        <v>139.13333333333333</v>
      </c>
      <c r="J119" s="256">
        <v>141.6166666666667</v>
      </c>
      <c r="K119" s="254">
        <v>136.65</v>
      </c>
      <c r="L119" s="254">
        <v>130.75</v>
      </c>
      <c r="M119" s="254">
        <v>46.888539999999999</v>
      </c>
    </row>
    <row r="120" spans="1:13">
      <c r="A120" s="273">
        <v>111</v>
      </c>
      <c r="B120" s="254" t="s">
        <v>125</v>
      </c>
      <c r="C120" s="254">
        <v>110.25</v>
      </c>
      <c r="D120" s="256">
        <v>111.3</v>
      </c>
      <c r="E120" s="256">
        <v>108.89999999999999</v>
      </c>
      <c r="F120" s="256">
        <v>107.55</v>
      </c>
      <c r="G120" s="256">
        <v>105.14999999999999</v>
      </c>
      <c r="H120" s="256">
        <v>112.64999999999999</v>
      </c>
      <c r="I120" s="256">
        <v>115.05</v>
      </c>
      <c r="J120" s="256">
        <v>116.39999999999999</v>
      </c>
      <c r="K120" s="254">
        <v>113.7</v>
      </c>
      <c r="L120" s="254">
        <v>109.95</v>
      </c>
      <c r="M120" s="254">
        <v>343.23489000000001</v>
      </c>
    </row>
    <row r="121" spans="1:13">
      <c r="A121" s="273">
        <v>112</v>
      </c>
      <c r="B121" s="254" t="s">
        <v>772</v>
      </c>
      <c r="C121" s="254">
        <v>1928.35</v>
      </c>
      <c r="D121" s="256">
        <v>1915.1666666666667</v>
      </c>
      <c r="E121" s="256">
        <v>1889.1833333333334</v>
      </c>
      <c r="F121" s="256">
        <v>1850.0166666666667</v>
      </c>
      <c r="G121" s="256">
        <v>1824.0333333333333</v>
      </c>
      <c r="H121" s="256">
        <v>1954.3333333333335</v>
      </c>
      <c r="I121" s="256">
        <v>1980.3166666666666</v>
      </c>
      <c r="J121" s="256">
        <v>2019.4833333333336</v>
      </c>
      <c r="K121" s="254">
        <v>1941.15</v>
      </c>
      <c r="L121" s="254">
        <v>1876</v>
      </c>
      <c r="M121" s="254">
        <v>22.842980000000001</v>
      </c>
    </row>
    <row r="122" spans="1:13">
      <c r="A122" s="273">
        <v>113</v>
      </c>
      <c r="B122" s="254" t="s">
        <v>120</v>
      </c>
      <c r="C122" s="254">
        <v>517.29999999999995</v>
      </c>
      <c r="D122" s="256">
        <v>514.84999999999991</v>
      </c>
      <c r="E122" s="256">
        <v>508.54999999999984</v>
      </c>
      <c r="F122" s="256">
        <v>499.79999999999995</v>
      </c>
      <c r="G122" s="256">
        <v>493.49999999999989</v>
      </c>
      <c r="H122" s="256">
        <v>523.5999999999998</v>
      </c>
      <c r="I122" s="256">
        <v>529.9</v>
      </c>
      <c r="J122" s="256">
        <v>538.64999999999975</v>
      </c>
      <c r="K122" s="254">
        <v>521.15</v>
      </c>
      <c r="L122" s="254">
        <v>506.1</v>
      </c>
      <c r="M122" s="254">
        <v>56.778680000000001</v>
      </c>
    </row>
    <row r="123" spans="1:13">
      <c r="A123" s="273">
        <v>114</v>
      </c>
      <c r="B123" s="254" t="s">
        <v>824</v>
      </c>
      <c r="C123" s="254">
        <v>242.6</v>
      </c>
      <c r="D123" s="256">
        <v>241.98333333333335</v>
      </c>
      <c r="E123" s="256">
        <v>239.16666666666669</v>
      </c>
      <c r="F123" s="256">
        <v>235.73333333333335</v>
      </c>
      <c r="G123" s="256">
        <v>232.91666666666669</v>
      </c>
      <c r="H123" s="256">
        <v>245.41666666666669</v>
      </c>
      <c r="I123" s="256">
        <v>248.23333333333335</v>
      </c>
      <c r="J123" s="256">
        <v>251.66666666666669</v>
      </c>
      <c r="K123" s="254">
        <v>244.8</v>
      </c>
      <c r="L123" s="254">
        <v>238.55</v>
      </c>
      <c r="M123" s="254">
        <v>40.687049999999999</v>
      </c>
    </row>
    <row r="124" spans="1:13">
      <c r="A124" s="273">
        <v>115</v>
      </c>
      <c r="B124" s="254" t="s">
        <v>122</v>
      </c>
      <c r="C124" s="254">
        <v>1006.85</v>
      </c>
      <c r="D124" s="256">
        <v>1002.3833333333333</v>
      </c>
      <c r="E124" s="256">
        <v>991.4666666666667</v>
      </c>
      <c r="F124" s="256">
        <v>976.08333333333337</v>
      </c>
      <c r="G124" s="256">
        <v>965.16666666666674</v>
      </c>
      <c r="H124" s="256">
        <v>1017.7666666666667</v>
      </c>
      <c r="I124" s="256">
        <v>1028.6833333333334</v>
      </c>
      <c r="J124" s="256">
        <v>1044.0666666666666</v>
      </c>
      <c r="K124" s="254">
        <v>1013.3</v>
      </c>
      <c r="L124" s="254">
        <v>987</v>
      </c>
      <c r="M124" s="254">
        <v>44.275179999999999</v>
      </c>
    </row>
    <row r="125" spans="1:13">
      <c r="A125" s="273">
        <v>116</v>
      </c>
      <c r="B125" s="254" t="s">
        <v>256</v>
      </c>
      <c r="C125" s="254">
        <v>4484.45</v>
      </c>
      <c r="D125" s="256">
        <v>4503.583333333333</v>
      </c>
      <c r="E125" s="256">
        <v>4430.8666666666659</v>
      </c>
      <c r="F125" s="256">
        <v>4377.2833333333328</v>
      </c>
      <c r="G125" s="256">
        <v>4304.5666666666657</v>
      </c>
      <c r="H125" s="256">
        <v>4557.1666666666661</v>
      </c>
      <c r="I125" s="256">
        <v>4629.8833333333332</v>
      </c>
      <c r="J125" s="256">
        <v>4683.4666666666662</v>
      </c>
      <c r="K125" s="254">
        <v>4576.3</v>
      </c>
      <c r="L125" s="254">
        <v>4450</v>
      </c>
      <c r="M125" s="254">
        <v>15.57424</v>
      </c>
    </row>
    <row r="126" spans="1:13">
      <c r="A126" s="273">
        <v>117</v>
      </c>
      <c r="B126" s="254" t="s">
        <v>124</v>
      </c>
      <c r="C126" s="254">
        <v>1402.25</v>
      </c>
      <c r="D126" s="256">
        <v>1403.3999999999999</v>
      </c>
      <c r="E126" s="256">
        <v>1390.5499999999997</v>
      </c>
      <c r="F126" s="256">
        <v>1378.85</v>
      </c>
      <c r="G126" s="256">
        <v>1365.9999999999998</v>
      </c>
      <c r="H126" s="256">
        <v>1415.0999999999997</v>
      </c>
      <c r="I126" s="256">
        <v>1427.9499999999996</v>
      </c>
      <c r="J126" s="256">
        <v>1439.6499999999996</v>
      </c>
      <c r="K126" s="254">
        <v>1416.25</v>
      </c>
      <c r="L126" s="254">
        <v>1391.7</v>
      </c>
      <c r="M126" s="254">
        <v>153.65391</v>
      </c>
    </row>
    <row r="127" spans="1:13">
      <c r="A127" s="273">
        <v>118</v>
      </c>
      <c r="B127" s="254" t="s">
        <v>121</v>
      </c>
      <c r="C127" s="254">
        <v>1740.7</v>
      </c>
      <c r="D127" s="256">
        <v>1731</v>
      </c>
      <c r="E127" s="256">
        <v>1714.1</v>
      </c>
      <c r="F127" s="256">
        <v>1687.5</v>
      </c>
      <c r="G127" s="256">
        <v>1670.6</v>
      </c>
      <c r="H127" s="256">
        <v>1757.6</v>
      </c>
      <c r="I127" s="256">
        <v>1774.5</v>
      </c>
      <c r="J127" s="256">
        <v>1801.1</v>
      </c>
      <c r="K127" s="254">
        <v>1747.9</v>
      </c>
      <c r="L127" s="254">
        <v>1704.4</v>
      </c>
      <c r="M127" s="254">
        <v>7.3053900000000001</v>
      </c>
    </row>
    <row r="128" spans="1:13">
      <c r="A128" s="273">
        <v>119</v>
      </c>
      <c r="B128" s="254" t="s">
        <v>257</v>
      </c>
      <c r="C128" s="254">
        <v>2203.0500000000002</v>
      </c>
      <c r="D128" s="256">
        <v>2221.4166666666665</v>
      </c>
      <c r="E128" s="256">
        <v>2133.833333333333</v>
      </c>
      <c r="F128" s="256">
        <v>2064.6166666666663</v>
      </c>
      <c r="G128" s="256">
        <v>1977.0333333333328</v>
      </c>
      <c r="H128" s="256">
        <v>2290.6333333333332</v>
      </c>
      <c r="I128" s="256">
        <v>2378.2166666666662</v>
      </c>
      <c r="J128" s="256">
        <v>2447.4333333333334</v>
      </c>
      <c r="K128" s="254">
        <v>2309</v>
      </c>
      <c r="L128" s="254">
        <v>2152.1999999999998</v>
      </c>
      <c r="M128" s="254">
        <v>8.4200300000000006</v>
      </c>
    </row>
    <row r="129" spans="1:13">
      <c r="A129" s="273">
        <v>120</v>
      </c>
      <c r="B129" s="254" t="s">
        <v>258</v>
      </c>
      <c r="C129" s="254">
        <v>115.7</v>
      </c>
      <c r="D129" s="256">
        <v>116.35000000000001</v>
      </c>
      <c r="E129" s="256">
        <v>114.30000000000001</v>
      </c>
      <c r="F129" s="256">
        <v>112.9</v>
      </c>
      <c r="G129" s="256">
        <v>110.85000000000001</v>
      </c>
      <c r="H129" s="256">
        <v>117.75000000000001</v>
      </c>
      <c r="I129" s="256">
        <v>119.8</v>
      </c>
      <c r="J129" s="256">
        <v>121.20000000000002</v>
      </c>
      <c r="K129" s="254">
        <v>118.4</v>
      </c>
      <c r="L129" s="254">
        <v>114.95</v>
      </c>
      <c r="M129" s="254">
        <v>48.531129999999997</v>
      </c>
    </row>
    <row r="130" spans="1:13">
      <c r="A130" s="273">
        <v>121</v>
      </c>
      <c r="B130" s="254" t="s">
        <v>128</v>
      </c>
      <c r="C130" s="254">
        <v>681.85</v>
      </c>
      <c r="D130" s="256">
        <v>684.73333333333323</v>
      </c>
      <c r="E130" s="256">
        <v>675.11666666666645</v>
      </c>
      <c r="F130" s="256">
        <v>668.38333333333321</v>
      </c>
      <c r="G130" s="256">
        <v>658.76666666666642</v>
      </c>
      <c r="H130" s="256">
        <v>691.46666666666647</v>
      </c>
      <c r="I130" s="256">
        <v>701.08333333333326</v>
      </c>
      <c r="J130" s="256">
        <v>707.81666666666649</v>
      </c>
      <c r="K130" s="254">
        <v>694.35</v>
      </c>
      <c r="L130" s="254">
        <v>678</v>
      </c>
      <c r="M130" s="254">
        <v>151.10957999999999</v>
      </c>
    </row>
    <row r="131" spans="1:13">
      <c r="A131" s="273">
        <v>122</v>
      </c>
      <c r="B131" s="254" t="s">
        <v>127</v>
      </c>
      <c r="C131" s="254">
        <v>394.85</v>
      </c>
      <c r="D131" s="256">
        <v>392.68333333333334</v>
      </c>
      <c r="E131" s="256">
        <v>383.36666666666667</v>
      </c>
      <c r="F131" s="256">
        <v>371.88333333333333</v>
      </c>
      <c r="G131" s="256">
        <v>362.56666666666666</v>
      </c>
      <c r="H131" s="256">
        <v>404.16666666666669</v>
      </c>
      <c r="I131" s="256">
        <v>413.48333333333341</v>
      </c>
      <c r="J131" s="256">
        <v>424.9666666666667</v>
      </c>
      <c r="K131" s="254">
        <v>402</v>
      </c>
      <c r="L131" s="254">
        <v>381.2</v>
      </c>
      <c r="M131" s="254">
        <v>145.30974000000001</v>
      </c>
    </row>
    <row r="132" spans="1:13">
      <c r="A132" s="273">
        <v>123</v>
      </c>
      <c r="B132" s="254" t="s">
        <v>129</v>
      </c>
      <c r="C132" s="254">
        <v>3096.3</v>
      </c>
      <c r="D132" s="256">
        <v>3111.9</v>
      </c>
      <c r="E132" s="256">
        <v>3058.4</v>
      </c>
      <c r="F132" s="256">
        <v>3020.5</v>
      </c>
      <c r="G132" s="256">
        <v>2967</v>
      </c>
      <c r="H132" s="256">
        <v>3149.8</v>
      </c>
      <c r="I132" s="256">
        <v>3203.3</v>
      </c>
      <c r="J132" s="256">
        <v>3241.2000000000003</v>
      </c>
      <c r="K132" s="254">
        <v>3165.4</v>
      </c>
      <c r="L132" s="254">
        <v>3074</v>
      </c>
      <c r="M132" s="254">
        <v>7.1864400000000002</v>
      </c>
    </row>
    <row r="133" spans="1:13">
      <c r="A133" s="273">
        <v>124</v>
      </c>
      <c r="B133" s="254" t="s">
        <v>131</v>
      </c>
      <c r="C133" s="254">
        <v>1777.25</v>
      </c>
      <c r="D133" s="256">
        <v>1762.1333333333332</v>
      </c>
      <c r="E133" s="256">
        <v>1740.8166666666664</v>
      </c>
      <c r="F133" s="256">
        <v>1704.3833333333332</v>
      </c>
      <c r="G133" s="256">
        <v>1683.0666666666664</v>
      </c>
      <c r="H133" s="256">
        <v>1798.5666666666664</v>
      </c>
      <c r="I133" s="256">
        <v>1819.883333333333</v>
      </c>
      <c r="J133" s="256">
        <v>1856.3166666666664</v>
      </c>
      <c r="K133" s="254">
        <v>1783.45</v>
      </c>
      <c r="L133" s="254">
        <v>1725.7</v>
      </c>
      <c r="M133" s="254">
        <v>53.399880000000003</v>
      </c>
    </row>
    <row r="134" spans="1:13">
      <c r="A134" s="273">
        <v>125</v>
      </c>
      <c r="B134" s="254" t="s">
        <v>132</v>
      </c>
      <c r="C134" s="254">
        <v>88.5</v>
      </c>
      <c r="D134" s="256">
        <v>88.416666666666671</v>
      </c>
      <c r="E134" s="256">
        <v>87.733333333333348</v>
      </c>
      <c r="F134" s="256">
        <v>86.966666666666683</v>
      </c>
      <c r="G134" s="256">
        <v>86.28333333333336</v>
      </c>
      <c r="H134" s="256">
        <v>89.183333333333337</v>
      </c>
      <c r="I134" s="256">
        <v>89.866666666666646</v>
      </c>
      <c r="J134" s="256">
        <v>90.633333333333326</v>
      </c>
      <c r="K134" s="254">
        <v>89.1</v>
      </c>
      <c r="L134" s="254">
        <v>87.65</v>
      </c>
      <c r="M134" s="254">
        <v>81.942930000000004</v>
      </c>
    </row>
    <row r="135" spans="1:13">
      <c r="A135" s="273">
        <v>126</v>
      </c>
      <c r="B135" s="254" t="s">
        <v>259</v>
      </c>
      <c r="C135" s="254">
        <v>2725.45</v>
      </c>
      <c r="D135" s="256">
        <v>2718.6166666666663</v>
      </c>
      <c r="E135" s="256">
        <v>2685.2833333333328</v>
      </c>
      <c r="F135" s="256">
        <v>2645.1166666666663</v>
      </c>
      <c r="G135" s="256">
        <v>2611.7833333333328</v>
      </c>
      <c r="H135" s="256">
        <v>2758.7833333333328</v>
      </c>
      <c r="I135" s="256">
        <v>2792.1166666666659</v>
      </c>
      <c r="J135" s="256">
        <v>2832.2833333333328</v>
      </c>
      <c r="K135" s="254">
        <v>2751.95</v>
      </c>
      <c r="L135" s="254">
        <v>2678.45</v>
      </c>
      <c r="M135" s="254">
        <v>3.4382600000000001</v>
      </c>
    </row>
    <row r="136" spans="1:13">
      <c r="A136" s="273">
        <v>127</v>
      </c>
      <c r="B136" s="254" t="s">
        <v>133</v>
      </c>
      <c r="C136" s="254">
        <v>450.8</v>
      </c>
      <c r="D136" s="256">
        <v>451.5</v>
      </c>
      <c r="E136" s="256">
        <v>447.3</v>
      </c>
      <c r="F136" s="256">
        <v>443.8</v>
      </c>
      <c r="G136" s="256">
        <v>439.6</v>
      </c>
      <c r="H136" s="256">
        <v>455</v>
      </c>
      <c r="I136" s="256">
        <v>459.20000000000005</v>
      </c>
      <c r="J136" s="256">
        <v>462.7</v>
      </c>
      <c r="K136" s="254">
        <v>455.7</v>
      </c>
      <c r="L136" s="254">
        <v>448</v>
      </c>
      <c r="M136" s="254">
        <v>19.937719999999999</v>
      </c>
    </row>
    <row r="137" spans="1:13">
      <c r="A137" s="273">
        <v>128</v>
      </c>
      <c r="B137" s="254" t="s">
        <v>260</v>
      </c>
      <c r="C137" s="254">
        <v>3924.3</v>
      </c>
      <c r="D137" s="256">
        <v>3887.7666666666664</v>
      </c>
      <c r="E137" s="256">
        <v>3837.5333333333328</v>
      </c>
      <c r="F137" s="256">
        <v>3750.7666666666664</v>
      </c>
      <c r="G137" s="256">
        <v>3700.5333333333328</v>
      </c>
      <c r="H137" s="256">
        <v>3974.5333333333328</v>
      </c>
      <c r="I137" s="256">
        <v>4024.7666666666664</v>
      </c>
      <c r="J137" s="256">
        <v>4111.5333333333328</v>
      </c>
      <c r="K137" s="254">
        <v>3938</v>
      </c>
      <c r="L137" s="254">
        <v>3801</v>
      </c>
      <c r="M137" s="254">
        <v>7.8868499999999999</v>
      </c>
    </row>
    <row r="138" spans="1:13">
      <c r="A138" s="273">
        <v>129</v>
      </c>
      <c r="B138" s="254" t="s">
        <v>134</v>
      </c>
      <c r="C138" s="254">
        <v>1482.85</v>
      </c>
      <c r="D138" s="256">
        <v>1476.5333333333335</v>
      </c>
      <c r="E138" s="256">
        <v>1468.0666666666671</v>
      </c>
      <c r="F138" s="256">
        <v>1453.2833333333335</v>
      </c>
      <c r="G138" s="256">
        <v>1444.8166666666671</v>
      </c>
      <c r="H138" s="256">
        <v>1491.3166666666671</v>
      </c>
      <c r="I138" s="256">
        <v>1499.7833333333338</v>
      </c>
      <c r="J138" s="256">
        <v>1514.5666666666671</v>
      </c>
      <c r="K138" s="254">
        <v>1485</v>
      </c>
      <c r="L138" s="254">
        <v>1461.75</v>
      </c>
      <c r="M138" s="254">
        <v>37.472209999999997</v>
      </c>
    </row>
    <row r="139" spans="1:13">
      <c r="A139" s="273">
        <v>130</v>
      </c>
      <c r="B139" s="254" t="s">
        <v>135</v>
      </c>
      <c r="C139" s="254">
        <v>1203.3499999999999</v>
      </c>
      <c r="D139" s="256">
        <v>1199.4333333333334</v>
      </c>
      <c r="E139" s="256">
        <v>1191.9166666666667</v>
      </c>
      <c r="F139" s="256">
        <v>1180.4833333333333</v>
      </c>
      <c r="G139" s="256">
        <v>1172.9666666666667</v>
      </c>
      <c r="H139" s="256">
        <v>1210.8666666666668</v>
      </c>
      <c r="I139" s="256">
        <v>1218.3833333333332</v>
      </c>
      <c r="J139" s="256">
        <v>1229.8166666666668</v>
      </c>
      <c r="K139" s="254">
        <v>1206.95</v>
      </c>
      <c r="L139" s="254">
        <v>1188</v>
      </c>
      <c r="M139" s="254">
        <v>27.270379999999999</v>
      </c>
    </row>
    <row r="140" spans="1:13">
      <c r="A140" s="273">
        <v>131</v>
      </c>
      <c r="B140" s="254" t="s">
        <v>146</v>
      </c>
      <c r="C140" s="254">
        <v>82794.149999999994</v>
      </c>
      <c r="D140" s="256">
        <v>82441.53333333334</v>
      </c>
      <c r="E140" s="256">
        <v>81708.216666666674</v>
      </c>
      <c r="F140" s="256">
        <v>80622.28333333334</v>
      </c>
      <c r="G140" s="256">
        <v>79888.966666666674</v>
      </c>
      <c r="H140" s="256">
        <v>83527.466666666674</v>
      </c>
      <c r="I140" s="256">
        <v>84260.783333333355</v>
      </c>
      <c r="J140" s="256">
        <v>85346.716666666674</v>
      </c>
      <c r="K140" s="254">
        <v>83174.850000000006</v>
      </c>
      <c r="L140" s="254">
        <v>81355.600000000006</v>
      </c>
      <c r="M140" s="254">
        <v>0.18209</v>
      </c>
    </row>
    <row r="141" spans="1:13">
      <c r="A141" s="273">
        <v>132</v>
      </c>
      <c r="B141" s="254" t="s">
        <v>143</v>
      </c>
      <c r="C141" s="254">
        <v>1210.7</v>
      </c>
      <c r="D141" s="256">
        <v>1198.7166666666667</v>
      </c>
      <c r="E141" s="256">
        <v>1180.9833333333333</v>
      </c>
      <c r="F141" s="256">
        <v>1151.2666666666667</v>
      </c>
      <c r="G141" s="256">
        <v>1133.5333333333333</v>
      </c>
      <c r="H141" s="256">
        <v>1228.4333333333334</v>
      </c>
      <c r="I141" s="256">
        <v>1246.166666666667</v>
      </c>
      <c r="J141" s="256">
        <v>1275.8833333333334</v>
      </c>
      <c r="K141" s="254">
        <v>1216.45</v>
      </c>
      <c r="L141" s="254">
        <v>1169</v>
      </c>
      <c r="M141" s="254">
        <v>14.444940000000001</v>
      </c>
    </row>
    <row r="142" spans="1:13">
      <c r="A142" s="273">
        <v>133</v>
      </c>
      <c r="B142" s="254" t="s">
        <v>137</v>
      </c>
      <c r="C142" s="254">
        <v>154.5</v>
      </c>
      <c r="D142" s="256">
        <v>155.38333333333333</v>
      </c>
      <c r="E142" s="256">
        <v>153.01666666666665</v>
      </c>
      <c r="F142" s="256">
        <v>151.53333333333333</v>
      </c>
      <c r="G142" s="256">
        <v>149.16666666666666</v>
      </c>
      <c r="H142" s="256">
        <v>156.86666666666665</v>
      </c>
      <c r="I142" s="256">
        <v>159.23333333333332</v>
      </c>
      <c r="J142" s="256">
        <v>160.71666666666664</v>
      </c>
      <c r="K142" s="254">
        <v>157.75</v>
      </c>
      <c r="L142" s="254">
        <v>153.9</v>
      </c>
      <c r="M142" s="254">
        <v>107.67764</v>
      </c>
    </row>
    <row r="143" spans="1:13">
      <c r="A143" s="273">
        <v>134</v>
      </c>
      <c r="B143" s="254" t="s">
        <v>136</v>
      </c>
      <c r="C143" s="254">
        <v>828.6</v>
      </c>
      <c r="D143" s="256">
        <v>825.5</v>
      </c>
      <c r="E143" s="256">
        <v>820</v>
      </c>
      <c r="F143" s="256">
        <v>811.4</v>
      </c>
      <c r="G143" s="256">
        <v>805.9</v>
      </c>
      <c r="H143" s="256">
        <v>834.1</v>
      </c>
      <c r="I143" s="256">
        <v>839.6</v>
      </c>
      <c r="J143" s="256">
        <v>848.2</v>
      </c>
      <c r="K143" s="254">
        <v>831</v>
      </c>
      <c r="L143" s="254">
        <v>816.9</v>
      </c>
      <c r="M143" s="254">
        <v>69.026300000000006</v>
      </c>
    </row>
    <row r="144" spans="1:13">
      <c r="A144" s="273">
        <v>135</v>
      </c>
      <c r="B144" s="254" t="s">
        <v>138</v>
      </c>
      <c r="C144" s="254">
        <v>154.19999999999999</v>
      </c>
      <c r="D144" s="256">
        <v>155.16666666666666</v>
      </c>
      <c r="E144" s="256">
        <v>152.5333333333333</v>
      </c>
      <c r="F144" s="256">
        <v>150.86666666666665</v>
      </c>
      <c r="G144" s="256">
        <v>148.23333333333329</v>
      </c>
      <c r="H144" s="256">
        <v>156.83333333333331</v>
      </c>
      <c r="I144" s="256">
        <v>159.4666666666667</v>
      </c>
      <c r="J144" s="256">
        <v>161.13333333333333</v>
      </c>
      <c r="K144" s="254">
        <v>157.80000000000001</v>
      </c>
      <c r="L144" s="254">
        <v>153.5</v>
      </c>
      <c r="M144" s="254">
        <v>133.68673000000001</v>
      </c>
    </row>
    <row r="145" spans="1:13">
      <c r="A145" s="273">
        <v>136</v>
      </c>
      <c r="B145" s="254" t="s">
        <v>139</v>
      </c>
      <c r="C145" s="254">
        <v>473.15</v>
      </c>
      <c r="D145" s="256">
        <v>470.3</v>
      </c>
      <c r="E145" s="256">
        <v>464.6</v>
      </c>
      <c r="F145" s="256">
        <v>456.05</v>
      </c>
      <c r="G145" s="256">
        <v>450.35</v>
      </c>
      <c r="H145" s="256">
        <v>478.85</v>
      </c>
      <c r="I145" s="256">
        <v>484.54999999999995</v>
      </c>
      <c r="J145" s="256">
        <v>493.1</v>
      </c>
      <c r="K145" s="254">
        <v>476</v>
      </c>
      <c r="L145" s="254">
        <v>461.75</v>
      </c>
      <c r="M145" s="254">
        <v>66.394649999999999</v>
      </c>
    </row>
    <row r="146" spans="1:13">
      <c r="A146" s="273">
        <v>137</v>
      </c>
      <c r="B146" s="254" t="s">
        <v>140</v>
      </c>
      <c r="C146" s="254">
        <v>6968.9</v>
      </c>
      <c r="D146" s="256">
        <v>6996.3499999999995</v>
      </c>
      <c r="E146" s="256">
        <v>6923.6999999999989</v>
      </c>
      <c r="F146" s="256">
        <v>6878.4999999999991</v>
      </c>
      <c r="G146" s="256">
        <v>6805.8499999999985</v>
      </c>
      <c r="H146" s="256">
        <v>7041.5499999999993</v>
      </c>
      <c r="I146" s="256">
        <v>7114.1999999999989</v>
      </c>
      <c r="J146" s="256">
        <v>7159.4</v>
      </c>
      <c r="K146" s="254">
        <v>7069</v>
      </c>
      <c r="L146" s="254">
        <v>6951.15</v>
      </c>
      <c r="M146" s="254">
        <v>9.2209099999999999</v>
      </c>
    </row>
    <row r="147" spans="1:13">
      <c r="A147" s="273">
        <v>138</v>
      </c>
      <c r="B147" s="254" t="s">
        <v>142</v>
      </c>
      <c r="C147" s="254">
        <v>943.1</v>
      </c>
      <c r="D147" s="256">
        <v>942.76666666666677</v>
      </c>
      <c r="E147" s="256">
        <v>926.78333333333353</v>
      </c>
      <c r="F147" s="256">
        <v>910.46666666666681</v>
      </c>
      <c r="G147" s="256">
        <v>894.48333333333358</v>
      </c>
      <c r="H147" s="256">
        <v>959.08333333333348</v>
      </c>
      <c r="I147" s="256">
        <v>975.06666666666683</v>
      </c>
      <c r="J147" s="256">
        <v>991.38333333333344</v>
      </c>
      <c r="K147" s="254">
        <v>958.75</v>
      </c>
      <c r="L147" s="254">
        <v>926.45</v>
      </c>
      <c r="M147" s="254">
        <v>10.10666</v>
      </c>
    </row>
    <row r="148" spans="1:13">
      <c r="A148" s="273">
        <v>139</v>
      </c>
      <c r="B148" s="254" t="s">
        <v>144</v>
      </c>
      <c r="C148" s="254">
        <v>2310.25</v>
      </c>
      <c r="D148" s="256">
        <v>2289.2999999999997</v>
      </c>
      <c r="E148" s="256">
        <v>2235.9499999999994</v>
      </c>
      <c r="F148" s="256">
        <v>2161.6499999999996</v>
      </c>
      <c r="G148" s="256">
        <v>2108.2999999999993</v>
      </c>
      <c r="H148" s="256">
        <v>2363.5999999999995</v>
      </c>
      <c r="I148" s="256">
        <v>2416.9499999999998</v>
      </c>
      <c r="J148" s="256">
        <v>2491.2499999999995</v>
      </c>
      <c r="K148" s="254">
        <v>2342.65</v>
      </c>
      <c r="L148" s="254">
        <v>2215</v>
      </c>
      <c r="M148" s="254">
        <v>36.448860000000003</v>
      </c>
    </row>
    <row r="149" spans="1:13">
      <c r="A149" s="273">
        <v>140</v>
      </c>
      <c r="B149" s="254" t="s">
        <v>145</v>
      </c>
      <c r="C149" s="254">
        <v>233.1</v>
      </c>
      <c r="D149" s="256">
        <v>234.16666666666666</v>
      </c>
      <c r="E149" s="256">
        <v>229.43333333333331</v>
      </c>
      <c r="F149" s="256">
        <v>225.76666666666665</v>
      </c>
      <c r="G149" s="256">
        <v>221.0333333333333</v>
      </c>
      <c r="H149" s="256">
        <v>237.83333333333331</v>
      </c>
      <c r="I149" s="256">
        <v>242.56666666666666</v>
      </c>
      <c r="J149" s="256">
        <v>246.23333333333332</v>
      </c>
      <c r="K149" s="254">
        <v>238.9</v>
      </c>
      <c r="L149" s="254">
        <v>230.5</v>
      </c>
      <c r="M149" s="254">
        <v>225.82284000000001</v>
      </c>
    </row>
    <row r="150" spans="1:13">
      <c r="A150" s="273">
        <v>141</v>
      </c>
      <c r="B150" s="254" t="s">
        <v>262</v>
      </c>
      <c r="C150" s="254">
        <v>1968.75</v>
      </c>
      <c r="D150" s="256">
        <v>1965.05</v>
      </c>
      <c r="E150" s="256">
        <v>1920.1499999999999</v>
      </c>
      <c r="F150" s="256">
        <v>1871.55</v>
      </c>
      <c r="G150" s="256">
        <v>1826.6499999999999</v>
      </c>
      <c r="H150" s="256">
        <v>2013.6499999999999</v>
      </c>
      <c r="I150" s="256">
        <v>2058.5500000000002</v>
      </c>
      <c r="J150" s="256">
        <v>2107.1499999999996</v>
      </c>
      <c r="K150" s="254">
        <v>2009.95</v>
      </c>
      <c r="L150" s="254">
        <v>1916.45</v>
      </c>
      <c r="M150" s="254">
        <v>11.07586</v>
      </c>
    </row>
    <row r="151" spans="1:13">
      <c r="A151" s="273">
        <v>142</v>
      </c>
      <c r="B151" s="254" t="s">
        <v>147</v>
      </c>
      <c r="C151" s="254">
        <v>1244.1500000000001</v>
      </c>
      <c r="D151" s="256">
        <v>1247.7333333333333</v>
      </c>
      <c r="E151" s="256">
        <v>1228.4166666666667</v>
      </c>
      <c r="F151" s="256">
        <v>1212.6833333333334</v>
      </c>
      <c r="G151" s="256">
        <v>1193.3666666666668</v>
      </c>
      <c r="H151" s="256">
        <v>1263.4666666666667</v>
      </c>
      <c r="I151" s="256">
        <v>1282.7833333333333</v>
      </c>
      <c r="J151" s="256">
        <v>1298.5166666666667</v>
      </c>
      <c r="K151" s="254">
        <v>1267.05</v>
      </c>
      <c r="L151" s="254">
        <v>1232</v>
      </c>
      <c r="M151" s="254">
        <v>15.42074</v>
      </c>
    </row>
    <row r="152" spans="1:13">
      <c r="A152" s="273">
        <v>143</v>
      </c>
      <c r="B152" s="254" t="s">
        <v>263</v>
      </c>
      <c r="C152" s="254">
        <v>1074.5</v>
      </c>
      <c r="D152" s="256">
        <v>1077.9833333333333</v>
      </c>
      <c r="E152" s="256">
        <v>1063.5666666666666</v>
      </c>
      <c r="F152" s="256">
        <v>1052.6333333333332</v>
      </c>
      <c r="G152" s="256">
        <v>1038.2166666666665</v>
      </c>
      <c r="H152" s="256">
        <v>1088.9166666666667</v>
      </c>
      <c r="I152" s="256">
        <v>1103.3333333333333</v>
      </c>
      <c r="J152" s="256">
        <v>1114.2666666666669</v>
      </c>
      <c r="K152" s="254">
        <v>1092.4000000000001</v>
      </c>
      <c r="L152" s="254">
        <v>1067.05</v>
      </c>
      <c r="M152" s="254">
        <v>5.0221299999999998</v>
      </c>
    </row>
    <row r="153" spans="1:13">
      <c r="A153" s="273">
        <v>144</v>
      </c>
      <c r="B153" s="254" t="s">
        <v>152</v>
      </c>
      <c r="C153" s="254">
        <v>178.55</v>
      </c>
      <c r="D153" s="256">
        <v>178.78333333333333</v>
      </c>
      <c r="E153" s="256">
        <v>175.66666666666666</v>
      </c>
      <c r="F153" s="256">
        <v>172.78333333333333</v>
      </c>
      <c r="G153" s="256">
        <v>169.66666666666666</v>
      </c>
      <c r="H153" s="256">
        <v>181.66666666666666</v>
      </c>
      <c r="I153" s="256">
        <v>184.78333333333333</v>
      </c>
      <c r="J153" s="256">
        <v>187.66666666666666</v>
      </c>
      <c r="K153" s="254">
        <v>181.9</v>
      </c>
      <c r="L153" s="254">
        <v>175.9</v>
      </c>
      <c r="M153" s="254">
        <v>132.58148</v>
      </c>
    </row>
    <row r="154" spans="1:13">
      <c r="A154" s="273">
        <v>145</v>
      </c>
      <c r="B154" s="254" t="s">
        <v>153</v>
      </c>
      <c r="C154" s="254">
        <v>110.3</v>
      </c>
      <c r="D154" s="256">
        <v>110.41666666666667</v>
      </c>
      <c r="E154" s="256">
        <v>109.18333333333334</v>
      </c>
      <c r="F154" s="256">
        <v>108.06666666666666</v>
      </c>
      <c r="G154" s="256">
        <v>106.83333333333333</v>
      </c>
      <c r="H154" s="256">
        <v>111.53333333333335</v>
      </c>
      <c r="I154" s="256">
        <v>112.76666666666667</v>
      </c>
      <c r="J154" s="256">
        <v>113.88333333333335</v>
      </c>
      <c r="K154" s="254">
        <v>111.65</v>
      </c>
      <c r="L154" s="254">
        <v>109.3</v>
      </c>
      <c r="M154" s="254">
        <v>341.69450999999998</v>
      </c>
    </row>
    <row r="155" spans="1:13">
      <c r="A155" s="273">
        <v>146</v>
      </c>
      <c r="B155" s="254" t="s">
        <v>148</v>
      </c>
      <c r="C155" s="254">
        <v>73.8</v>
      </c>
      <c r="D155" s="256">
        <v>73.13333333333334</v>
      </c>
      <c r="E155" s="256">
        <v>71.816666666666677</v>
      </c>
      <c r="F155" s="256">
        <v>69.833333333333343</v>
      </c>
      <c r="G155" s="256">
        <v>68.51666666666668</v>
      </c>
      <c r="H155" s="256">
        <v>75.116666666666674</v>
      </c>
      <c r="I155" s="256">
        <v>76.433333333333337</v>
      </c>
      <c r="J155" s="256">
        <v>78.416666666666671</v>
      </c>
      <c r="K155" s="254">
        <v>74.45</v>
      </c>
      <c r="L155" s="254">
        <v>71.150000000000006</v>
      </c>
      <c r="M155" s="254">
        <v>356.642</v>
      </c>
    </row>
    <row r="156" spans="1:13">
      <c r="A156" s="273">
        <v>147</v>
      </c>
      <c r="B156" s="254" t="s">
        <v>450</v>
      </c>
      <c r="C156" s="254">
        <v>3201.4</v>
      </c>
      <c r="D156" s="256">
        <v>3209.1333333333332</v>
      </c>
      <c r="E156" s="256">
        <v>3178.2666666666664</v>
      </c>
      <c r="F156" s="256">
        <v>3155.1333333333332</v>
      </c>
      <c r="G156" s="256">
        <v>3124.2666666666664</v>
      </c>
      <c r="H156" s="256">
        <v>3232.2666666666664</v>
      </c>
      <c r="I156" s="256">
        <v>3263.1333333333332</v>
      </c>
      <c r="J156" s="256">
        <v>3286.2666666666664</v>
      </c>
      <c r="K156" s="254">
        <v>3240</v>
      </c>
      <c r="L156" s="254">
        <v>3186</v>
      </c>
      <c r="M156" s="254">
        <v>1.74542</v>
      </c>
    </row>
    <row r="157" spans="1:13">
      <c r="A157" s="273">
        <v>148</v>
      </c>
      <c r="B157" s="254" t="s">
        <v>151</v>
      </c>
      <c r="C157" s="254">
        <v>17746.7</v>
      </c>
      <c r="D157" s="256">
        <v>17694</v>
      </c>
      <c r="E157" s="256">
        <v>17488</v>
      </c>
      <c r="F157" s="256">
        <v>17229.3</v>
      </c>
      <c r="G157" s="256">
        <v>17023.3</v>
      </c>
      <c r="H157" s="256">
        <v>17952.7</v>
      </c>
      <c r="I157" s="256">
        <v>18158.7</v>
      </c>
      <c r="J157" s="256">
        <v>18417.400000000001</v>
      </c>
      <c r="K157" s="254">
        <v>17900</v>
      </c>
      <c r="L157" s="254">
        <v>17435.3</v>
      </c>
      <c r="M157" s="254">
        <v>1.1966300000000001</v>
      </c>
    </row>
    <row r="158" spans="1:13">
      <c r="A158" s="273">
        <v>149</v>
      </c>
      <c r="B158" s="254" t="s">
        <v>790</v>
      </c>
      <c r="C158" s="254">
        <v>347.85</v>
      </c>
      <c r="D158" s="256">
        <v>348.3</v>
      </c>
      <c r="E158" s="256">
        <v>345.70000000000005</v>
      </c>
      <c r="F158" s="256">
        <v>343.55</v>
      </c>
      <c r="G158" s="256">
        <v>340.95000000000005</v>
      </c>
      <c r="H158" s="256">
        <v>350.45000000000005</v>
      </c>
      <c r="I158" s="256">
        <v>353.05000000000007</v>
      </c>
      <c r="J158" s="256">
        <v>355.20000000000005</v>
      </c>
      <c r="K158" s="254">
        <v>350.9</v>
      </c>
      <c r="L158" s="254">
        <v>346.15</v>
      </c>
      <c r="M158" s="254">
        <v>3.452</v>
      </c>
    </row>
    <row r="159" spans="1:13">
      <c r="A159" s="273">
        <v>150</v>
      </c>
      <c r="B159" s="254" t="s">
        <v>265</v>
      </c>
      <c r="C159" s="254">
        <v>588.6</v>
      </c>
      <c r="D159" s="256">
        <v>584.18333333333339</v>
      </c>
      <c r="E159" s="256">
        <v>574.41666666666674</v>
      </c>
      <c r="F159" s="256">
        <v>560.23333333333335</v>
      </c>
      <c r="G159" s="256">
        <v>550.4666666666667</v>
      </c>
      <c r="H159" s="256">
        <v>598.36666666666679</v>
      </c>
      <c r="I159" s="256">
        <v>608.13333333333344</v>
      </c>
      <c r="J159" s="256">
        <v>622.31666666666683</v>
      </c>
      <c r="K159" s="254">
        <v>593.95000000000005</v>
      </c>
      <c r="L159" s="254">
        <v>570</v>
      </c>
      <c r="M159" s="254">
        <v>5.8489199999999997</v>
      </c>
    </row>
    <row r="160" spans="1:13">
      <c r="A160" s="273">
        <v>151</v>
      </c>
      <c r="B160" s="254" t="s">
        <v>155</v>
      </c>
      <c r="C160" s="254">
        <v>111.85</v>
      </c>
      <c r="D160" s="256">
        <v>112.26666666666667</v>
      </c>
      <c r="E160" s="256">
        <v>110.88333333333333</v>
      </c>
      <c r="F160" s="256">
        <v>109.91666666666666</v>
      </c>
      <c r="G160" s="256">
        <v>108.53333333333332</v>
      </c>
      <c r="H160" s="256">
        <v>113.23333333333333</v>
      </c>
      <c r="I160" s="256">
        <v>114.61666666666669</v>
      </c>
      <c r="J160" s="256">
        <v>115.58333333333334</v>
      </c>
      <c r="K160" s="254">
        <v>113.65</v>
      </c>
      <c r="L160" s="254">
        <v>111.3</v>
      </c>
      <c r="M160" s="254">
        <v>228.21449000000001</v>
      </c>
    </row>
    <row r="161" spans="1:13">
      <c r="A161" s="273">
        <v>152</v>
      </c>
      <c r="B161" s="254" t="s">
        <v>154</v>
      </c>
      <c r="C161" s="254">
        <v>133.25</v>
      </c>
      <c r="D161" s="256">
        <v>133.69999999999999</v>
      </c>
      <c r="E161" s="256">
        <v>130.24999999999997</v>
      </c>
      <c r="F161" s="256">
        <v>127.24999999999997</v>
      </c>
      <c r="G161" s="256">
        <v>123.79999999999995</v>
      </c>
      <c r="H161" s="256">
        <v>136.69999999999999</v>
      </c>
      <c r="I161" s="256">
        <v>140.15000000000003</v>
      </c>
      <c r="J161" s="256">
        <v>143.15</v>
      </c>
      <c r="K161" s="254">
        <v>137.15</v>
      </c>
      <c r="L161" s="254">
        <v>130.69999999999999</v>
      </c>
      <c r="M161" s="254">
        <v>15.65104</v>
      </c>
    </row>
    <row r="162" spans="1:13">
      <c r="A162" s="273">
        <v>153</v>
      </c>
      <c r="B162" s="254" t="s">
        <v>266</v>
      </c>
      <c r="C162" s="254">
        <v>3487.75</v>
      </c>
      <c r="D162" s="256">
        <v>3492.6833333333329</v>
      </c>
      <c r="E162" s="256">
        <v>3415.3666666666659</v>
      </c>
      <c r="F162" s="256">
        <v>3342.9833333333331</v>
      </c>
      <c r="G162" s="256">
        <v>3265.6666666666661</v>
      </c>
      <c r="H162" s="256">
        <v>3565.0666666666657</v>
      </c>
      <c r="I162" s="256">
        <v>3642.3833333333323</v>
      </c>
      <c r="J162" s="256">
        <v>3714.7666666666655</v>
      </c>
      <c r="K162" s="254">
        <v>3570</v>
      </c>
      <c r="L162" s="254">
        <v>3420.3</v>
      </c>
      <c r="M162" s="254">
        <v>5.2324299999999999</v>
      </c>
    </row>
    <row r="163" spans="1:13">
      <c r="A163" s="273">
        <v>154</v>
      </c>
      <c r="B163" s="254" t="s">
        <v>267</v>
      </c>
      <c r="C163" s="254">
        <v>2612.65</v>
      </c>
      <c r="D163" s="256">
        <v>2593.25</v>
      </c>
      <c r="E163" s="256">
        <v>2550.5</v>
      </c>
      <c r="F163" s="256">
        <v>2488.35</v>
      </c>
      <c r="G163" s="256">
        <v>2445.6</v>
      </c>
      <c r="H163" s="256">
        <v>2655.4</v>
      </c>
      <c r="I163" s="256">
        <v>2698.15</v>
      </c>
      <c r="J163" s="256">
        <v>2760.3</v>
      </c>
      <c r="K163" s="254">
        <v>2636</v>
      </c>
      <c r="L163" s="254">
        <v>2531.1</v>
      </c>
      <c r="M163" s="254">
        <v>9.5166199999999996</v>
      </c>
    </row>
    <row r="164" spans="1:13">
      <c r="A164" s="273">
        <v>155</v>
      </c>
      <c r="B164" s="254" t="s">
        <v>156</v>
      </c>
      <c r="C164" s="254">
        <v>31764.45</v>
      </c>
      <c r="D164" s="256">
        <v>31693.533333333336</v>
      </c>
      <c r="E164" s="256">
        <v>30927.066666666673</v>
      </c>
      <c r="F164" s="256">
        <v>30089.683333333338</v>
      </c>
      <c r="G164" s="256">
        <v>29323.216666666674</v>
      </c>
      <c r="H164" s="256">
        <v>32530.916666666672</v>
      </c>
      <c r="I164" s="256">
        <v>33297.383333333339</v>
      </c>
      <c r="J164" s="256">
        <v>34134.76666666667</v>
      </c>
      <c r="K164" s="254">
        <v>32460</v>
      </c>
      <c r="L164" s="254">
        <v>30856.15</v>
      </c>
      <c r="M164" s="254">
        <v>1.37199</v>
      </c>
    </row>
    <row r="165" spans="1:13">
      <c r="A165" s="273">
        <v>156</v>
      </c>
      <c r="B165" s="254" t="s">
        <v>158</v>
      </c>
      <c r="C165" s="254">
        <v>239.5</v>
      </c>
      <c r="D165" s="256">
        <v>239.15</v>
      </c>
      <c r="E165" s="256">
        <v>234.60000000000002</v>
      </c>
      <c r="F165" s="256">
        <v>229.70000000000002</v>
      </c>
      <c r="G165" s="256">
        <v>225.15000000000003</v>
      </c>
      <c r="H165" s="256">
        <v>244.05</v>
      </c>
      <c r="I165" s="256">
        <v>248.60000000000002</v>
      </c>
      <c r="J165" s="256">
        <v>253.5</v>
      </c>
      <c r="K165" s="254">
        <v>243.7</v>
      </c>
      <c r="L165" s="254">
        <v>234.25</v>
      </c>
      <c r="M165" s="254">
        <v>122.89519</v>
      </c>
    </row>
    <row r="166" spans="1:13">
      <c r="A166" s="273">
        <v>157</v>
      </c>
      <c r="B166" s="254" t="s">
        <v>269</v>
      </c>
      <c r="C166" s="254">
        <v>5132.6000000000004</v>
      </c>
      <c r="D166" s="256">
        <v>5164.5333333333338</v>
      </c>
      <c r="E166" s="256">
        <v>5079.0666666666675</v>
      </c>
      <c r="F166" s="256">
        <v>5025.5333333333338</v>
      </c>
      <c r="G166" s="256">
        <v>4940.0666666666675</v>
      </c>
      <c r="H166" s="256">
        <v>5218.0666666666675</v>
      </c>
      <c r="I166" s="256">
        <v>5303.5333333333328</v>
      </c>
      <c r="J166" s="256">
        <v>5357.0666666666675</v>
      </c>
      <c r="K166" s="254">
        <v>5250</v>
      </c>
      <c r="L166" s="254">
        <v>5111</v>
      </c>
      <c r="M166" s="254">
        <v>1.4925900000000001</v>
      </c>
    </row>
    <row r="167" spans="1:13">
      <c r="A167" s="273">
        <v>158</v>
      </c>
      <c r="B167" s="254" t="s">
        <v>160</v>
      </c>
      <c r="C167" s="254">
        <v>2097.4499999999998</v>
      </c>
      <c r="D167" s="256">
        <v>2088.5</v>
      </c>
      <c r="E167" s="256">
        <v>2053</v>
      </c>
      <c r="F167" s="256">
        <v>2008.55</v>
      </c>
      <c r="G167" s="256">
        <v>1973.05</v>
      </c>
      <c r="H167" s="256">
        <v>2132.9499999999998</v>
      </c>
      <c r="I167" s="256">
        <v>2168.4499999999998</v>
      </c>
      <c r="J167" s="256">
        <v>2212.9</v>
      </c>
      <c r="K167" s="254">
        <v>2124</v>
      </c>
      <c r="L167" s="254">
        <v>2044.05</v>
      </c>
      <c r="M167" s="254">
        <v>18.941079999999999</v>
      </c>
    </row>
    <row r="168" spans="1:13">
      <c r="A168" s="273">
        <v>159</v>
      </c>
      <c r="B168" s="254" t="s">
        <v>157</v>
      </c>
      <c r="C168" s="254">
        <v>1808.4</v>
      </c>
      <c r="D168" s="256">
        <v>1771.8166666666666</v>
      </c>
      <c r="E168" s="256">
        <v>1723.6333333333332</v>
      </c>
      <c r="F168" s="256">
        <v>1638.8666666666666</v>
      </c>
      <c r="G168" s="256">
        <v>1590.6833333333332</v>
      </c>
      <c r="H168" s="256">
        <v>1856.5833333333333</v>
      </c>
      <c r="I168" s="256">
        <v>1904.7666666666667</v>
      </c>
      <c r="J168" s="256">
        <v>1989.5333333333333</v>
      </c>
      <c r="K168" s="254">
        <v>1820</v>
      </c>
      <c r="L168" s="254">
        <v>1687.05</v>
      </c>
      <c r="M168" s="254">
        <v>27.485430000000001</v>
      </c>
    </row>
    <row r="169" spans="1:13">
      <c r="A169" s="273">
        <v>160</v>
      </c>
      <c r="B169" s="254" t="s">
        <v>461</v>
      </c>
      <c r="C169" s="254">
        <v>1698.7</v>
      </c>
      <c r="D169" s="256">
        <v>1690.6333333333332</v>
      </c>
      <c r="E169" s="256">
        <v>1681.2666666666664</v>
      </c>
      <c r="F169" s="256">
        <v>1663.8333333333333</v>
      </c>
      <c r="G169" s="256">
        <v>1654.4666666666665</v>
      </c>
      <c r="H169" s="256">
        <v>1708.0666666666664</v>
      </c>
      <c r="I169" s="256">
        <v>1717.4333333333332</v>
      </c>
      <c r="J169" s="256">
        <v>1734.8666666666663</v>
      </c>
      <c r="K169" s="254">
        <v>1700</v>
      </c>
      <c r="L169" s="254">
        <v>1673.2</v>
      </c>
      <c r="M169" s="254">
        <v>3.2730600000000001</v>
      </c>
    </row>
    <row r="170" spans="1:13">
      <c r="A170" s="273">
        <v>161</v>
      </c>
      <c r="B170" s="254" t="s">
        <v>159</v>
      </c>
      <c r="C170" s="254">
        <v>117.1</v>
      </c>
      <c r="D170" s="256">
        <v>117.26666666666667</v>
      </c>
      <c r="E170" s="256">
        <v>116.08333333333333</v>
      </c>
      <c r="F170" s="256">
        <v>115.06666666666666</v>
      </c>
      <c r="G170" s="256">
        <v>113.88333333333333</v>
      </c>
      <c r="H170" s="256">
        <v>118.28333333333333</v>
      </c>
      <c r="I170" s="256">
        <v>119.46666666666667</v>
      </c>
      <c r="J170" s="256">
        <v>120.48333333333333</v>
      </c>
      <c r="K170" s="254">
        <v>118.45</v>
      </c>
      <c r="L170" s="254">
        <v>116.25</v>
      </c>
      <c r="M170" s="254">
        <v>106.93299</v>
      </c>
    </row>
    <row r="171" spans="1:13">
      <c r="A171" s="273">
        <v>162</v>
      </c>
      <c r="B171" s="254" t="s">
        <v>162</v>
      </c>
      <c r="C171" s="254">
        <v>228.3</v>
      </c>
      <c r="D171" s="256">
        <v>227.04999999999998</v>
      </c>
      <c r="E171" s="256">
        <v>224.49999999999997</v>
      </c>
      <c r="F171" s="256">
        <v>220.7</v>
      </c>
      <c r="G171" s="256">
        <v>218.14999999999998</v>
      </c>
      <c r="H171" s="256">
        <v>230.84999999999997</v>
      </c>
      <c r="I171" s="256">
        <v>233.39999999999998</v>
      </c>
      <c r="J171" s="256">
        <v>237.19999999999996</v>
      </c>
      <c r="K171" s="254">
        <v>229.6</v>
      </c>
      <c r="L171" s="254">
        <v>223.25</v>
      </c>
      <c r="M171" s="254">
        <v>287.96749</v>
      </c>
    </row>
    <row r="172" spans="1:13">
      <c r="A172" s="273">
        <v>163</v>
      </c>
      <c r="B172" s="254" t="s">
        <v>270</v>
      </c>
      <c r="C172" s="254">
        <v>270.05</v>
      </c>
      <c r="D172" s="256">
        <v>272.2</v>
      </c>
      <c r="E172" s="256">
        <v>267.5</v>
      </c>
      <c r="F172" s="256">
        <v>264.95</v>
      </c>
      <c r="G172" s="256">
        <v>260.25</v>
      </c>
      <c r="H172" s="256">
        <v>274.75</v>
      </c>
      <c r="I172" s="256">
        <v>279.44999999999993</v>
      </c>
      <c r="J172" s="256">
        <v>282</v>
      </c>
      <c r="K172" s="254">
        <v>276.89999999999998</v>
      </c>
      <c r="L172" s="254">
        <v>269.64999999999998</v>
      </c>
      <c r="M172" s="254">
        <v>5.6928299999999998</v>
      </c>
    </row>
    <row r="173" spans="1:13">
      <c r="A173" s="273">
        <v>164</v>
      </c>
      <c r="B173" s="254" t="s">
        <v>271</v>
      </c>
      <c r="C173" s="254">
        <v>13302</v>
      </c>
      <c r="D173" s="256">
        <v>13268.633333333333</v>
      </c>
      <c r="E173" s="256">
        <v>13194.366666666667</v>
      </c>
      <c r="F173" s="256">
        <v>13086.733333333334</v>
      </c>
      <c r="G173" s="256">
        <v>13012.466666666667</v>
      </c>
      <c r="H173" s="256">
        <v>13376.266666666666</v>
      </c>
      <c r="I173" s="256">
        <v>13450.533333333333</v>
      </c>
      <c r="J173" s="256">
        <v>13558.166666666666</v>
      </c>
      <c r="K173" s="254">
        <v>13342.9</v>
      </c>
      <c r="L173" s="254">
        <v>13161</v>
      </c>
      <c r="M173" s="254">
        <v>3.8589999999999999E-2</v>
      </c>
    </row>
    <row r="174" spans="1:13">
      <c r="A174" s="273">
        <v>165</v>
      </c>
      <c r="B174" s="254" t="s">
        <v>161</v>
      </c>
      <c r="C174" s="254">
        <v>42.15</v>
      </c>
      <c r="D174" s="256">
        <v>41.316666666666663</v>
      </c>
      <c r="E174" s="256">
        <v>40.233333333333327</v>
      </c>
      <c r="F174" s="256">
        <v>38.316666666666663</v>
      </c>
      <c r="G174" s="256">
        <v>37.233333333333327</v>
      </c>
      <c r="H174" s="256">
        <v>43.233333333333327</v>
      </c>
      <c r="I174" s="256">
        <v>44.31666666666667</v>
      </c>
      <c r="J174" s="256">
        <v>46.233333333333327</v>
      </c>
      <c r="K174" s="254">
        <v>42.4</v>
      </c>
      <c r="L174" s="254">
        <v>39.4</v>
      </c>
      <c r="M174" s="254">
        <v>5118.1545500000002</v>
      </c>
    </row>
    <row r="175" spans="1:13">
      <c r="A175" s="273">
        <v>166</v>
      </c>
      <c r="B175" s="254" t="s">
        <v>165</v>
      </c>
      <c r="C175" s="254">
        <v>211.05</v>
      </c>
      <c r="D175" s="256">
        <v>209.79999999999998</v>
      </c>
      <c r="E175" s="256">
        <v>207.59999999999997</v>
      </c>
      <c r="F175" s="256">
        <v>204.14999999999998</v>
      </c>
      <c r="G175" s="256">
        <v>201.94999999999996</v>
      </c>
      <c r="H175" s="256">
        <v>213.24999999999997</v>
      </c>
      <c r="I175" s="256">
        <v>215.44999999999996</v>
      </c>
      <c r="J175" s="256">
        <v>218.89999999999998</v>
      </c>
      <c r="K175" s="254">
        <v>212</v>
      </c>
      <c r="L175" s="254">
        <v>206.35</v>
      </c>
      <c r="M175" s="254">
        <v>101.15145</v>
      </c>
    </row>
    <row r="176" spans="1:13">
      <c r="A176" s="273">
        <v>167</v>
      </c>
      <c r="B176" s="254" t="s">
        <v>166</v>
      </c>
      <c r="C176" s="254">
        <v>142.85</v>
      </c>
      <c r="D176" s="256">
        <v>142.11666666666667</v>
      </c>
      <c r="E176" s="256">
        <v>140.73333333333335</v>
      </c>
      <c r="F176" s="256">
        <v>138.61666666666667</v>
      </c>
      <c r="G176" s="256">
        <v>137.23333333333335</v>
      </c>
      <c r="H176" s="256">
        <v>144.23333333333335</v>
      </c>
      <c r="I176" s="256">
        <v>145.61666666666667</v>
      </c>
      <c r="J176" s="256">
        <v>147.73333333333335</v>
      </c>
      <c r="K176" s="254">
        <v>143.5</v>
      </c>
      <c r="L176" s="254">
        <v>140</v>
      </c>
      <c r="M176" s="254">
        <v>52.346089999999997</v>
      </c>
    </row>
    <row r="177" spans="1:13">
      <c r="A177" s="273">
        <v>168</v>
      </c>
      <c r="B177" s="254" t="s">
        <v>273</v>
      </c>
      <c r="C177" s="254">
        <v>517.5</v>
      </c>
      <c r="D177" s="256">
        <v>519.91666666666663</v>
      </c>
      <c r="E177" s="256">
        <v>513.83333333333326</v>
      </c>
      <c r="F177" s="256">
        <v>510.16666666666663</v>
      </c>
      <c r="G177" s="256">
        <v>504.08333333333326</v>
      </c>
      <c r="H177" s="256">
        <v>523.58333333333326</v>
      </c>
      <c r="I177" s="256">
        <v>529.66666666666652</v>
      </c>
      <c r="J177" s="256">
        <v>533.33333333333326</v>
      </c>
      <c r="K177" s="254">
        <v>526</v>
      </c>
      <c r="L177" s="254">
        <v>516.25</v>
      </c>
      <c r="M177" s="254">
        <v>6.4040499999999998</v>
      </c>
    </row>
    <row r="178" spans="1:13">
      <c r="A178" s="273">
        <v>169</v>
      </c>
      <c r="B178" s="254" t="s">
        <v>167</v>
      </c>
      <c r="C178" s="254">
        <v>1976.1</v>
      </c>
      <c r="D178" s="256">
        <v>1977.1166666666668</v>
      </c>
      <c r="E178" s="256">
        <v>1961.2333333333336</v>
      </c>
      <c r="F178" s="256">
        <v>1946.3666666666668</v>
      </c>
      <c r="G178" s="256">
        <v>1930.4833333333336</v>
      </c>
      <c r="H178" s="256">
        <v>1991.9833333333336</v>
      </c>
      <c r="I178" s="256">
        <v>2007.8666666666668</v>
      </c>
      <c r="J178" s="256">
        <v>2022.7333333333336</v>
      </c>
      <c r="K178" s="254">
        <v>1993</v>
      </c>
      <c r="L178" s="254">
        <v>1962.25</v>
      </c>
      <c r="M178" s="254">
        <v>123.771</v>
      </c>
    </row>
    <row r="179" spans="1:13">
      <c r="A179" s="273">
        <v>170</v>
      </c>
      <c r="B179" s="254" t="s">
        <v>814</v>
      </c>
      <c r="C179" s="254">
        <v>1051</v>
      </c>
      <c r="D179" s="256">
        <v>1054.8999999999999</v>
      </c>
      <c r="E179" s="256">
        <v>1011.3499999999997</v>
      </c>
      <c r="F179" s="256">
        <v>971.69999999999982</v>
      </c>
      <c r="G179" s="256">
        <v>928.14999999999964</v>
      </c>
      <c r="H179" s="256">
        <v>1094.5499999999997</v>
      </c>
      <c r="I179" s="256">
        <v>1138.0999999999999</v>
      </c>
      <c r="J179" s="256">
        <v>1177.7499999999998</v>
      </c>
      <c r="K179" s="254">
        <v>1098.45</v>
      </c>
      <c r="L179" s="254">
        <v>1015.25</v>
      </c>
      <c r="M179" s="254">
        <v>222.24051</v>
      </c>
    </row>
    <row r="180" spans="1:13">
      <c r="A180" s="273">
        <v>171</v>
      </c>
      <c r="B180" s="254" t="s">
        <v>274</v>
      </c>
      <c r="C180" s="254">
        <v>982.1</v>
      </c>
      <c r="D180" s="256">
        <v>977.88333333333321</v>
      </c>
      <c r="E180" s="256">
        <v>969.76666666666642</v>
      </c>
      <c r="F180" s="256">
        <v>957.43333333333317</v>
      </c>
      <c r="G180" s="256">
        <v>949.31666666666638</v>
      </c>
      <c r="H180" s="256">
        <v>990.21666666666647</v>
      </c>
      <c r="I180" s="256">
        <v>998.33333333333326</v>
      </c>
      <c r="J180" s="256">
        <v>1010.6666666666665</v>
      </c>
      <c r="K180" s="254">
        <v>986</v>
      </c>
      <c r="L180" s="254">
        <v>965.55</v>
      </c>
      <c r="M180" s="254">
        <v>24.288830000000001</v>
      </c>
    </row>
    <row r="181" spans="1:13">
      <c r="A181" s="273">
        <v>172</v>
      </c>
      <c r="B181" s="254" t="s">
        <v>172</v>
      </c>
      <c r="C181" s="254">
        <v>6499.4</v>
      </c>
      <c r="D181" s="256">
        <v>6468.4666666666672</v>
      </c>
      <c r="E181" s="256">
        <v>6411.9333333333343</v>
      </c>
      <c r="F181" s="256">
        <v>6324.4666666666672</v>
      </c>
      <c r="G181" s="256">
        <v>6267.9333333333343</v>
      </c>
      <c r="H181" s="256">
        <v>6555.9333333333343</v>
      </c>
      <c r="I181" s="256">
        <v>6612.4666666666672</v>
      </c>
      <c r="J181" s="256">
        <v>6699.9333333333343</v>
      </c>
      <c r="K181" s="254">
        <v>6525</v>
      </c>
      <c r="L181" s="254">
        <v>6381</v>
      </c>
      <c r="M181" s="254">
        <v>1.5703800000000001</v>
      </c>
    </row>
    <row r="182" spans="1:13">
      <c r="A182" s="273">
        <v>173</v>
      </c>
      <c r="B182" s="254" t="s">
        <v>478</v>
      </c>
      <c r="C182" s="254">
        <v>7748.85</v>
      </c>
      <c r="D182" s="256">
        <v>7743.6166666666659</v>
      </c>
      <c r="E182" s="256">
        <v>7709.2333333333318</v>
      </c>
      <c r="F182" s="256">
        <v>7669.6166666666659</v>
      </c>
      <c r="G182" s="256">
        <v>7635.2333333333318</v>
      </c>
      <c r="H182" s="256">
        <v>7783.2333333333318</v>
      </c>
      <c r="I182" s="256">
        <v>7817.616666666665</v>
      </c>
      <c r="J182" s="256">
        <v>7857.2333333333318</v>
      </c>
      <c r="K182" s="254">
        <v>7778</v>
      </c>
      <c r="L182" s="254">
        <v>7704</v>
      </c>
      <c r="M182" s="254">
        <v>0.21629000000000001</v>
      </c>
    </row>
    <row r="183" spans="1:13">
      <c r="A183" s="273">
        <v>174</v>
      </c>
      <c r="B183" s="254" t="s">
        <v>170</v>
      </c>
      <c r="C183" s="254">
        <v>28066.05</v>
      </c>
      <c r="D183" s="256">
        <v>27742.05</v>
      </c>
      <c r="E183" s="256">
        <v>27244.1</v>
      </c>
      <c r="F183" s="256">
        <v>26422.149999999998</v>
      </c>
      <c r="G183" s="256">
        <v>25924.199999999997</v>
      </c>
      <c r="H183" s="256">
        <v>28564</v>
      </c>
      <c r="I183" s="256">
        <v>29061.950000000004</v>
      </c>
      <c r="J183" s="256">
        <v>29883.9</v>
      </c>
      <c r="K183" s="254">
        <v>28240</v>
      </c>
      <c r="L183" s="254">
        <v>26920.1</v>
      </c>
      <c r="M183" s="254">
        <v>0.93213999999999997</v>
      </c>
    </row>
    <row r="184" spans="1:13">
      <c r="A184" s="273">
        <v>175</v>
      </c>
      <c r="B184" s="254" t="s">
        <v>173</v>
      </c>
      <c r="C184" s="254">
        <v>1441.45</v>
      </c>
      <c r="D184" s="256">
        <v>1435.3833333333332</v>
      </c>
      <c r="E184" s="256">
        <v>1421.0666666666664</v>
      </c>
      <c r="F184" s="256">
        <v>1400.6833333333332</v>
      </c>
      <c r="G184" s="256">
        <v>1386.3666666666663</v>
      </c>
      <c r="H184" s="256">
        <v>1455.7666666666664</v>
      </c>
      <c r="I184" s="256">
        <v>1470.083333333333</v>
      </c>
      <c r="J184" s="256">
        <v>1490.4666666666665</v>
      </c>
      <c r="K184" s="254">
        <v>1449.7</v>
      </c>
      <c r="L184" s="254">
        <v>1415</v>
      </c>
      <c r="M184" s="254">
        <v>17.296700000000001</v>
      </c>
    </row>
    <row r="185" spans="1:13">
      <c r="A185" s="273">
        <v>176</v>
      </c>
      <c r="B185" s="254" t="s">
        <v>171</v>
      </c>
      <c r="C185" s="254">
        <v>2043.7</v>
      </c>
      <c r="D185" s="256">
        <v>2031.75</v>
      </c>
      <c r="E185" s="256">
        <v>2009.4</v>
      </c>
      <c r="F185" s="256">
        <v>1975.1000000000001</v>
      </c>
      <c r="G185" s="256">
        <v>1952.7500000000002</v>
      </c>
      <c r="H185" s="256">
        <v>2066.0500000000002</v>
      </c>
      <c r="I185" s="256">
        <v>2088.3999999999996</v>
      </c>
      <c r="J185" s="256">
        <v>2122.6999999999998</v>
      </c>
      <c r="K185" s="254">
        <v>2054.1</v>
      </c>
      <c r="L185" s="254">
        <v>1997.45</v>
      </c>
      <c r="M185" s="254">
        <v>8.7557500000000008</v>
      </c>
    </row>
    <row r="186" spans="1:13">
      <c r="A186" s="273">
        <v>177</v>
      </c>
      <c r="B186" s="254" t="s">
        <v>169</v>
      </c>
      <c r="C186" s="254">
        <v>425.2</v>
      </c>
      <c r="D186" s="256">
        <v>422.09999999999997</v>
      </c>
      <c r="E186" s="256">
        <v>415.09999999999991</v>
      </c>
      <c r="F186" s="256">
        <v>404.99999999999994</v>
      </c>
      <c r="G186" s="256">
        <v>397.99999999999989</v>
      </c>
      <c r="H186" s="256">
        <v>432.19999999999993</v>
      </c>
      <c r="I186" s="256">
        <v>439.20000000000005</v>
      </c>
      <c r="J186" s="256">
        <v>449.29999999999995</v>
      </c>
      <c r="K186" s="254">
        <v>429.1</v>
      </c>
      <c r="L186" s="254">
        <v>412</v>
      </c>
      <c r="M186" s="254">
        <v>733.92997000000003</v>
      </c>
    </row>
    <row r="187" spans="1:13">
      <c r="A187" s="273">
        <v>178</v>
      </c>
      <c r="B187" s="254" t="s">
        <v>168</v>
      </c>
      <c r="C187" s="254">
        <v>122.25</v>
      </c>
      <c r="D187" s="256">
        <v>121.7</v>
      </c>
      <c r="E187" s="256">
        <v>119.05000000000001</v>
      </c>
      <c r="F187" s="256">
        <v>115.85000000000001</v>
      </c>
      <c r="G187" s="256">
        <v>113.20000000000002</v>
      </c>
      <c r="H187" s="256">
        <v>124.9</v>
      </c>
      <c r="I187" s="256">
        <v>127.55000000000001</v>
      </c>
      <c r="J187" s="256">
        <v>130.75</v>
      </c>
      <c r="K187" s="254">
        <v>124.35</v>
      </c>
      <c r="L187" s="254">
        <v>118.5</v>
      </c>
      <c r="M187" s="254">
        <v>762.08352000000002</v>
      </c>
    </row>
    <row r="188" spans="1:13">
      <c r="A188" s="273">
        <v>179</v>
      </c>
      <c r="B188" s="254" t="s">
        <v>175</v>
      </c>
      <c r="C188" s="254">
        <v>699.5</v>
      </c>
      <c r="D188" s="256">
        <v>701.25</v>
      </c>
      <c r="E188" s="256">
        <v>692.75</v>
      </c>
      <c r="F188" s="256">
        <v>686</v>
      </c>
      <c r="G188" s="256">
        <v>677.5</v>
      </c>
      <c r="H188" s="256">
        <v>708</v>
      </c>
      <c r="I188" s="256">
        <v>716.5</v>
      </c>
      <c r="J188" s="256">
        <v>723.25</v>
      </c>
      <c r="K188" s="254">
        <v>709.75</v>
      </c>
      <c r="L188" s="254">
        <v>694.5</v>
      </c>
      <c r="M188" s="254">
        <v>98.756540000000001</v>
      </c>
    </row>
    <row r="189" spans="1:13">
      <c r="A189" s="273">
        <v>180</v>
      </c>
      <c r="B189" s="254" t="s">
        <v>176</v>
      </c>
      <c r="C189" s="254">
        <v>541.95000000000005</v>
      </c>
      <c r="D189" s="256">
        <v>540.51666666666677</v>
      </c>
      <c r="E189" s="256">
        <v>536.03333333333353</v>
      </c>
      <c r="F189" s="256">
        <v>530.11666666666679</v>
      </c>
      <c r="G189" s="256">
        <v>525.63333333333355</v>
      </c>
      <c r="H189" s="256">
        <v>546.43333333333351</v>
      </c>
      <c r="I189" s="256">
        <v>550.91666666666686</v>
      </c>
      <c r="J189" s="256">
        <v>556.83333333333348</v>
      </c>
      <c r="K189" s="254">
        <v>545</v>
      </c>
      <c r="L189" s="254">
        <v>534.6</v>
      </c>
      <c r="M189" s="254">
        <v>48.42595</v>
      </c>
    </row>
    <row r="190" spans="1:13">
      <c r="A190" s="273">
        <v>181</v>
      </c>
      <c r="B190" s="254" t="s">
        <v>275</v>
      </c>
      <c r="C190" s="254">
        <v>603.79999999999995</v>
      </c>
      <c r="D190" s="256">
        <v>602.21666666666658</v>
      </c>
      <c r="E190" s="256">
        <v>590.03333333333319</v>
      </c>
      <c r="F190" s="256">
        <v>576.26666666666665</v>
      </c>
      <c r="G190" s="256">
        <v>564.08333333333326</v>
      </c>
      <c r="H190" s="256">
        <v>615.98333333333312</v>
      </c>
      <c r="I190" s="256">
        <v>628.16666666666652</v>
      </c>
      <c r="J190" s="256">
        <v>641.93333333333305</v>
      </c>
      <c r="K190" s="254">
        <v>614.4</v>
      </c>
      <c r="L190" s="254">
        <v>588.45000000000005</v>
      </c>
      <c r="M190" s="254">
        <v>17.57799</v>
      </c>
    </row>
    <row r="191" spans="1:13">
      <c r="A191" s="273">
        <v>182</v>
      </c>
      <c r="B191" s="254" t="s">
        <v>188</v>
      </c>
      <c r="C191" s="254">
        <v>650.35</v>
      </c>
      <c r="D191" s="256">
        <v>653.75</v>
      </c>
      <c r="E191" s="256">
        <v>641.5</v>
      </c>
      <c r="F191" s="256">
        <v>632.65</v>
      </c>
      <c r="G191" s="256">
        <v>620.4</v>
      </c>
      <c r="H191" s="256">
        <v>662.6</v>
      </c>
      <c r="I191" s="256">
        <v>674.85</v>
      </c>
      <c r="J191" s="256">
        <v>683.7</v>
      </c>
      <c r="K191" s="254">
        <v>666</v>
      </c>
      <c r="L191" s="254">
        <v>644.9</v>
      </c>
      <c r="M191" s="254">
        <v>45.173439999999999</v>
      </c>
    </row>
    <row r="192" spans="1:13">
      <c r="A192" s="273">
        <v>183</v>
      </c>
      <c r="B192" s="254" t="s">
        <v>177</v>
      </c>
      <c r="C192" s="254">
        <v>691.75</v>
      </c>
      <c r="D192" s="256">
        <v>695.26666666666677</v>
      </c>
      <c r="E192" s="256">
        <v>686.78333333333353</v>
      </c>
      <c r="F192" s="256">
        <v>681.81666666666672</v>
      </c>
      <c r="G192" s="256">
        <v>673.33333333333348</v>
      </c>
      <c r="H192" s="256">
        <v>700.23333333333358</v>
      </c>
      <c r="I192" s="256">
        <v>708.71666666666692</v>
      </c>
      <c r="J192" s="256">
        <v>713.68333333333362</v>
      </c>
      <c r="K192" s="254">
        <v>703.75</v>
      </c>
      <c r="L192" s="254">
        <v>690.3</v>
      </c>
      <c r="M192" s="254">
        <v>24.363810000000001</v>
      </c>
    </row>
    <row r="193" spans="1:13">
      <c r="A193" s="273">
        <v>184</v>
      </c>
      <c r="B193" s="254" t="s">
        <v>183</v>
      </c>
      <c r="C193" s="254">
        <v>3180</v>
      </c>
      <c r="D193" s="256">
        <v>3186.5166666666664</v>
      </c>
      <c r="E193" s="256">
        <v>3155.2833333333328</v>
      </c>
      <c r="F193" s="256">
        <v>3130.5666666666666</v>
      </c>
      <c r="G193" s="256">
        <v>3099.333333333333</v>
      </c>
      <c r="H193" s="256">
        <v>3211.2333333333327</v>
      </c>
      <c r="I193" s="256">
        <v>3242.4666666666662</v>
      </c>
      <c r="J193" s="256">
        <v>3267.1833333333325</v>
      </c>
      <c r="K193" s="254">
        <v>3217.75</v>
      </c>
      <c r="L193" s="254">
        <v>3161.8</v>
      </c>
      <c r="M193" s="254">
        <v>59.597850000000001</v>
      </c>
    </row>
    <row r="194" spans="1:13">
      <c r="A194" s="273">
        <v>185</v>
      </c>
      <c r="B194" s="254" t="s">
        <v>804</v>
      </c>
      <c r="C194" s="254">
        <v>648.54999999999995</v>
      </c>
      <c r="D194" s="256">
        <v>647.23333333333323</v>
      </c>
      <c r="E194" s="256">
        <v>642.46666666666647</v>
      </c>
      <c r="F194" s="256">
        <v>636.38333333333321</v>
      </c>
      <c r="G194" s="256">
        <v>631.61666666666645</v>
      </c>
      <c r="H194" s="256">
        <v>653.31666666666649</v>
      </c>
      <c r="I194" s="256">
        <v>658.08333333333314</v>
      </c>
      <c r="J194" s="256">
        <v>664.16666666666652</v>
      </c>
      <c r="K194" s="254">
        <v>652</v>
      </c>
      <c r="L194" s="254">
        <v>641.15</v>
      </c>
      <c r="M194" s="254">
        <v>35.439399999999999</v>
      </c>
    </row>
    <row r="195" spans="1:13">
      <c r="A195" s="273">
        <v>186</v>
      </c>
      <c r="B195" s="254" t="s">
        <v>179</v>
      </c>
      <c r="C195" s="254">
        <v>318.60000000000002</v>
      </c>
      <c r="D195" s="256">
        <v>319.5333333333333</v>
      </c>
      <c r="E195" s="256">
        <v>315.61666666666662</v>
      </c>
      <c r="F195" s="256">
        <v>312.63333333333333</v>
      </c>
      <c r="G195" s="256">
        <v>308.71666666666664</v>
      </c>
      <c r="H195" s="256">
        <v>322.51666666666659</v>
      </c>
      <c r="I195" s="256">
        <v>326.43333333333334</v>
      </c>
      <c r="J195" s="256">
        <v>329.41666666666657</v>
      </c>
      <c r="K195" s="254">
        <v>323.45</v>
      </c>
      <c r="L195" s="254">
        <v>316.55</v>
      </c>
      <c r="M195" s="254">
        <v>494.84106000000003</v>
      </c>
    </row>
    <row r="196" spans="1:13">
      <c r="A196" s="273">
        <v>187</v>
      </c>
      <c r="B196" s="245" t="s">
        <v>181</v>
      </c>
      <c r="C196" s="245">
        <v>106.35</v>
      </c>
      <c r="D196" s="280">
        <v>106.08333333333333</v>
      </c>
      <c r="E196" s="280">
        <v>105.16666666666666</v>
      </c>
      <c r="F196" s="280">
        <v>103.98333333333333</v>
      </c>
      <c r="G196" s="280">
        <v>103.06666666666666</v>
      </c>
      <c r="H196" s="280">
        <v>107.26666666666665</v>
      </c>
      <c r="I196" s="280">
        <v>108.18333333333331</v>
      </c>
      <c r="J196" s="280">
        <v>109.36666666666665</v>
      </c>
      <c r="K196" s="245">
        <v>107</v>
      </c>
      <c r="L196" s="245">
        <v>104.9</v>
      </c>
      <c r="M196" s="245">
        <v>212.00089</v>
      </c>
    </row>
    <row r="197" spans="1:13">
      <c r="A197" s="273">
        <v>188</v>
      </c>
      <c r="B197" s="245" t="s">
        <v>182</v>
      </c>
      <c r="C197" s="245">
        <v>1096.6500000000001</v>
      </c>
      <c r="D197" s="280">
        <v>1093.8</v>
      </c>
      <c r="E197" s="280">
        <v>1077.8499999999999</v>
      </c>
      <c r="F197" s="280">
        <v>1059.05</v>
      </c>
      <c r="G197" s="280">
        <v>1043.0999999999999</v>
      </c>
      <c r="H197" s="280">
        <v>1112.5999999999999</v>
      </c>
      <c r="I197" s="280">
        <v>1128.5500000000002</v>
      </c>
      <c r="J197" s="280">
        <v>1147.3499999999999</v>
      </c>
      <c r="K197" s="245">
        <v>1109.75</v>
      </c>
      <c r="L197" s="245">
        <v>1075</v>
      </c>
      <c r="M197" s="245">
        <v>227.91032000000001</v>
      </c>
    </row>
    <row r="198" spans="1:13">
      <c r="A198" s="273">
        <v>189</v>
      </c>
      <c r="B198" s="245" t="s">
        <v>184</v>
      </c>
      <c r="C198" s="245">
        <v>1019.8</v>
      </c>
      <c r="D198" s="280">
        <v>1019.5666666666667</v>
      </c>
      <c r="E198" s="280">
        <v>1007.1333333333334</v>
      </c>
      <c r="F198" s="280">
        <v>994.4666666666667</v>
      </c>
      <c r="G198" s="280">
        <v>982.03333333333342</v>
      </c>
      <c r="H198" s="280">
        <v>1032.2333333333336</v>
      </c>
      <c r="I198" s="280">
        <v>1044.6666666666665</v>
      </c>
      <c r="J198" s="280">
        <v>1057.3333333333335</v>
      </c>
      <c r="K198" s="245">
        <v>1032</v>
      </c>
      <c r="L198" s="245">
        <v>1006.9</v>
      </c>
      <c r="M198" s="245">
        <v>63.938130000000001</v>
      </c>
    </row>
    <row r="199" spans="1:13">
      <c r="A199" s="273">
        <v>190</v>
      </c>
      <c r="B199" s="245" t="s">
        <v>164</v>
      </c>
      <c r="C199" s="245">
        <v>959.65</v>
      </c>
      <c r="D199" s="280">
        <v>953.93333333333339</v>
      </c>
      <c r="E199" s="280">
        <v>943.76666666666677</v>
      </c>
      <c r="F199" s="280">
        <v>927.88333333333333</v>
      </c>
      <c r="G199" s="280">
        <v>917.7166666666667</v>
      </c>
      <c r="H199" s="280">
        <v>969.81666666666683</v>
      </c>
      <c r="I199" s="280">
        <v>979.98333333333335</v>
      </c>
      <c r="J199" s="280">
        <v>995.8666666666669</v>
      </c>
      <c r="K199" s="245">
        <v>964.1</v>
      </c>
      <c r="L199" s="245">
        <v>938.05</v>
      </c>
      <c r="M199" s="245">
        <v>8.0033200000000004</v>
      </c>
    </row>
    <row r="200" spans="1:13">
      <c r="A200" s="273">
        <v>191</v>
      </c>
      <c r="B200" s="245" t="s">
        <v>185</v>
      </c>
      <c r="C200" s="245">
        <v>1594.25</v>
      </c>
      <c r="D200" s="280">
        <v>1589.5166666666664</v>
      </c>
      <c r="E200" s="280">
        <v>1572.0833333333328</v>
      </c>
      <c r="F200" s="280">
        <v>1549.9166666666663</v>
      </c>
      <c r="G200" s="280">
        <v>1532.4833333333327</v>
      </c>
      <c r="H200" s="280">
        <v>1611.6833333333329</v>
      </c>
      <c r="I200" s="280">
        <v>1629.1166666666663</v>
      </c>
      <c r="J200" s="280">
        <v>1651.2833333333331</v>
      </c>
      <c r="K200" s="245">
        <v>1606.95</v>
      </c>
      <c r="L200" s="245">
        <v>1567.35</v>
      </c>
      <c r="M200" s="245">
        <v>28.10155</v>
      </c>
    </row>
    <row r="201" spans="1:13">
      <c r="A201" s="273">
        <v>192</v>
      </c>
      <c r="B201" s="245" t="s">
        <v>186</v>
      </c>
      <c r="C201" s="245">
        <v>2719.25</v>
      </c>
      <c r="D201" s="280">
        <v>2712.4333333333329</v>
      </c>
      <c r="E201" s="280">
        <v>2689.9166666666661</v>
      </c>
      <c r="F201" s="280">
        <v>2660.583333333333</v>
      </c>
      <c r="G201" s="280">
        <v>2638.0666666666662</v>
      </c>
      <c r="H201" s="280">
        <v>2741.766666666666</v>
      </c>
      <c r="I201" s="280">
        <v>2764.2833333333333</v>
      </c>
      <c r="J201" s="280">
        <v>2793.6166666666659</v>
      </c>
      <c r="K201" s="245">
        <v>2734.95</v>
      </c>
      <c r="L201" s="245">
        <v>2683.1</v>
      </c>
      <c r="M201" s="245">
        <v>2.4213200000000001</v>
      </c>
    </row>
    <row r="202" spans="1:13">
      <c r="A202" s="273">
        <v>193</v>
      </c>
      <c r="B202" s="245" t="s">
        <v>187</v>
      </c>
      <c r="C202" s="245">
        <v>429.9</v>
      </c>
      <c r="D202" s="280">
        <v>427.3</v>
      </c>
      <c r="E202" s="280">
        <v>423.6</v>
      </c>
      <c r="F202" s="280">
        <v>417.3</v>
      </c>
      <c r="G202" s="280">
        <v>413.6</v>
      </c>
      <c r="H202" s="280">
        <v>433.6</v>
      </c>
      <c r="I202" s="280">
        <v>437.29999999999995</v>
      </c>
      <c r="J202" s="280">
        <v>443.6</v>
      </c>
      <c r="K202" s="245">
        <v>431</v>
      </c>
      <c r="L202" s="245">
        <v>421</v>
      </c>
      <c r="M202" s="245">
        <v>10.27802</v>
      </c>
    </row>
    <row r="203" spans="1:13">
      <c r="A203" s="273">
        <v>194</v>
      </c>
      <c r="B203" s="245" t="s">
        <v>510</v>
      </c>
      <c r="C203" s="245">
        <v>828.1</v>
      </c>
      <c r="D203" s="280">
        <v>826.94999999999993</v>
      </c>
      <c r="E203" s="280">
        <v>819.64999999999986</v>
      </c>
      <c r="F203" s="280">
        <v>811.19999999999993</v>
      </c>
      <c r="G203" s="280">
        <v>803.89999999999986</v>
      </c>
      <c r="H203" s="280">
        <v>835.39999999999986</v>
      </c>
      <c r="I203" s="280">
        <v>842.69999999999982</v>
      </c>
      <c r="J203" s="280">
        <v>851.14999999999986</v>
      </c>
      <c r="K203" s="245">
        <v>834.25</v>
      </c>
      <c r="L203" s="245">
        <v>818.5</v>
      </c>
      <c r="M203" s="245">
        <v>9.4031699999999994</v>
      </c>
    </row>
    <row r="204" spans="1:13">
      <c r="A204" s="273">
        <v>195</v>
      </c>
      <c r="B204" s="245" t="s">
        <v>193</v>
      </c>
      <c r="C204" s="245">
        <v>819.75</v>
      </c>
      <c r="D204" s="280">
        <v>818.2833333333333</v>
      </c>
      <c r="E204" s="280">
        <v>811.06666666666661</v>
      </c>
      <c r="F204" s="280">
        <v>802.38333333333333</v>
      </c>
      <c r="G204" s="280">
        <v>795.16666666666663</v>
      </c>
      <c r="H204" s="280">
        <v>826.96666666666658</v>
      </c>
      <c r="I204" s="280">
        <v>834.18333333333328</v>
      </c>
      <c r="J204" s="280">
        <v>842.86666666666656</v>
      </c>
      <c r="K204" s="245">
        <v>825.5</v>
      </c>
      <c r="L204" s="245">
        <v>809.6</v>
      </c>
      <c r="M204" s="245">
        <v>100.04617</v>
      </c>
    </row>
    <row r="205" spans="1:13">
      <c r="A205" s="273">
        <v>196</v>
      </c>
      <c r="B205" s="245" t="s">
        <v>191</v>
      </c>
      <c r="C205" s="245">
        <v>6673.25</v>
      </c>
      <c r="D205" s="280">
        <v>6659.4833333333336</v>
      </c>
      <c r="E205" s="280">
        <v>6594.0166666666673</v>
      </c>
      <c r="F205" s="280">
        <v>6514.7833333333338</v>
      </c>
      <c r="G205" s="280">
        <v>6449.3166666666675</v>
      </c>
      <c r="H205" s="280">
        <v>6738.7166666666672</v>
      </c>
      <c r="I205" s="280">
        <v>6804.1833333333343</v>
      </c>
      <c r="J205" s="280">
        <v>6883.416666666667</v>
      </c>
      <c r="K205" s="245">
        <v>6724.95</v>
      </c>
      <c r="L205" s="245">
        <v>6580.25</v>
      </c>
      <c r="M205" s="245">
        <v>17.071439999999999</v>
      </c>
    </row>
    <row r="206" spans="1:13">
      <c r="A206" s="273">
        <v>197</v>
      </c>
      <c r="B206" s="245" t="s">
        <v>192</v>
      </c>
      <c r="C206" s="245">
        <v>33.950000000000003</v>
      </c>
      <c r="D206" s="280">
        <v>34.199999999999996</v>
      </c>
      <c r="E206" s="280">
        <v>33.599999999999994</v>
      </c>
      <c r="F206" s="280">
        <v>33.25</v>
      </c>
      <c r="G206" s="280">
        <v>32.65</v>
      </c>
      <c r="H206" s="280">
        <v>34.54999999999999</v>
      </c>
      <c r="I206" s="280">
        <v>35.15</v>
      </c>
      <c r="J206" s="280">
        <v>35.499999999999986</v>
      </c>
      <c r="K206" s="245">
        <v>34.799999999999997</v>
      </c>
      <c r="L206" s="245">
        <v>33.85</v>
      </c>
      <c r="M206" s="245">
        <v>448.79761999999999</v>
      </c>
    </row>
    <row r="207" spans="1:13">
      <c r="A207" s="273">
        <v>198</v>
      </c>
      <c r="B207" s="245" t="s">
        <v>189</v>
      </c>
      <c r="C207" s="245">
        <v>1298.6500000000001</v>
      </c>
      <c r="D207" s="280">
        <v>1300.95</v>
      </c>
      <c r="E207" s="280">
        <v>1286.9000000000001</v>
      </c>
      <c r="F207" s="280">
        <v>1275.1500000000001</v>
      </c>
      <c r="G207" s="280">
        <v>1261.1000000000001</v>
      </c>
      <c r="H207" s="280">
        <v>1312.7</v>
      </c>
      <c r="I207" s="280">
        <v>1326.7499999999998</v>
      </c>
      <c r="J207" s="280">
        <v>1338.5</v>
      </c>
      <c r="K207" s="245">
        <v>1315</v>
      </c>
      <c r="L207" s="245">
        <v>1289.2</v>
      </c>
      <c r="M207" s="245">
        <v>3.0897600000000001</v>
      </c>
    </row>
    <row r="208" spans="1:13">
      <c r="A208" s="273">
        <v>199</v>
      </c>
      <c r="B208" s="245" t="s">
        <v>141</v>
      </c>
      <c r="C208" s="245">
        <v>602.20000000000005</v>
      </c>
      <c r="D208" s="280">
        <v>599.66666666666663</v>
      </c>
      <c r="E208" s="280">
        <v>593.58333333333326</v>
      </c>
      <c r="F208" s="280">
        <v>584.96666666666658</v>
      </c>
      <c r="G208" s="280">
        <v>578.88333333333321</v>
      </c>
      <c r="H208" s="280">
        <v>608.2833333333333</v>
      </c>
      <c r="I208" s="280">
        <v>614.36666666666656</v>
      </c>
      <c r="J208" s="280">
        <v>622.98333333333335</v>
      </c>
      <c r="K208" s="245">
        <v>605.75</v>
      </c>
      <c r="L208" s="245">
        <v>591.04999999999995</v>
      </c>
      <c r="M208" s="245">
        <v>39.213889999999999</v>
      </c>
    </row>
    <row r="209" spans="1:13">
      <c r="A209" s="273">
        <v>200</v>
      </c>
      <c r="B209" s="245" t="s">
        <v>277</v>
      </c>
      <c r="C209" s="245">
        <v>262.7</v>
      </c>
      <c r="D209" s="280">
        <v>260.26666666666665</v>
      </c>
      <c r="E209" s="280">
        <v>254.58333333333331</v>
      </c>
      <c r="F209" s="280">
        <v>246.46666666666667</v>
      </c>
      <c r="G209" s="280">
        <v>240.78333333333333</v>
      </c>
      <c r="H209" s="280">
        <v>268.38333333333333</v>
      </c>
      <c r="I209" s="280">
        <v>274.06666666666672</v>
      </c>
      <c r="J209" s="280">
        <v>282.18333333333328</v>
      </c>
      <c r="K209" s="245">
        <v>265.95</v>
      </c>
      <c r="L209" s="245">
        <v>252.15</v>
      </c>
      <c r="M209" s="245">
        <v>72.992949999999993</v>
      </c>
    </row>
    <row r="210" spans="1:13">
      <c r="A210" s="273">
        <v>201</v>
      </c>
      <c r="B210" s="245" t="s">
        <v>522</v>
      </c>
      <c r="C210" s="245">
        <v>1017.35</v>
      </c>
      <c r="D210" s="280">
        <v>1018.1</v>
      </c>
      <c r="E210" s="280">
        <v>1009.4000000000001</v>
      </c>
      <c r="F210" s="280">
        <v>1001.45</v>
      </c>
      <c r="G210" s="280">
        <v>992.75000000000011</v>
      </c>
      <c r="H210" s="280">
        <v>1026.0500000000002</v>
      </c>
      <c r="I210" s="280">
        <v>1034.75</v>
      </c>
      <c r="J210" s="280">
        <v>1042.7</v>
      </c>
      <c r="K210" s="245">
        <v>1026.8</v>
      </c>
      <c r="L210" s="245">
        <v>1010.15</v>
      </c>
      <c r="M210" s="245">
        <v>1.9141999999999999</v>
      </c>
    </row>
    <row r="211" spans="1:13">
      <c r="A211" s="273">
        <v>202</v>
      </c>
      <c r="B211" s="245" t="s">
        <v>118</v>
      </c>
      <c r="C211" s="245">
        <v>8.4499999999999993</v>
      </c>
      <c r="D211" s="280">
        <v>8.4833333333333325</v>
      </c>
      <c r="E211" s="280">
        <v>8.3666666666666654</v>
      </c>
      <c r="F211" s="280">
        <v>8.2833333333333332</v>
      </c>
      <c r="G211" s="280">
        <v>8.1666666666666661</v>
      </c>
      <c r="H211" s="280">
        <v>8.5666666666666647</v>
      </c>
      <c r="I211" s="280">
        <v>8.6833333333333318</v>
      </c>
      <c r="J211" s="280">
        <v>8.7666666666666639</v>
      </c>
      <c r="K211" s="245">
        <v>8.6</v>
      </c>
      <c r="L211" s="245">
        <v>8.4</v>
      </c>
      <c r="M211" s="245">
        <v>1102.94218</v>
      </c>
    </row>
    <row r="212" spans="1:13">
      <c r="A212" s="273">
        <v>203</v>
      </c>
      <c r="B212" s="245" t="s">
        <v>195</v>
      </c>
      <c r="C212" s="245">
        <v>996.35</v>
      </c>
      <c r="D212" s="280">
        <v>994.46666666666658</v>
      </c>
      <c r="E212" s="280">
        <v>987.18333333333317</v>
      </c>
      <c r="F212" s="280">
        <v>978.01666666666654</v>
      </c>
      <c r="G212" s="280">
        <v>970.73333333333312</v>
      </c>
      <c r="H212" s="280">
        <v>1003.6333333333332</v>
      </c>
      <c r="I212" s="280">
        <v>1010.9166666666667</v>
      </c>
      <c r="J212" s="280">
        <v>1020.0833333333333</v>
      </c>
      <c r="K212" s="245">
        <v>1001.75</v>
      </c>
      <c r="L212" s="245">
        <v>985.3</v>
      </c>
      <c r="M212" s="245">
        <v>10.95556</v>
      </c>
    </row>
    <row r="213" spans="1:13">
      <c r="A213" s="273">
        <v>204</v>
      </c>
      <c r="B213" s="245" t="s">
        <v>528</v>
      </c>
      <c r="C213" s="245">
        <v>2163.25</v>
      </c>
      <c r="D213" s="280">
        <v>2164.9166666666665</v>
      </c>
      <c r="E213" s="280">
        <v>2149.8833333333332</v>
      </c>
      <c r="F213" s="280">
        <v>2136.5166666666669</v>
      </c>
      <c r="G213" s="280">
        <v>2121.4833333333336</v>
      </c>
      <c r="H213" s="280">
        <v>2178.2833333333328</v>
      </c>
      <c r="I213" s="280">
        <v>2193.3166666666666</v>
      </c>
      <c r="J213" s="280">
        <v>2206.6833333333325</v>
      </c>
      <c r="K213" s="245">
        <v>2179.9499999999998</v>
      </c>
      <c r="L213" s="245">
        <v>2151.5500000000002</v>
      </c>
      <c r="M213" s="245">
        <v>3.0068600000000001</v>
      </c>
    </row>
    <row r="214" spans="1:13">
      <c r="A214" s="273">
        <v>205</v>
      </c>
      <c r="B214" s="245" t="s">
        <v>196</v>
      </c>
      <c r="C214" s="280">
        <v>540.9</v>
      </c>
      <c r="D214" s="280">
        <v>536.98333333333335</v>
      </c>
      <c r="E214" s="280">
        <v>528.9666666666667</v>
      </c>
      <c r="F214" s="280">
        <v>517.0333333333333</v>
      </c>
      <c r="G214" s="280">
        <v>509.01666666666665</v>
      </c>
      <c r="H214" s="280">
        <v>548.91666666666674</v>
      </c>
      <c r="I214" s="280">
        <v>556.93333333333339</v>
      </c>
      <c r="J214" s="280">
        <v>568.86666666666679</v>
      </c>
      <c r="K214" s="280">
        <v>545</v>
      </c>
      <c r="L214" s="280">
        <v>525.04999999999995</v>
      </c>
      <c r="M214" s="280">
        <v>294.11126000000002</v>
      </c>
    </row>
    <row r="215" spans="1:13">
      <c r="A215" s="273">
        <v>206</v>
      </c>
      <c r="B215" s="245" t="s">
        <v>197</v>
      </c>
      <c r="C215" s="280">
        <v>13.4</v>
      </c>
      <c r="D215" s="280">
        <v>13.433333333333332</v>
      </c>
      <c r="E215" s="280">
        <v>13.266666666666664</v>
      </c>
      <c r="F215" s="280">
        <v>13.133333333333333</v>
      </c>
      <c r="G215" s="280">
        <v>12.966666666666665</v>
      </c>
      <c r="H215" s="280">
        <v>13.566666666666663</v>
      </c>
      <c r="I215" s="280">
        <v>13.733333333333331</v>
      </c>
      <c r="J215" s="280">
        <v>13.866666666666662</v>
      </c>
      <c r="K215" s="280">
        <v>13.6</v>
      </c>
      <c r="L215" s="280">
        <v>13.3</v>
      </c>
      <c r="M215" s="280">
        <v>2113.2386900000001</v>
      </c>
    </row>
    <row r="216" spans="1:13">
      <c r="A216" s="273">
        <v>207</v>
      </c>
      <c r="B216" s="245" t="s">
        <v>198</v>
      </c>
      <c r="C216" s="280">
        <v>209.75</v>
      </c>
      <c r="D216" s="280">
        <v>209.29999999999998</v>
      </c>
      <c r="E216" s="280">
        <v>204.14999999999998</v>
      </c>
      <c r="F216" s="280">
        <v>198.54999999999998</v>
      </c>
      <c r="G216" s="280">
        <v>193.39999999999998</v>
      </c>
      <c r="H216" s="280">
        <v>214.89999999999998</v>
      </c>
      <c r="I216" s="280">
        <v>220.05</v>
      </c>
      <c r="J216" s="280">
        <v>225.64999999999998</v>
      </c>
      <c r="K216" s="280">
        <v>214.45</v>
      </c>
      <c r="L216" s="280">
        <v>203.7</v>
      </c>
      <c r="M216" s="280">
        <v>1026.3950400000001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C21" sqref="C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46"/>
      <c r="B1" s="546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44344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43" t="s">
        <v>16</v>
      </c>
      <c r="B9" s="544" t="s">
        <v>18</v>
      </c>
      <c r="C9" s="542" t="s">
        <v>19</v>
      </c>
      <c r="D9" s="542" t="s">
        <v>20</v>
      </c>
      <c r="E9" s="542" t="s">
        <v>21</v>
      </c>
      <c r="F9" s="542"/>
      <c r="G9" s="542"/>
      <c r="H9" s="542" t="s">
        <v>22</v>
      </c>
      <c r="I9" s="542"/>
      <c r="J9" s="542"/>
      <c r="K9" s="251"/>
      <c r="L9" s="258"/>
      <c r="M9" s="259"/>
    </row>
    <row r="10" spans="1:15" ht="42.75" customHeight="1">
      <c r="A10" s="538"/>
      <c r="B10" s="540"/>
      <c r="C10" s="545" t="s">
        <v>23</v>
      </c>
      <c r="D10" s="545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50" t="s">
        <v>284</v>
      </c>
      <c r="C11" s="447">
        <v>26580.25</v>
      </c>
      <c r="D11" s="448">
        <v>26446.75</v>
      </c>
      <c r="E11" s="448">
        <v>26183.5</v>
      </c>
      <c r="F11" s="448">
        <v>25786.75</v>
      </c>
      <c r="G11" s="448">
        <v>25523.5</v>
      </c>
      <c r="H11" s="448">
        <v>26843.5</v>
      </c>
      <c r="I11" s="448">
        <v>27106.75</v>
      </c>
      <c r="J11" s="448">
        <v>27503.5</v>
      </c>
      <c r="K11" s="447">
        <v>26710</v>
      </c>
      <c r="L11" s="447">
        <v>26050</v>
      </c>
      <c r="M11" s="447">
        <v>4.0719999999999999E-2</v>
      </c>
    </row>
    <row r="12" spans="1:15" ht="12" customHeight="1">
      <c r="A12" s="245">
        <v>2</v>
      </c>
      <c r="B12" s="450" t="s">
        <v>785</v>
      </c>
      <c r="C12" s="447">
        <v>1579.25</v>
      </c>
      <c r="D12" s="448">
        <v>1557.25</v>
      </c>
      <c r="E12" s="448">
        <v>1514.5</v>
      </c>
      <c r="F12" s="448">
        <v>1449.75</v>
      </c>
      <c r="G12" s="448">
        <v>1407</v>
      </c>
      <c r="H12" s="448">
        <v>1622</v>
      </c>
      <c r="I12" s="448">
        <v>1664.75</v>
      </c>
      <c r="J12" s="448">
        <v>1729.5</v>
      </c>
      <c r="K12" s="447">
        <v>1600</v>
      </c>
      <c r="L12" s="447">
        <v>1492.5</v>
      </c>
      <c r="M12" s="447">
        <v>2.47167</v>
      </c>
    </row>
    <row r="13" spans="1:15" ht="12" customHeight="1">
      <c r="A13" s="245">
        <v>3</v>
      </c>
      <c r="B13" s="450" t="s">
        <v>815</v>
      </c>
      <c r="C13" s="447">
        <v>1922.95</v>
      </c>
      <c r="D13" s="448">
        <v>1915.9833333333333</v>
      </c>
      <c r="E13" s="448">
        <v>1881.9666666666667</v>
      </c>
      <c r="F13" s="448">
        <v>1840.9833333333333</v>
      </c>
      <c r="G13" s="448">
        <v>1806.9666666666667</v>
      </c>
      <c r="H13" s="448">
        <v>1956.9666666666667</v>
      </c>
      <c r="I13" s="448">
        <v>1990.9833333333336</v>
      </c>
      <c r="J13" s="448">
        <v>2031.9666666666667</v>
      </c>
      <c r="K13" s="447">
        <v>1950</v>
      </c>
      <c r="L13" s="447">
        <v>1875</v>
      </c>
      <c r="M13" s="447">
        <v>1.45068</v>
      </c>
    </row>
    <row r="14" spans="1:15" ht="12" customHeight="1">
      <c r="A14" s="245">
        <v>4</v>
      </c>
      <c r="B14" s="450" t="s">
        <v>38</v>
      </c>
      <c r="C14" s="447">
        <v>2000.15</v>
      </c>
      <c r="D14" s="448">
        <v>2002.2666666666667</v>
      </c>
      <c r="E14" s="448">
        <v>1964.5333333333333</v>
      </c>
      <c r="F14" s="448">
        <v>1928.9166666666667</v>
      </c>
      <c r="G14" s="448">
        <v>1891.1833333333334</v>
      </c>
      <c r="H14" s="448">
        <v>2037.8833333333332</v>
      </c>
      <c r="I14" s="448">
        <v>2075.6166666666663</v>
      </c>
      <c r="J14" s="448">
        <v>2111.2333333333331</v>
      </c>
      <c r="K14" s="447">
        <v>2040</v>
      </c>
      <c r="L14" s="447">
        <v>1966.65</v>
      </c>
      <c r="M14" s="447">
        <v>19.679220000000001</v>
      </c>
    </row>
    <row r="15" spans="1:15" ht="12" customHeight="1">
      <c r="A15" s="245">
        <v>5</v>
      </c>
      <c r="B15" s="450" t="s">
        <v>285</v>
      </c>
      <c r="C15" s="447">
        <v>1934</v>
      </c>
      <c r="D15" s="448">
        <v>1934.2333333333333</v>
      </c>
      <c r="E15" s="448">
        <v>1901.9666666666667</v>
      </c>
      <c r="F15" s="448">
        <v>1869.9333333333334</v>
      </c>
      <c r="G15" s="448">
        <v>1837.6666666666667</v>
      </c>
      <c r="H15" s="448">
        <v>1966.2666666666667</v>
      </c>
      <c r="I15" s="448">
        <v>1998.5333333333335</v>
      </c>
      <c r="J15" s="448">
        <v>2030.5666666666666</v>
      </c>
      <c r="K15" s="447">
        <v>1966.5</v>
      </c>
      <c r="L15" s="447">
        <v>1902.2</v>
      </c>
      <c r="M15" s="447">
        <v>0.83387999999999995</v>
      </c>
    </row>
    <row r="16" spans="1:15" ht="12" customHeight="1">
      <c r="A16" s="245">
        <v>6</v>
      </c>
      <c r="B16" s="450" t="s">
        <v>286</v>
      </c>
      <c r="C16" s="447">
        <v>1303.5</v>
      </c>
      <c r="D16" s="448">
        <v>1300.7666666666667</v>
      </c>
      <c r="E16" s="448">
        <v>1230.5833333333333</v>
      </c>
      <c r="F16" s="448">
        <v>1157.6666666666665</v>
      </c>
      <c r="G16" s="448">
        <v>1087.4833333333331</v>
      </c>
      <c r="H16" s="448">
        <v>1373.6833333333334</v>
      </c>
      <c r="I16" s="448">
        <v>1443.8666666666668</v>
      </c>
      <c r="J16" s="448">
        <v>1516.7833333333335</v>
      </c>
      <c r="K16" s="447">
        <v>1370.95</v>
      </c>
      <c r="L16" s="447">
        <v>1227.8499999999999</v>
      </c>
      <c r="M16" s="447">
        <v>3.2922799999999999</v>
      </c>
    </row>
    <row r="17" spans="1:13" ht="12" customHeight="1">
      <c r="A17" s="245">
        <v>7</v>
      </c>
      <c r="B17" s="450" t="s">
        <v>222</v>
      </c>
      <c r="C17" s="447">
        <v>982.3</v>
      </c>
      <c r="D17" s="448">
        <v>980.15</v>
      </c>
      <c r="E17" s="448">
        <v>966.3</v>
      </c>
      <c r="F17" s="448">
        <v>950.3</v>
      </c>
      <c r="G17" s="448">
        <v>936.44999999999993</v>
      </c>
      <c r="H17" s="448">
        <v>996.15</v>
      </c>
      <c r="I17" s="448">
        <v>1010.0000000000001</v>
      </c>
      <c r="J17" s="448">
        <v>1026</v>
      </c>
      <c r="K17" s="447">
        <v>994</v>
      </c>
      <c r="L17" s="447">
        <v>964.15</v>
      </c>
      <c r="M17" s="447">
        <v>15.275460000000001</v>
      </c>
    </row>
    <row r="18" spans="1:13" ht="12" customHeight="1">
      <c r="A18" s="245">
        <v>8</v>
      </c>
      <c r="B18" s="450" t="s">
        <v>734</v>
      </c>
      <c r="C18" s="447">
        <v>730.45</v>
      </c>
      <c r="D18" s="448">
        <v>731.31666666666661</v>
      </c>
      <c r="E18" s="448">
        <v>724.63333333333321</v>
      </c>
      <c r="F18" s="448">
        <v>718.81666666666661</v>
      </c>
      <c r="G18" s="448">
        <v>712.13333333333321</v>
      </c>
      <c r="H18" s="448">
        <v>737.13333333333321</v>
      </c>
      <c r="I18" s="448">
        <v>743.81666666666661</v>
      </c>
      <c r="J18" s="448">
        <v>749.63333333333321</v>
      </c>
      <c r="K18" s="447">
        <v>738</v>
      </c>
      <c r="L18" s="447">
        <v>725.5</v>
      </c>
      <c r="M18" s="447">
        <v>3.4350299999999998</v>
      </c>
    </row>
    <row r="19" spans="1:13" ht="12" customHeight="1">
      <c r="A19" s="245">
        <v>9</v>
      </c>
      <c r="B19" s="450" t="s">
        <v>735</v>
      </c>
      <c r="C19" s="447">
        <v>1658.9</v>
      </c>
      <c r="D19" s="448">
        <v>1663.4166666666667</v>
      </c>
      <c r="E19" s="448">
        <v>1646.8333333333335</v>
      </c>
      <c r="F19" s="448">
        <v>1634.7666666666667</v>
      </c>
      <c r="G19" s="448">
        <v>1618.1833333333334</v>
      </c>
      <c r="H19" s="448">
        <v>1675.4833333333336</v>
      </c>
      <c r="I19" s="448">
        <v>1692.0666666666671</v>
      </c>
      <c r="J19" s="448">
        <v>1704.1333333333337</v>
      </c>
      <c r="K19" s="447">
        <v>1680</v>
      </c>
      <c r="L19" s="447">
        <v>1651.35</v>
      </c>
      <c r="M19" s="447">
        <v>5.2690099999999997</v>
      </c>
    </row>
    <row r="20" spans="1:13" ht="12" customHeight="1">
      <c r="A20" s="245">
        <v>10</v>
      </c>
      <c r="B20" s="450" t="s">
        <v>287</v>
      </c>
      <c r="C20" s="447">
        <v>2311</v>
      </c>
      <c r="D20" s="448">
        <v>2294.6333333333332</v>
      </c>
      <c r="E20" s="448">
        <v>2243.7666666666664</v>
      </c>
      <c r="F20" s="448">
        <v>2176.5333333333333</v>
      </c>
      <c r="G20" s="448">
        <v>2125.6666666666665</v>
      </c>
      <c r="H20" s="448">
        <v>2361.8666666666663</v>
      </c>
      <c r="I20" s="448">
        <v>2412.7333333333331</v>
      </c>
      <c r="J20" s="448">
        <v>2479.9666666666662</v>
      </c>
      <c r="K20" s="447">
        <v>2345.5</v>
      </c>
      <c r="L20" s="447">
        <v>2227.4</v>
      </c>
      <c r="M20" s="447">
        <v>1.18919</v>
      </c>
    </row>
    <row r="21" spans="1:13" ht="12" customHeight="1">
      <c r="A21" s="245">
        <v>11</v>
      </c>
      <c r="B21" s="450" t="s">
        <v>288</v>
      </c>
      <c r="C21" s="447">
        <v>15993.85</v>
      </c>
      <c r="D21" s="448">
        <v>16016.466666666667</v>
      </c>
      <c r="E21" s="448">
        <v>15927.383333333335</v>
      </c>
      <c r="F21" s="448">
        <v>15860.916666666668</v>
      </c>
      <c r="G21" s="448">
        <v>15771.833333333336</v>
      </c>
      <c r="H21" s="448">
        <v>16082.933333333334</v>
      </c>
      <c r="I21" s="448">
        <v>16172.016666666666</v>
      </c>
      <c r="J21" s="448">
        <v>16238.483333333334</v>
      </c>
      <c r="K21" s="447">
        <v>16105.55</v>
      </c>
      <c r="L21" s="447">
        <v>15950</v>
      </c>
      <c r="M21" s="447">
        <v>0.16228999999999999</v>
      </c>
    </row>
    <row r="22" spans="1:13" ht="12" customHeight="1">
      <c r="A22" s="245">
        <v>12</v>
      </c>
      <c r="B22" s="450" t="s">
        <v>40</v>
      </c>
      <c r="C22" s="447">
        <v>1325.8</v>
      </c>
      <c r="D22" s="448">
        <v>1324.0166666666667</v>
      </c>
      <c r="E22" s="448">
        <v>1306.0333333333333</v>
      </c>
      <c r="F22" s="448">
        <v>1286.2666666666667</v>
      </c>
      <c r="G22" s="448">
        <v>1268.2833333333333</v>
      </c>
      <c r="H22" s="448">
        <v>1343.7833333333333</v>
      </c>
      <c r="I22" s="448">
        <v>1361.7666666666664</v>
      </c>
      <c r="J22" s="448">
        <v>1381.5333333333333</v>
      </c>
      <c r="K22" s="447">
        <v>1342</v>
      </c>
      <c r="L22" s="447">
        <v>1304.25</v>
      </c>
      <c r="M22" s="447">
        <v>366.90935000000002</v>
      </c>
    </row>
    <row r="23" spans="1:13">
      <c r="A23" s="245">
        <v>13</v>
      </c>
      <c r="B23" s="450" t="s">
        <v>289</v>
      </c>
      <c r="C23" s="447">
        <v>1266.5999999999999</v>
      </c>
      <c r="D23" s="448">
        <v>1265.6000000000001</v>
      </c>
      <c r="E23" s="448">
        <v>1226.3000000000002</v>
      </c>
      <c r="F23" s="448">
        <v>1186</v>
      </c>
      <c r="G23" s="448">
        <v>1146.7</v>
      </c>
      <c r="H23" s="448">
        <v>1305.9000000000003</v>
      </c>
      <c r="I23" s="448">
        <v>1345.2</v>
      </c>
      <c r="J23" s="448">
        <v>1385.5000000000005</v>
      </c>
      <c r="K23" s="447">
        <v>1304.9000000000001</v>
      </c>
      <c r="L23" s="447">
        <v>1225.3</v>
      </c>
      <c r="M23" s="447">
        <v>24.311129999999999</v>
      </c>
    </row>
    <row r="24" spans="1:13">
      <c r="A24" s="245">
        <v>14</v>
      </c>
      <c r="B24" s="450" t="s">
        <v>41</v>
      </c>
      <c r="C24" s="447">
        <v>751.4</v>
      </c>
      <c r="D24" s="448">
        <v>755.28333333333342</v>
      </c>
      <c r="E24" s="448">
        <v>745.56666666666683</v>
      </c>
      <c r="F24" s="448">
        <v>739.73333333333346</v>
      </c>
      <c r="G24" s="448">
        <v>730.01666666666688</v>
      </c>
      <c r="H24" s="448">
        <v>761.11666666666679</v>
      </c>
      <c r="I24" s="448">
        <v>770.83333333333326</v>
      </c>
      <c r="J24" s="448">
        <v>776.66666666666674</v>
      </c>
      <c r="K24" s="447">
        <v>765</v>
      </c>
      <c r="L24" s="447">
        <v>749.45</v>
      </c>
      <c r="M24" s="447">
        <v>79.097759999999994</v>
      </c>
    </row>
    <row r="25" spans="1:13">
      <c r="A25" s="245">
        <v>15</v>
      </c>
      <c r="B25" s="450" t="s">
        <v>828</v>
      </c>
      <c r="C25" s="447">
        <v>1354.2</v>
      </c>
      <c r="D25" s="448">
        <v>1351.5666666666666</v>
      </c>
      <c r="E25" s="448">
        <v>1308.1833333333332</v>
      </c>
      <c r="F25" s="448">
        <v>1262.1666666666665</v>
      </c>
      <c r="G25" s="448">
        <v>1218.7833333333331</v>
      </c>
      <c r="H25" s="448">
        <v>1397.5833333333333</v>
      </c>
      <c r="I25" s="448">
        <v>1440.9666666666665</v>
      </c>
      <c r="J25" s="448">
        <v>1486.9833333333333</v>
      </c>
      <c r="K25" s="447">
        <v>1394.95</v>
      </c>
      <c r="L25" s="447">
        <v>1305.55</v>
      </c>
      <c r="M25" s="447">
        <v>317.34208999999998</v>
      </c>
    </row>
    <row r="26" spans="1:13">
      <c r="A26" s="245">
        <v>16</v>
      </c>
      <c r="B26" s="450" t="s">
        <v>290</v>
      </c>
      <c r="C26" s="447">
        <v>1439.8</v>
      </c>
      <c r="D26" s="448">
        <v>1420.6499999999999</v>
      </c>
      <c r="E26" s="448">
        <v>1379.1499999999996</v>
      </c>
      <c r="F26" s="448">
        <v>1318.4999999999998</v>
      </c>
      <c r="G26" s="448">
        <v>1276.9999999999995</v>
      </c>
      <c r="H26" s="448">
        <v>1481.2999999999997</v>
      </c>
      <c r="I26" s="448">
        <v>1522.8000000000002</v>
      </c>
      <c r="J26" s="448">
        <v>1583.4499999999998</v>
      </c>
      <c r="K26" s="447">
        <v>1462.15</v>
      </c>
      <c r="L26" s="447">
        <v>1360</v>
      </c>
      <c r="M26" s="447">
        <v>304.40408000000002</v>
      </c>
    </row>
    <row r="27" spans="1:13">
      <c r="A27" s="245">
        <v>17</v>
      </c>
      <c r="B27" s="450" t="s">
        <v>223</v>
      </c>
      <c r="C27" s="447">
        <v>124.85</v>
      </c>
      <c r="D27" s="448">
        <v>125.11666666666667</v>
      </c>
      <c r="E27" s="448">
        <v>123.73333333333335</v>
      </c>
      <c r="F27" s="448">
        <v>122.61666666666667</v>
      </c>
      <c r="G27" s="448">
        <v>121.23333333333335</v>
      </c>
      <c r="H27" s="448">
        <v>126.23333333333335</v>
      </c>
      <c r="I27" s="448">
        <v>127.61666666666667</v>
      </c>
      <c r="J27" s="448">
        <v>128.73333333333335</v>
      </c>
      <c r="K27" s="447">
        <v>126.5</v>
      </c>
      <c r="L27" s="447">
        <v>124</v>
      </c>
      <c r="M27" s="447">
        <v>25.365870000000001</v>
      </c>
    </row>
    <row r="28" spans="1:13">
      <c r="A28" s="245">
        <v>18</v>
      </c>
      <c r="B28" s="450" t="s">
        <v>224</v>
      </c>
      <c r="C28" s="447">
        <v>185.5</v>
      </c>
      <c r="D28" s="448">
        <v>185.76666666666665</v>
      </c>
      <c r="E28" s="448">
        <v>184.23333333333329</v>
      </c>
      <c r="F28" s="448">
        <v>182.96666666666664</v>
      </c>
      <c r="G28" s="448">
        <v>181.43333333333328</v>
      </c>
      <c r="H28" s="448">
        <v>187.0333333333333</v>
      </c>
      <c r="I28" s="448">
        <v>188.56666666666666</v>
      </c>
      <c r="J28" s="448">
        <v>189.83333333333331</v>
      </c>
      <c r="K28" s="447">
        <v>187.3</v>
      </c>
      <c r="L28" s="447">
        <v>184.5</v>
      </c>
      <c r="M28" s="447">
        <v>11.188789999999999</v>
      </c>
    </row>
    <row r="29" spans="1:13">
      <c r="A29" s="245">
        <v>19</v>
      </c>
      <c r="B29" s="450" t="s">
        <v>291</v>
      </c>
      <c r="C29" s="447">
        <v>473.65</v>
      </c>
      <c r="D29" s="448">
        <v>477.5</v>
      </c>
      <c r="E29" s="448">
        <v>468</v>
      </c>
      <c r="F29" s="448">
        <v>462.35</v>
      </c>
      <c r="G29" s="448">
        <v>452.85</v>
      </c>
      <c r="H29" s="448">
        <v>483.15</v>
      </c>
      <c r="I29" s="448">
        <v>492.65</v>
      </c>
      <c r="J29" s="448">
        <v>498.29999999999995</v>
      </c>
      <c r="K29" s="447">
        <v>487</v>
      </c>
      <c r="L29" s="447">
        <v>471.85</v>
      </c>
      <c r="M29" s="447">
        <v>2.5255399999999999</v>
      </c>
    </row>
    <row r="30" spans="1:13">
      <c r="A30" s="245">
        <v>20</v>
      </c>
      <c r="B30" s="450" t="s">
        <v>292</v>
      </c>
      <c r="C30" s="447">
        <v>359.6</v>
      </c>
      <c r="D30" s="448">
        <v>357.55</v>
      </c>
      <c r="E30" s="448">
        <v>353.1</v>
      </c>
      <c r="F30" s="448">
        <v>346.6</v>
      </c>
      <c r="G30" s="448">
        <v>342.15000000000003</v>
      </c>
      <c r="H30" s="448">
        <v>364.05</v>
      </c>
      <c r="I30" s="448">
        <v>368.49999999999994</v>
      </c>
      <c r="J30" s="448">
        <v>375</v>
      </c>
      <c r="K30" s="447">
        <v>362</v>
      </c>
      <c r="L30" s="447">
        <v>351.05</v>
      </c>
      <c r="M30" s="447">
        <v>7.1129800000000003</v>
      </c>
    </row>
    <row r="31" spans="1:13">
      <c r="A31" s="245">
        <v>21</v>
      </c>
      <c r="B31" s="450" t="s">
        <v>736</v>
      </c>
      <c r="C31" s="447">
        <v>5264.85</v>
      </c>
      <c r="D31" s="448">
        <v>5258.5999999999995</v>
      </c>
      <c r="E31" s="448">
        <v>5217.1999999999989</v>
      </c>
      <c r="F31" s="448">
        <v>5169.5499999999993</v>
      </c>
      <c r="G31" s="448">
        <v>5128.1499999999987</v>
      </c>
      <c r="H31" s="448">
        <v>5306.2499999999991</v>
      </c>
      <c r="I31" s="448">
        <v>5347.6499999999987</v>
      </c>
      <c r="J31" s="448">
        <v>5395.2999999999993</v>
      </c>
      <c r="K31" s="447">
        <v>5300</v>
      </c>
      <c r="L31" s="447">
        <v>5210.95</v>
      </c>
      <c r="M31" s="447">
        <v>0.65180000000000005</v>
      </c>
    </row>
    <row r="32" spans="1:13">
      <c r="A32" s="245">
        <v>22</v>
      </c>
      <c r="B32" s="450" t="s">
        <v>225</v>
      </c>
      <c r="C32" s="447">
        <v>1995.3</v>
      </c>
      <c r="D32" s="448">
        <v>1981.9666666666665</v>
      </c>
      <c r="E32" s="448">
        <v>1948.9333333333329</v>
      </c>
      <c r="F32" s="448">
        <v>1902.5666666666664</v>
      </c>
      <c r="G32" s="448">
        <v>1869.5333333333328</v>
      </c>
      <c r="H32" s="448">
        <v>2028.333333333333</v>
      </c>
      <c r="I32" s="448">
        <v>2061.3666666666663</v>
      </c>
      <c r="J32" s="448">
        <v>2107.7333333333331</v>
      </c>
      <c r="K32" s="447">
        <v>2015</v>
      </c>
      <c r="L32" s="447">
        <v>1935.6</v>
      </c>
      <c r="M32" s="447">
        <v>1.14032</v>
      </c>
    </row>
    <row r="33" spans="1:13">
      <c r="A33" s="245">
        <v>23</v>
      </c>
      <c r="B33" s="450" t="s">
        <v>293</v>
      </c>
      <c r="C33" s="447">
        <v>2278.25</v>
      </c>
      <c r="D33" s="448">
        <v>2293.4166666666665</v>
      </c>
      <c r="E33" s="448">
        <v>2256.833333333333</v>
      </c>
      <c r="F33" s="448">
        <v>2235.4166666666665</v>
      </c>
      <c r="G33" s="448">
        <v>2198.833333333333</v>
      </c>
      <c r="H33" s="448">
        <v>2314.833333333333</v>
      </c>
      <c r="I33" s="448">
        <v>2351.4166666666661</v>
      </c>
      <c r="J33" s="448">
        <v>2372.833333333333</v>
      </c>
      <c r="K33" s="447">
        <v>2330</v>
      </c>
      <c r="L33" s="447">
        <v>2272</v>
      </c>
      <c r="M33" s="447">
        <v>0.18929000000000001</v>
      </c>
    </row>
    <row r="34" spans="1:13">
      <c r="A34" s="245">
        <v>24</v>
      </c>
      <c r="B34" s="450" t="s">
        <v>737</v>
      </c>
      <c r="C34" s="447">
        <v>133.25</v>
      </c>
      <c r="D34" s="448">
        <v>132.96666666666667</v>
      </c>
      <c r="E34" s="448">
        <v>131.43333333333334</v>
      </c>
      <c r="F34" s="448">
        <v>129.61666666666667</v>
      </c>
      <c r="G34" s="448">
        <v>128.08333333333334</v>
      </c>
      <c r="H34" s="448">
        <v>134.78333333333333</v>
      </c>
      <c r="I34" s="448">
        <v>136.31666666666669</v>
      </c>
      <c r="J34" s="448">
        <v>138.13333333333333</v>
      </c>
      <c r="K34" s="447">
        <v>134.5</v>
      </c>
      <c r="L34" s="447">
        <v>131.15</v>
      </c>
      <c r="M34" s="447">
        <v>17.74727</v>
      </c>
    </row>
    <row r="35" spans="1:13">
      <c r="A35" s="245">
        <v>25</v>
      </c>
      <c r="B35" s="450" t="s">
        <v>294</v>
      </c>
      <c r="C35" s="447">
        <v>950</v>
      </c>
      <c r="D35" s="448">
        <v>949.58333333333337</v>
      </c>
      <c r="E35" s="448">
        <v>943.9666666666667</v>
      </c>
      <c r="F35" s="448">
        <v>937.93333333333328</v>
      </c>
      <c r="G35" s="448">
        <v>932.31666666666661</v>
      </c>
      <c r="H35" s="448">
        <v>955.61666666666679</v>
      </c>
      <c r="I35" s="448">
        <v>961.23333333333335</v>
      </c>
      <c r="J35" s="448">
        <v>967.26666666666688</v>
      </c>
      <c r="K35" s="447">
        <v>955.2</v>
      </c>
      <c r="L35" s="447">
        <v>943.55</v>
      </c>
      <c r="M35" s="447">
        <v>2.27738</v>
      </c>
    </row>
    <row r="36" spans="1:13">
      <c r="A36" s="245">
        <v>26</v>
      </c>
      <c r="B36" s="450" t="s">
        <v>226</v>
      </c>
      <c r="C36" s="447">
        <v>2934.4</v>
      </c>
      <c r="D36" s="448">
        <v>2925.6999999999994</v>
      </c>
      <c r="E36" s="448">
        <v>2906.3999999999987</v>
      </c>
      <c r="F36" s="448">
        <v>2878.3999999999992</v>
      </c>
      <c r="G36" s="448">
        <v>2859.0999999999985</v>
      </c>
      <c r="H36" s="448">
        <v>2953.6999999999989</v>
      </c>
      <c r="I36" s="448">
        <v>2972.9999999999991</v>
      </c>
      <c r="J36" s="448">
        <v>3000.9999999999991</v>
      </c>
      <c r="K36" s="447">
        <v>2945</v>
      </c>
      <c r="L36" s="447">
        <v>2897.7</v>
      </c>
      <c r="M36" s="447">
        <v>1.5888599999999999</v>
      </c>
    </row>
    <row r="37" spans="1:13">
      <c r="A37" s="245">
        <v>27</v>
      </c>
      <c r="B37" s="450" t="s">
        <v>738</v>
      </c>
      <c r="C37" s="447">
        <v>3864.7</v>
      </c>
      <c r="D37" s="448">
        <v>3781.6</v>
      </c>
      <c r="E37" s="448">
        <v>3633.2</v>
      </c>
      <c r="F37" s="448">
        <v>3401.7</v>
      </c>
      <c r="G37" s="448">
        <v>3253.2999999999997</v>
      </c>
      <c r="H37" s="448">
        <v>4013.1</v>
      </c>
      <c r="I37" s="448">
        <v>4161.5</v>
      </c>
      <c r="J37" s="448">
        <v>4393</v>
      </c>
      <c r="K37" s="447">
        <v>3930</v>
      </c>
      <c r="L37" s="447">
        <v>3550.1</v>
      </c>
      <c r="M37" s="447">
        <v>4.28749</v>
      </c>
    </row>
    <row r="38" spans="1:13">
      <c r="A38" s="245">
        <v>28</v>
      </c>
      <c r="B38" s="450" t="s">
        <v>800</v>
      </c>
      <c r="C38" s="447">
        <v>21.55</v>
      </c>
      <c r="D38" s="448">
        <v>21.45</v>
      </c>
      <c r="E38" s="448">
        <v>20.7</v>
      </c>
      <c r="F38" s="448">
        <v>19.850000000000001</v>
      </c>
      <c r="G38" s="448">
        <v>19.100000000000001</v>
      </c>
      <c r="H38" s="448">
        <v>22.299999999999997</v>
      </c>
      <c r="I38" s="448">
        <v>23.049999999999997</v>
      </c>
      <c r="J38" s="448">
        <v>23.899999999999995</v>
      </c>
      <c r="K38" s="447">
        <v>22.2</v>
      </c>
      <c r="L38" s="447">
        <v>20.6</v>
      </c>
      <c r="M38" s="447">
        <v>366.51087999999999</v>
      </c>
    </row>
    <row r="39" spans="1:13">
      <c r="A39" s="245">
        <v>29</v>
      </c>
      <c r="B39" s="450" t="s">
        <v>44</v>
      </c>
      <c r="C39" s="447">
        <v>737.5</v>
      </c>
      <c r="D39" s="448">
        <v>739.1</v>
      </c>
      <c r="E39" s="448">
        <v>733.40000000000009</v>
      </c>
      <c r="F39" s="448">
        <v>729.30000000000007</v>
      </c>
      <c r="G39" s="448">
        <v>723.60000000000014</v>
      </c>
      <c r="H39" s="448">
        <v>743.2</v>
      </c>
      <c r="I39" s="448">
        <v>748.90000000000009</v>
      </c>
      <c r="J39" s="448">
        <v>753</v>
      </c>
      <c r="K39" s="447">
        <v>744.8</v>
      </c>
      <c r="L39" s="447">
        <v>735</v>
      </c>
      <c r="M39" s="447">
        <v>22.38252</v>
      </c>
    </row>
    <row r="40" spans="1:13">
      <c r="A40" s="245">
        <v>30</v>
      </c>
      <c r="B40" s="450" t="s">
        <v>296</v>
      </c>
      <c r="C40" s="447">
        <v>2735.85</v>
      </c>
      <c r="D40" s="448">
        <v>2739.2833333333333</v>
      </c>
      <c r="E40" s="448">
        <v>2708.5666666666666</v>
      </c>
      <c r="F40" s="448">
        <v>2681.2833333333333</v>
      </c>
      <c r="G40" s="448">
        <v>2650.5666666666666</v>
      </c>
      <c r="H40" s="448">
        <v>2766.5666666666666</v>
      </c>
      <c r="I40" s="448">
        <v>2797.2833333333328</v>
      </c>
      <c r="J40" s="448">
        <v>2824.5666666666666</v>
      </c>
      <c r="K40" s="447">
        <v>2770</v>
      </c>
      <c r="L40" s="447">
        <v>2712</v>
      </c>
      <c r="M40" s="447">
        <v>1.9057200000000001</v>
      </c>
    </row>
    <row r="41" spans="1:13">
      <c r="A41" s="245">
        <v>31</v>
      </c>
      <c r="B41" s="450" t="s">
        <v>45</v>
      </c>
      <c r="C41" s="447">
        <v>330.1</v>
      </c>
      <c r="D41" s="448">
        <v>328.2</v>
      </c>
      <c r="E41" s="448">
        <v>321.39999999999998</v>
      </c>
      <c r="F41" s="448">
        <v>312.7</v>
      </c>
      <c r="G41" s="448">
        <v>305.89999999999998</v>
      </c>
      <c r="H41" s="448">
        <v>336.9</v>
      </c>
      <c r="I41" s="448">
        <v>343.70000000000005</v>
      </c>
      <c r="J41" s="448">
        <v>352.4</v>
      </c>
      <c r="K41" s="447">
        <v>335</v>
      </c>
      <c r="L41" s="447">
        <v>319.5</v>
      </c>
      <c r="M41" s="447">
        <v>124.78623</v>
      </c>
    </row>
    <row r="42" spans="1:13">
      <c r="A42" s="245">
        <v>32</v>
      </c>
      <c r="B42" s="450" t="s">
        <v>46</v>
      </c>
      <c r="C42" s="447">
        <v>3199</v>
      </c>
      <c r="D42" s="448">
        <v>3192.0666666666671</v>
      </c>
      <c r="E42" s="448">
        <v>3160.5333333333342</v>
      </c>
      <c r="F42" s="448">
        <v>3122.0666666666671</v>
      </c>
      <c r="G42" s="448">
        <v>3090.5333333333342</v>
      </c>
      <c r="H42" s="448">
        <v>3230.5333333333342</v>
      </c>
      <c r="I42" s="448">
        <v>3262.0666666666671</v>
      </c>
      <c r="J42" s="448">
        <v>3300.5333333333342</v>
      </c>
      <c r="K42" s="447">
        <v>3223.6</v>
      </c>
      <c r="L42" s="447">
        <v>3153.6</v>
      </c>
      <c r="M42" s="447">
        <v>10.841570000000001</v>
      </c>
    </row>
    <row r="43" spans="1:13">
      <c r="A43" s="245">
        <v>33</v>
      </c>
      <c r="B43" s="450" t="s">
        <v>47</v>
      </c>
      <c r="C43" s="447">
        <v>223.2</v>
      </c>
      <c r="D43" s="448">
        <v>222.01666666666665</v>
      </c>
      <c r="E43" s="448">
        <v>219.93333333333331</v>
      </c>
      <c r="F43" s="448">
        <v>216.66666666666666</v>
      </c>
      <c r="G43" s="448">
        <v>214.58333333333331</v>
      </c>
      <c r="H43" s="448">
        <v>225.2833333333333</v>
      </c>
      <c r="I43" s="448">
        <v>227.36666666666667</v>
      </c>
      <c r="J43" s="448">
        <v>230.6333333333333</v>
      </c>
      <c r="K43" s="447">
        <v>224.1</v>
      </c>
      <c r="L43" s="447">
        <v>218.75</v>
      </c>
      <c r="M43" s="447">
        <v>58.599679999999999</v>
      </c>
    </row>
    <row r="44" spans="1:13">
      <c r="A44" s="245">
        <v>34</v>
      </c>
      <c r="B44" s="450" t="s">
        <v>48</v>
      </c>
      <c r="C44" s="447">
        <v>126.4</v>
      </c>
      <c r="D44" s="448">
        <v>126.14999999999999</v>
      </c>
      <c r="E44" s="448">
        <v>125.29999999999998</v>
      </c>
      <c r="F44" s="448">
        <v>124.19999999999999</v>
      </c>
      <c r="G44" s="448">
        <v>123.34999999999998</v>
      </c>
      <c r="H44" s="448">
        <v>127.24999999999999</v>
      </c>
      <c r="I44" s="448">
        <v>128.09999999999997</v>
      </c>
      <c r="J44" s="448">
        <v>129.19999999999999</v>
      </c>
      <c r="K44" s="447">
        <v>127</v>
      </c>
      <c r="L44" s="447">
        <v>125.05</v>
      </c>
      <c r="M44" s="447">
        <v>101.98196</v>
      </c>
    </row>
    <row r="45" spans="1:13">
      <c r="A45" s="245">
        <v>35</v>
      </c>
      <c r="B45" s="450" t="s">
        <v>297</v>
      </c>
      <c r="C45" s="447">
        <v>92.4</v>
      </c>
      <c r="D45" s="448">
        <v>92.816666666666677</v>
      </c>
      <c r="E45" s="448">
        <v>91.233333333333348</v>
      </c>
      <c r="F45" s="448">
        <v>90.066666666666677</v>
      </c>
      <c r="G45" s="448">
        <v>88.483333333333348</v>
      </c>
      <c r="H45" s="448">
        <v>93.983333333333348</v>
      </c>
      <c r="I45" s="448">
        <v>95.566666666666691</v>
      </c>
      <c r="J45" s="448">
        <v>96.733333333333348</v>
      </c>
      <c r="K45" s="447">
        <v>94.4</v>
      </c>
      <c r="L45" s="447">
        <v>91.65</v>
      </c>
      <c r="M45" s="447">
        <v>13.68059</v>
      </c>
    </row>
    <row r="46" spans="1:13">
      <c r="A46" s="245">
        <v>36</v>
      </c>
      <c r="B46" s="450" t="s">
        <v>50</v>
      </c>
      <c r="C46" s="447">
        <v>2949.35</v>
      </c>
      <c r="D46" s="448">
        <v>2938.8666666666668</v>
      </c>
      <c r="E46" s="448">
        <v>2912.7333333333336</v>
      </c>
      <c r="F46" s="448">
        <v>2876.1166666666668</v>
      </c>
      <c r="G46" s="448">
        <v>2849.9833333333336</v>
      </c>
      <c r="H46" s="448">
        <v>2975.4833333333336</v>
      </c>
      <c r="I46" s="448">
        <v>3001.6166666666668</v>
      </c>
      <c r="J46" s="448">
        <v>3038.2333333333336</v>
      </c>
      <c r="K46" s="447">
        <v>2965</v>
      </c>
      <c r="L46" s="447">
        <v>2902.25</v>
      </c>
      <c r="M46" s="447">
        <v>24.150849999999998</v>
      </c>
    </row>
    <row r="47" spans="1:13">
      <c r="A47" s="245">
        <v>37</v>
      </c>
      <c r="B47" s="450" t="s">
        <v>298</v>
      </c>
      <c r="C47" s="447">
        <v>149.44999999999999</v>
      </c>
      <c r="D47" s="448">
        <v>149.81666666666669</v>
      </c>
      <c r="E47" s="448">
        <v>146.23333333333338</v>
      </c>
      <c r="F47" s="448">
        <v>143.01666666666668</v>
      </c>
      <c r="G47" s="448">
        <v>139.43333333333337</v>
      </c>
      <c r="H47" s="448">
        <v>153.03333333333339</v>
      </c>
      <c r="I47" s="448">
        <v>156.6166666666667</v>
      </c>
      <c r="J47" s="448">
        <v>159.8333333333334</v>
      </c>
      <c r="K47" s="447">
        <v>153.4</v>
      </c>
      <c r="L47" s="447">
        <v>146.6</v>
      </c>
      <c r="M47" s="447">
        <v>21.282129999999999</v>
      </c>
    </row>
    <row r="48" spans="1:13">
      <c r="A48" s="245">
        <v>38</v>
      </c>
      <c r="B48" s="450" t="s">
        <v>299</v>
      </c>
      <c r="C48" s="447">
        <v>3798.8</v>
      </c>
      <c r="D48" s="448">
        <v>3831.7333333333336</v>
      </c>
      <c r="E48" s="448">
        <v>3758.0666666666671</v>
      </c>
      <c r="F48" s="448">
        <v>3717.3333333333335</v>
      </c>
      <c r="G48" s="448">
        <v>3643.666666666667</v>
      </c>
      <c r="H48" s="448">
        <v>3872.4666666666672</v>
      </c>
      <c r="I48" s="448">
        <v>3946.1333333333332</v>
      </c>
      <c r="J48" s="448">
        <v>3986.8666666666672</v>
      </c>
      <c r="K48" s="447">
        <v>3905.4</v>
      </c>
      <c r="L48" s="447">
        <v>3791</v>
      </c>
      <c r="M48" s="447">
        <v>0.37913000000000002</v>
      </c>
    </row>
    <row r="49" spans="1:13">
      <c r="A49" s="245">
        <v>39</v>
      </c>
      <c r="B49" s="450" t="s">
        <v>300</v>
      </c>
      <c r="C49" s="447">
        <v>1897.55</v>
      </c>
      <c r="D49" s="448">
        <v>1886.2166666666665</v>
      </c>
      <c r="E49" s="448">
        <v>1853.4333333333329</v>
      </c>
      <c r="F49" s="448">
        <v>1809.3166666666664</v>
      </c>
      <c r="G49" s="448">
        <v>1776.5333333333328</v>
      </c>
      <c r="H49" s="448">
        <v>1930.333333333333</v>
      </c>
      <c r="I49" s="448">
        <v>1963.1166666666663</v>
      </c>
      <c r="J49" s="448">
        <v>2007.2333333333331</v>
      </c>
      <c r="K49" s="447">
        <v>1919</v>
      </c>
      <c r="L49" s="447">
        <v>1842.1</v>
      </c>
      <c r="M49" s="447">
        <v>5.0875500000000002</v>
      </c>
    </row>
    <row r="50" spans="1:13">
      <c r="A50" s="245">
        <v>40</v>
      </c>
      <c r="B50" s="450" t="s">
        <v>301</v>
      </c>
      <c r="C50" s="447">
        <v>8500.5</v>
      </c>
      <c r="D50" s="448">
        <v>8509.8333333333339</v>
      </c>
      <c r="E50" s="448">
        <v>8345.6666666666679</v>
      </c>
      <c r="F50" s="448">
        <v>8190.8333333333339</v>
      </c>
      <c r="G50" s="448">
        <v>8026.6666666666679</v>
      </c>
      <c r="H50" s="448">
        <v>8664.6666666666679</v>
      </c>
      <c r="I50" s="448">
        <v>8828.8333333333358</v>
      </c>
      <c r="J50" s="448">
        <v>8983.6666666666679</v>
      </c>
      <c r="K50" s="447">
        <v>8674</v>
      </c>
      <c r="L50" s="447">
        <v>8355</v>
      </c>
      <c r="M50" s="447">
        <v>0.20934</v>
      </c>
    </row>
    <row r="51" spans="1:13">
      <c r="A51" s="245">
        <v>41</v>
      </c>
      <c r="B51" s="450" t="s">
        <v>52</v>
      </c>
      <c r="C51" s="447">
        <v>1031.5999999999999</v>
      </c>
      <c r="D51" s="448">
        <v>1028.2</v>
      </c>
      <c r="E51" s="448">
        <v>1018.5</v>
      </c>
      <c r="F51" s="448">
        <v>1005.4</v>
      </c>
      <c r="G51" s="448">
        <v>995.69999999999993</v>
      </c>
      <c r="H51" s="448">
        <v>1041.3000000000002</v>
      </c>
      <c r="I51" s="448">
        <v>1051.0000000000005</v>
      </c>
      <c r="J51" s="448">
        <v>1064.1000000000001</v>
      </c>
      <c r="K51" s="447">
        <v>1037.9000000000001</v>
      </c>
      <c r="L51" s="447">
        <v>1015.1</v>
      </c>
      <c r="M51" s="447">
        <v>19.05884</v>
      </c>
    </row>
    <row r="52" spans="1:13">
      <c r="A52" s="245">
        <v>42</v>
      </c>
      <c r="B52" s="450" t="s">
        <v>302</v>
      </c>
      <c r="C52" s="447">
        <v>585.04999999999995</v>
      </c>
      <c r="D52" s="448">
        <v>585.68333333333328</v>
      </c>
      <c r="E52" s="448">
        <v>575.36666666666656</v>
      </c>
      <c r="F52" s="448">
        <v>565.68333333333328</v>
      </c>
      <c r="G52" s="448">
        <v>555.36666666666656</v>
      </c>
      <c r="H52" s="448">
        <v>595.36666666666656</v>
      </c>
      <c r="I52" s="448">
        <v>605.68333333333339</v>
      </c>
      <c r="J52" s="448">
        <v>615.36666666666656</v>
      </c>
      <c r="K52" s="447">
        <v>596</v>
      </c>
      <c r="L52" s="447">
        <v>576</v>
      </c>
      <c r="M52" s="447">
        <v>15.45162</v>
      </c>
    </row>
    <row r="53" spans="1:13">
      <c r="A53" s="245">
        <v>43</v>
      </c>
      <c r="B53" s="450" t="s">
        <v>227</v>
      </c>
      <c r="C53" s="447">
        <v>3025.5</v>
      </c>
      <c r="D53" s="448">
        <v>3046.1833333333329</v>
      </c>
      <c r="E53" s="448">
        <v>2987.4166666666661</v>
      </c>
      <c r="F53" s="448">
        <v>2949.333333333333</v>
      </c>
      <c r="G53" s="448">
        <v>2890.5666666666662</v>
      </c>
      <c r="H53" s="448">
        <v>3084.266666666666</v>
      </c>
      <c r="I53" s="448">
        <v>3143.0333333333333</v>
      </c>
      <c r="J53" s="448">
        <v>3181.1166666666659</v>
      </c>
      <c r="K53" s="447">
        <v>3104.95</v>
      </c>
      <c r="L53" s="447">
        <v>3008.1</v>
      </c>
      <c r="M53" s="447">
        <v>4.3363399999999999</v>
      </c>
    </row>
    <row r="54" spans="1:13">
      <c r="A54" s="245">
        <v>44</v>
      </c>
      <c r="B54" s="450" t="s">
        <v>54</v>
      </c>
      <c r="C54" s="447">
        <v>750.35</v>
      </c>
      <c r="D54" s="448">
        <v>745.06666666666661</v>
      </c>
      <c r="E54" s="448">
        <v>736.28333333333319</v>
      </c>
      <c r="F54" s="448">
        <v>722.21666666666658</v>
      </c>
      <c r="G54" s="448">
        <v>713.43333333333317</v>
      </c>
      <c r="H54" s="448">
        <v>759.13333333333321</v>
      </c>
      <c r="I54" s="448">
        <v>767.91666666666652</v>
      </c>
      <c r="J54" s="448">
        <v>781.98333333333323</v>
      </c>
      <c r="K54" s="447">
        <v>753.85</v>
      </c>
      <c r="L54" s="447">
        <v>731</v>
      </c>
      <c r="M54" s="447">
        <v>230.40845999999999</v>
      </c>
    </row>
    <row r="55" spans="1:13">
      <c r="A55" s="245">
        <v>45</v>
      </c>
      <c r="B55" s="450" t="s">
        <v>303</v>
      </c>
      <c r="C55" s="447">
        <v>2374.0500000000002</v>
      </c>
      <c r="D55" s="448">
        <v>2371.6</v>
      </c>
      <c r="E55" s="448">
        <v>2327.4499999999998</v>
      </c>
      <c r="F55" s="448">
        <v>2280.85</v>
      </c>
      <c r="G55" s="448">
        <v>2236.6999999999998</v>
      </c>
      <c r="H55" s="448">
        <v>2418.1999999999998</v>
      </c>
      <c r="I55" s="448">
        <v>2462.3500000000004</v>
      </c>
      <c r="J55" s="448">
        <v>2508.9499999999998</v>
      </c>
      <c r="K55" s="447">
        <v>2415.75</v>
      </c>
      <c r="L55" s="447">
        <v>2325</v>
      </c>
      <c r="M55" s="447">
        <v>0.58257000000000003</v>
      </c>
    </row>
    <row r="56" spans="1:13">
      <c r="A56" s="245">
        <v>46</v>
      </c>
      <c r="B56" s="450" t="s">
        <v>304</v>
      </c>
      <c r="C56" s="447">
        <v>1320.55</v>
      </c>
      <c r="D56" s="448">
        <v>1319.75</v>
      </c>
      <c r="E56" s="448">
        <v>1305.8</v>
      </c>
      <c r="F56" s="448">
        <v>1291.05</v>
      </c>
      <c r="G56" s="448">
        <v>1277.0999999999999</v>
      </c>
      <c r="H56" s="448">
        <v>1334.5</v>
      </c>
      <c r="I56" s="448">
        <v>1348.4499999999998</v>
      </c>
      <c r="J56" s="448">
        <v>1363.2</v>
      </c>
      <c r="K56" s="447">
        <v>1333.7</v>
      </c>
      <c r="L56" s="447">
        <v>1305</v>
      </c>
      <c r="M56" s="447">
        <v>6.6942899999999996</v>
      </c>
    </row>
    <row r="57" spans="1:13">
      <c r="A57" s="245">
        <v>47</v>
      </c>
      <c r="B57" s="450" t="s">
        <v>305</v>
      </c>
      <c r="C57" s="447">
        <v>910.6</v>
      </c>
      <c r="D57" s="448">
        <v>917.19999999999993</v>
      </c>
      <c r="E57" s="448">
        <v>886.39999999999986</v>
      </c>
      <c r="F57" s="448">
        <v>862.19999999999993</v>
      </c>
      <c r="G57" s="448">
        <v>831.39999999999986</v>
      </c>
      <c r="H57" s="448">
        <v>941.39999999999986</v>
      </c>
      <c r="I57" s="448">
        <v>972.19999999999982</v>
      </c>
      <c r="J57" s="448">
        <v>996.39999999999986</v>
      </c>
      <c r="K57" s="447">
        <v>948</v>
      </c>
      <c r="L57" s="447">
        <v>893</v>
      </c>
      <c r="M57" s="447">
        <v>41.625239999999998</v>
      </c>
    </row>
    <row r="58" spans="1:13">
      <c r="A58" s="245">
        <v>48</v>
      </c>
      <c r="B58" s="450" t="s">
        <v>55</v>
      </c>
      <c r="C58" s="447">
        <v>4246.1000000000004</v>
      </c>
      <c r="D58" s="448">
        <v>4224.2833333333338</v>
      </c>
      <c r="E58" s="448">
        <v>4174.5666666666675</v>
      </c>
      <c r="F58" s="448">
        <v>4103.0333333333338</v>
      </c>
      <c r="G58" s="448">
        <v>4053.3166666666675</v>
      </c>
      <c r="H58" s="448">
        <v>4295.8166666666675</v>
      </c>
      <c r="I58" s="448">
        <v>4345.5333333333328</v>
      </c>
      <c r="J58" s="448">
        <v>4417.0666666666675</v>
      </c>
      <c r="K58" s="447">
        <v>4274</v>
      </c>
      <c r="L58" s="447">
        <v>4152.75</v>
      </c>
      <c r="M58" s="447">
        <v>8.7860999999999994</v>
      </c>
    </row>
    <row r="59" spans="1:13">
      <c r="A59" s="245">
        <v>49</v>
      </c>
      <c r="B59" s="450" t="s">
        <v>306</v>
      </c>
      <c r="C59" s="447">
        <v>292.25</v>
      </c>
      <c r="D59" s="448">
        <v>289.75</v>
      </c>
      <c r="E59" s="448">
        <v>285</v>
      </c>
      <c r="F59" s="448">
        <v>277.75</v>
      </c>
      <c r="G59" s="448">
        <v>273</v>
      </c>
      <c r="H59" s="448">
        <v>297</v>
      </c>
      <c r="I59" s="448">
        <v>301.75</v>
      </c>
      <c r="J59" s="448">
        <v>309</v>
      </c>
      <c r="K59" s="447">
        <v>294.5</v>
      </c>
      <c r="L59" s="447">
        <v>282.5</v>
      </c>
      <c r="M59" s="447">
        <v>18.21</v>
      </c>
    </row>
    <row r="60" spans="1:13" ht="12" customHeight="1">
      <c r="A60" s="245">
        <v>50</v>
      </c>
      <c r="B60" s="450" t="s">
        <v>307</v>
      </c>
      <c r="C60" s="447">
        <v>1098.75</v>
      </c>
      <c r="D60" s="448">
        <v>1103.8</v>
      </c>
      <c r="E60" s="448">
        <v>1078.5999999999999</v>
      </c>
      <c r="F60" s="448">
        <v>1058.45</v>
      </c>
      <c r="G60" s="448">
        <v>1033.25</v>
      </c>
      <c r="H60" s="448">
        <v>1123.9499999999998</v>
      </c>
      <c r="I60" s="448">
        <v>1149.1500000000001</v>
      </c>
      <c r="J60" s="448">
        <v>1169.2999999999997</v>
      </c>
      <c r="K60" s="447">
        <v>1129</v>
      </c>
      <c r="L60" s="447">
        <v>1083.6500000000001</v>
      </c>
      <c r="M60" s="447">
        <v>2.0835599999999999</v>
      </c>
    </row>
    <row r="61" spans="1:13">
      <c r="A61" s="245">
        <v>51</v>
      </c>
      <c r="B61" s="450" t="s">
        <v>58</v>
      </c>
      <c r="C61" s="447">
        <v>5682.2</v>
      </c>
      <c r="D61" s="448">
        <v>5705.1166666666659</v>
      </c>
      <c r="E61" s="448">
        <v>5628.0833333333321</v>
      </c>
      <c r="F61" s="448">
        <v>5573.9666666666662</v>
      </c>
      <c r="G61" s="448">
        <v>5496.9333333333325</v>
      </c>
      <c r="H61" s="448">
        <v>5759.2333333333318</v>
      </c>
      <c r="I61" s="448">
        <v>5836.2666666666664</v>
      </c>
      <c r="J61" s="448">
        <v>5890.3833333333314</v>
      </c>
      <c r="K61" s="447">
        <v>5782.15</v>
      </c>
      <c r="L61" s="447">
        <v>5651</v>
      </c>
      <c r="M61" s="447">
        <v>21.5259</v>
      </c>
    </row>
    <row r="62" spans="1:13">
      <c r="A62" s="245">
        <v>52</v>
      </c>
      <c r="B62" s="450" t="s">
        <v>57</v>
      </c>
      <c r="C62" s="447">
        <v>11888.8</v>
      </c>
      <c r="D62" s="448">
        <v>11863</v>
      </c>
      <c r="E62" s="448">
        <v>11757.85</v>
      </c>
      <c r="F62" s="448">
        <v>11626.9</v>
      </c>
      <c r="G62" s="448">
        <v>11521.75</v>
      </c>
      <c r="H62" s="448">
        <v>11993.95</v>
      </c>
      <c r="I62" s="448">
        <v>12099.100000000002</v>
      </c>
      <c r="J62" s="448">
        <v>12230.050000000001</v>
      </c>
      <c r="K62" s="447">
        <v>11968.15</v>
      </c>
      <c r="L62" s="447">
        <v>11732.05</v>
      </c>
      <c r="M62" s="447">
        <v>4.0797299999999996</v>
      </c>
    </row>
    <row r="63" spans="1:13">
      <c r="A63" s="245">
        <v>53</v>
      </c>
      <c r="B63" s="450" t="s">
        <v>228</v>
      </c>
      <c r="C63" s="447">
        <v>3591.1</v>
      </c>
      <c r="D63" s="448">
        <v>3595.2999999999997</v>
      </c>
      <c r="E63" s="448">
        <v>3566.9999999999995</v>
      </c>
      <c r="F63" s="448">
        <v>3542.8999999999996</v>
      </c>
      <c r="G63" s="448">
        <v>3514.5999999999995</v>
      </c>
      <c r="H63" s="448">
        <v>3619.3999999999996</v>
      </c>
      <c r="I63" s="448">
        <v>3647.7</v>
      </c>
      <c r="J63" s="448">
        <v>3671.7999999999997</v>
      </c>
      <c r="K63" s="447">
        <v>3623.6</v>
      </c>
      <c r="L63" s="447">
        <v>3571.2</v>
      </c>
      <c r="M63" s="447">
        <v>0.12229</v>
      </c>
    </row>
    <row r="64" spans="1:13">
      <c r="A64" s="245">
        <v>54</v>
      </c>
      <c r="B64" s="450" t="s">
        <v>59</v>
      </c>
      <c r="C64" s="447">
        <v>2193</v>
      </c>
      <c r="D64" s="448">
        <v>2186.7666666666669</v>
      </c>
      <c r="E64" s="448">
        <v>2168.5333333333338</v>
      </c>
      <c r="F64" s="448">
        <v>2144.0666666666671</v>
      </c>
      <c r="G64" s="448">
        <v>2125.8333333333339</v>
      </c>
      <c r="H64" s="448">
        <v>2211.2333333333336</v>
      </c>
      <c r="I64" s="448">
        <v>2229.4666666666662</v>
      </c>
      <c r="J64" s="448">
        <v>2253.9333333333334</v>
      </c>
      <c r="K64" s="447">
        <v>2205</v>
      </c>
      <c r="L64" s="447">
        <v>2162.3000000000002</v>
      </c>
      <c r="M64" s="447">
        <v>5.7880200000000004</v>
      </c>
    </row>
    <row r="65" spans="1:13">
      <c r="A65" s="245">
        <v>55</v>
      </c>
      <c r="B65" s="450" t="s">
        <v>308</v>
      </c>
      <c r="C65" s="447">
        <v>137.15</v>
      </c>
      <c r="D65" s="448">
        <v>137.78333333333333</v>
      </c>
      <c r="E65" s="448">
        <v>135.86666666666667</v>
      </c>
      <c r="F65" s="448">
        <v>134.58333333333334</v>
      </c>
      <c r="G65" s="448">
        <v>132.66666666666669</v>
      </c>
      <c r="H65" s="448">
        <v>139.06666666666666</v>
      </c>
      <c r="I65" s="448">
        <v>140.98333333333335</v>
      </c>
      <c r="J65" s="448">
        <v>142.26666666666665</v>
      </c>
      <c r="K65" s="447">
        <v>139.69999999999999</v>
      </c>
      <c r="L65" s="447">
        <v>136.5</v>
      </c>
      <c r="M65" s="447">
        <v>3.7103700000000002</v>
      </c>
    </row>
    <row r="66" spans="1:13">
      <c r="A66" s="245">
        <v>56</v>
      </c>
      <c r="B66" s="450" t="s">
        <v>309</v>
      </c>
      <c r="C66" s="447">
        <v>303.75</v>
      </c>
      <c r="D66" s="448">
        <v>301.13333333333338</v>
      </c>
      <c r="E66" s="448">
        <v>294.41666666666674</v>
      </c>
      <c r="F66" s="448">
        <v>285.08333333333337</v>
      </c>
      <c r="G66" s="448">
        <v>278.36666666666673</v>
      </c>
      <c r="H66" s="448">
        <v>310.46666666666675</v>
      </c>
      <c r="I66" s="448">
        <v>317.18333333333334</v>
      </c>
      <c r="J66" s="448">
        <v>326.51666666666677</v>
      </c>
      <c r="K66" s="447">
        <v>307.85000000000002</v>
      </c>
      <c r="L66" s="447">
        <v>291.8</v>
      </c>
      <c r="M66" s="447">
        <v>18.784859999999998</v>
      </c>
    </row>
    <row r="67" spans="1:13">
      <c r="A67" s="245">
        <v>57</v>
      </c>
      <c r="B67" s="450" t="s">
        <v>229</v>
      </c>
      <c r="C67" s="447">
        <v>295.35000000000002</v>
      </c>
      <c r="D67" s="448">
        <v>295.11666666666662</v>
      </c>
      <c r="E67" s="448">
        <v>291.53333333333325</v>
      </c>
      <c r="F67" s="448">
        <v>287.71666666666664</v>
      </c>
      <c r="G67" s="448">
        <v>284.13333333333327</v>
      </c>
      <c r="H67" s="448">
        <v>298.93333333333322</v>
      </c>
      <c r="I67" s="448">
        <v>302.51666666666659</v>
      </c>
      <c r="J67" s="448">
        <v>306.3333333333332</v>
      </c>
      <c r="K67" s="447">
        <v>298.7</v>
      </c>
      <c r="L67" s="447">
        <v>291.3</v>
      </c>
      <c r="M67" s="447">
        <v>115.55185</v>
      </c>
    </row>
    <row r="68" spans="1:13">
      <c r="A68" s="245">
        <v>58</v>
      </c>
      <c r="B68" s="450" t="s">
        <v>60</v>
      </c>
      <c r="C68" s="447">
        <v>83.55</v>
      </c>
      <c r="D68" s="448">
        <v>82.516666666666666</v>
      </c>
      <c r="E68" s="448">
        <v>80.833333333333329</v>
      </c>
      <c r="F68" s="448">
        <v>78.11666666666666</v>
      </c>
      <c r="G68" s="448">
        <v>76.433333333333323</v>
      </c>
      <c r="H68" s="448">
        <v>85.233333333333334</v>
      </c>
      <c r="I68" s="448">
        <v>86.916666666666671</v>
      </c>
      <c r="J68" s="448">
        <v>89.63333333333334</v>
      </c>
      <c r="K68" s="447">
        <v>84.2</v>
      </c>
      <c r="L68" s="447">
        <v>79.8</v>
      </c>
      <c r="M68" s="447">
        <v>1061.92011</v>
      </c>
    </row>
    <row r="69" spans="1:13">
      <c r="A69" s="245">
        <v>59</v>
      </c>
      <c r="B69" s="450" t="s">
        <v>61</v>
      </c>
      <c r="C69" s="447">
        <v>77</v>
      </c>
      <c r="D69" s="448">
        <v>77.11666666666666</v>
      </c>
      <c r="E69" s="448">
        <v>76.033333333333317</v>
      </c>
      <c r="F69" s="448">
        <v>75.066666666666663</v>
      </c>
      <c r="G69" s="448">
        <v>73.98333333333332</v>
      </c>
      <c r="H69" s="448">
        <v>78.083333333333314</v>
      </c>
      <c r="I69" s="448">
        <v>79.166666666666657</v>
      </c>
      <c r="J69" s="448">
        <v>80.133333333333312</v>
      </c>
      <c r="K69" s="447">
        <v>78.2</v>
      </c>
      <c r="L69" s="447">
        <v>76.150000000000006</v>
      </c>
      <c r="M69" s="447">
        <v>47.956499999999998</v>
      </c>
    </row>
    <row r="70" spans="1:13">
      <c r="A70" s="245">
        <v>60</v>
      </c>
      <c r="B70" s="450" t="s">
        <v>310</v>
      </c>
      <c r="C70" s="447">
        <v>24.7</v>
      </c>
      <c r="D70" s="448">
        <v>24.633333333333336</v>
      </c>
      <c r="E70" s="448">
        <v>24.416666666666671</v>
      </c>
      <c r="F70" s="448">
        <v>24.133333333333336</v>
      </c>
      <c r="G70" s="448">
        <v>23.916666666666671</v>
      </c>
      <c r="H70" s="448">
        <v>24.916666666666671</v>
      </c>
      <c r="I70" s="448">
        <v>25.133333333333333</v>
      </c>
      <c r="J70" s="448">
        <v>25.416666666666671</v>
      </c>
      <c r="K70" s="447">
        <v>24.85</v>
      </c>
      <c r="L70" s="447">
        <v>24.35</v>
      </c>
      <c r="M70" s="447">
        <v>41.689279999999997</v>
      </c>
    </row>
    <row r="71" spans="1:13">
      <c r="A71" s="245">
        <v>61</v>
      </c>
      <c r="B71" s="450" t="s">
        <v>62</v>
      </c>
      <c r="C71" s="447">
        <v>1546</v>
      </c>
      <c r="D71" s="448">
        <v>1544.7833333333335</v>
      </c>
      <c r="E71" s="448">
        <v>1529.7166666666672</v>
      </c>
      <c r="F71" s="448">
        <v>1513.4333333333336</v>
      </c>
      <c r="G71" s="448">
        <v>1498.3666666666672</v>
      </c>
      <c r="H71" s="448">
        <v>1561.0666666666671</v>
      </c>
      <c r="I71" s="448">
        <v>1576.1333333333332</v>
      </c>
      <c r="J71" s="448">
        <v>1592.416666666667</v>
      </c>
      <c r="K71" s="447">
        <v>1559.85</v>
      </c>
      <c r="L71" s="447">
        <v>1528.5</v>
      </c>
      <c r="M71" s="447">
        <v>6.0725100000000003</v>
      </c>
    </row>
    <row r="72" spans="1:13">
      <c r="A72" s="245">
        <v>62</v>
      </c>
      <c r="B72" s="450" t="s">
        <v>311</v>
      </c>
      <c r="C72" s="447">
        <v>5287.7</v>
      </c>
      <c r="D72" s="448">
        <v>5305.5666666666666</v>
      </c>
      <c r="E72" s="448">
        <v>5234.1333333333332</v>
      </c>
      <c r="F72" s="448">
        <v>5180.5666666666666</v>
      </c>
      <c r="G72" s="448">
        <v>5109.1333333333332</v>
      </c>
      <c r="H72" s="448">
        <v>5359.1333333333332</v>
      </c>
      <c r="I72" s="448">
        <v>5430.5666666666657</v>
      </c>
      <c r="J72" s="448">
        <v>5484.1333333333332</v>
      </c>
      <c r="K72" s="447">
        <v>5377</v>
      </c>
      <c r="L72" s="447">
        <v>5252</v>
      </c>
      <c r="M72" s="447">
        <v>0.56959000000000004</v>
      </c>
    </row>
    <row r="73" spans="1:13">
      <c r="A73" s="245">
        <v>63</v>
      </c>
      <c r="B73" s="450" t="s">
        <v>65</v>
      </c>
      <c r="C73" s="447">
        <v>798.3</v>
      </c>
      <c r="D73" s="448">
        <v>805.81666666666661</v>
      </c>
      <c r="E73" s="448">
        <v>778.63333333333321</v>
      </c>
      <c r="F73" s="448">
        <v>758.96666666666658</v>
      </c>
      <c r="G73" s="448">
        <v>731.78333333333319</v>
      </c>
      <c r="H73" s="448">
        <v>825.48333333333323</v>
      </c>
      <c r="I73" s="448">
        <v>852.66666666666663</v>
      </c>
      <c r="J73" s="448">
        <v>872.33333333333326</v>
      </c>
      <c r="K73" s="447">
        <v>833</v>
      </c>
      <c r="L73" s="447">
        <v>786.15</v>
      </c>
      <c r="M73" s="447">
        <v>43.539020000000001</v>
      </c>
    </row>
    <row r="74" spans="1:13">
      <c r="A74" s="245">
        <v>64</v>
      </c>
      <c r="B74" s="450" t="s">
        <v>312</v>
      </c>
      <c r="C74" s="447">
        <v>369</v>
      </c>
      <c r="D74" s="448">
        <v>370.41666666666669</v>
      </c>
      <c r="E74" s="448">
        <v>365.83333333333337</v>
      </c>
      <c r="F74" s="448">
        <v>362.66666666666669</v>
      </c>
      <c r="G74" s="448">
        <v>358.08333333333337</v>
      </c>
      <c r="H74" s="448">
        <v>373.58333333333337</v>
      </c>
      <c r="I74" s="448">
        <v>378.16666666666674</v>
      </c>
      <c r="J74" s="448">
        <v>381.33333333333337</v>
      </c>
      <c r="K74" s="447">
        <v>375</v>
      </c>
      <c r="L74" s="447">
        <v>367.25</v>
      </c>
      <c r="M74" s="447">
        <v>1.8981600000000001</v>
      </c>
    </row>
    <row r="75" spans="1:13">
      <c r="A75" s="245">
        <v>65</v>
      </c>
      <c r="B75" s="450" t="s">
        <v>64</v>
      </c>
      <c r="C75" s="447">
        <v>148.55000000000001</v>
      </c>
      <c r="D75" s="448">
        <v>147.23333333333332</v>
      </c>
      <c r="E75" s="448">
        <v>143.51666666666665</v>
      </c>
      <c r="F75" s="448">
        <v>138.48333333333332</v>
      </c>
      <c r="G75" s="448">
        <v>134.76666666666665</v>
      </c>
      <c r="H75" s="448">
        <v>152.26666666666665</v>
      </c>
      <c r="I75" s="448">
        <v>155.98333333333329</v>
      </c>
      <c r="J75" s="448">
        <v>161.01666666666665</v>
      </c>
      <c r="K75" s="447">
        <v>150.94999999999999</v>
      </c>
      <c r="L75" s="447">
        <v>142.19999999999999</v>
      </c>
      <c r="M75" s="447">
        <v>1200.83069</v>
      </c>
    </row>
    <row r="76" spans="1:13" s="13" customFormat="1">
      <c r="A76" s="245">
        <v>66</v>
      </c>
      <c r="B76" s="450" t="s">
        <v>66</v>
      </c>
      <c r="C76" s="447">
        <v>682.75</v>
      </c>
      <c r="D76" s="448">
        <v>677.51666666666665</v>
      </c>
      <c r="E76" s="448">
        <v>670.5333333333333</v>
      </c>
      <c r="F76" s="448">
        <v>658.31666666666661</v>
      </c>
      <c r="G76" s="448">
        <v>651.33333333333326</v>
      </c>
      <c r="H76" s="448">
        <v>689.73333333333335</v>
      </c>
      <c r="I76" s="448">
        <v>696.7166666666667</v>
      </c>
      <c r="J76" s="448">
        <v>708.93333333333339</v>
      </c>
      <c r="K76" s="447">
        <v>684.5</v>
      </c>
      <c r="L76" s="447">
        <v>665.3</v>
      </c>
      <c r="M76" s="447">
        <v>28.855160000000001</v>
      </c>
    </row>
    <row r="77" spans="1:13" s="13" customFormat="1">
      <c r="A77" s="245">
        <v>67</v>
      </c>
      <c r="B77" s="450" t="s">
        <v>69</v>
      </c>
      <c r="C77" s="447">
        <v>73.3</v>
      </c>
      <c r="D77" s="448">
        <v>73.05</v>
      </c>
      <c r="E77" s="448">
        <v>71.8</v>
      </c>
      <c r="F77" s="448">
        <v>70.3</v>
      </c>
      <c r="G77" s="448">
        <v>69.05</v>
      </c>
      <c r="H77" s="448">
        <v>74.55</v>
      </c>
      <c r="I77" s="448">
        <v>75.8</v>
      </c>
      <c r="J77" s="448">
        <v>77.3</v>
      </c>
      <c r="K77" s="447">
        <v>74.3</v>
      </c>
      <c r="L77" s="447">
        <v>71.55</v>
      </c>
      <c r="M77" s="447">
        <v>728.78540999999996</v>
      </c>
    </row>
    <row r="78" spans="1:13" s="13" customFormat="1">
      <c r="A78" s="245">
        <v>68</v>
      </c>
      <c r="B78" s="450" t="s">
        <v>73</v>
      </c>
      <c r="C78" s="447">
        <v>467.85</v>
      </c>
      <c r="D78" s="448">
        <v>473.95</v>
      </c>
      <c r="E78" s="448">
        <v>459.9</v>
      </c>
      <c r="F78" s="448">
        <v>451.95</v>
      </c>
      <c r="G78" s="448">
        <v>437.9</v>
      </c>
      <c r="H78" s="448">
        <v>481.9</v>
      </c>
      <c r="I78" s="448">
        <v>495.95000000000005</v>
      </c>
      <c r="J78" s="448">
        <v>503.9</v>
      </c>
      <c r="K78" s="447">
        <v>488</v>
      </c>
      <c r="L78" s="447">
        <v>466</v>
      </c>
      <c r="M78" s="447">
        <v>514.94403999999997</v>
      </c>
    </row>
    <row r="79" spans="1:13" s="13" customFormat="1">
      <c r="A79" s="245">
        <v>69</v>
      </c>
      <c r="B79" s="450" t="s">
        <v>739</v>
      </c>
      <c r="C79" s="447">
        <v>12112.6</v>
      </c>
      <c r="D79" s="448">
        <v>12192.800000000001</v>
      </c>
      <c r="E79" s="448">
        <v>11919.800000000003</v>
      </c>
      <c r="F79" s="448">
        <v>11727.000000000002</v>
      </c>
      <c r="G79" s="448">
        <v>11454.000000000004</v>
      </c>
      <c r="H79" s="448">
        <v>12385.600000000002</v>
      </c>
      <c r="I79" s="448">
        <v>12658.599999999999</v>
      </c>
      <c r="J79" s="448">
        <v>12851.400000000001</v>
      </c>
      <c r="K79" s="447">
        <v>12465.8</v>
      </c>
      <c r="L79" s="447">
        <v>12000</v>
      </c>
      <c r="M79" s="447">
        <v>2.9850000000000002E-2</v>
      </c>
    </row>
    <row r="80" spans="1:13" s="13" customFormat="1">
      <c r="A80" s="245">
        <v>70</v>
      </c>
      <c r="B80" s="450" t="s">
        <v>68</v>
      </c>
      <c r="C80" s="447">
        <v>519.79999999999995</v>
      </c>
      <c r="D80" s="448">
        <v>521.83333333333337</v>
      </c>
      <c r="E80" s="448">
        <v>516.66666666666674</v>
      </c>
      <c r="F80" s="448">
        <v>513.53333333333342</v>
      </c>
      <c r="G80" s="448">
        <v>508.36666666666679</v>
      </c>
      <c r="H80" s="448">
        <v>524.9666666666667</v>
      </c>
      <c r="I80" s="448">
        <v>530.13333333333344</v>
      </c>
      <c r="J80" s="448">
        <v>533.26666666666665</v>
      </c>
      <c r="K80" s="447">
        <v>527</v>
      </c>
      <c r="L80" s="447">
        <v>518.70000000000005</v>
      </c>
      <c r="M80" s="447">
        <v>223.63299000000001</v>
      </c>
    </row>
    <row r="81" spans="1:13" s="13" customFormat="1">
      <c r="A81" s="245">
        <v>71</v>
      </c>
      <c r="B81" s="450" t="s">
        <v>70</v>
      </c>
      <c r="C81" s="447">
        <v>381.9</v>
      </c>
      <c r="D81" s="448">
        <v>382.25</v>
      </c>
      <c r="E81" s="448">
        <v>379.65</v>
      </c>
      <c r="F81" s="448">
        <v>377.4</v>
      </c>
      <c r="G81" s="448">
        <v>374.79999999999995</v>
      </c>
      <c r="H81" s="448">
        <v>384.5</v>
      </c>
      <c r="I81" s="448">
        <v>387.1</v>
      </c>
      <c r="J81" s="448">
        <v>389.35</v>
      </c>
      <c r="K81" s="447">
        <v>384.85</v>
      </c>
      <c r="L81" s="447">
        <v>380</v>
      </c>
      <c r="M81" s="447">
        <v>32.693869999999997</v>
      </c>
    </row>
    <row r="82" spans="1:13" s="13" customFormat="1">
      <c r="A82" s="245">
        <v>72</v>
      </c>
      <c r="B82" s="450" t="s">
        <v>313</v>
      </c>
      <c r="C82" s="447">
        <v>1225.5999999999999</v>
      </c>
      <c r="D82" s="448">
        <v>1225.75</v>
      </c>
      <c r="E82" s="448">
        <v>1202.5</v>
      </c>
      <c r="F82" s="448">
        <v>1179.4000000000001</v>
      </c>
      <c r="G82" s="448">
        <v>1156.1500000000001</v>
      </c>
      <c r="H82" s="448">
        <v>1248.8499999999999</v>
      </c>
      <c r="I82" s="448">
        <v>1272.0999999999999</v>
      </c>
      <c r="J82" s="448">
        <v>1295.1999999999998</v>
      </c>
      <c r="K82" s="447">
        <v>1249</v>
      </c>
      <c r="L82" s="447">
        <v>1202.6500000000001</v>
      </c>
      <c r="M82" s="447">
        <v>1.9077999999999999</v>
      </c>
    </row>
    <row r="83" spans="1:13" s="13" customFormat="1">
      <c r="A83" s="245">
        <v>73</v>
      </c>
      <c r="B83" s="450" t="s">
        <v>314</v>
      </c>
      <c r="C83" s="447">
        <v>326.8</v>
      </c>
      <c r="D83" s="448">
        <v>329.71666666666664</v>
      </c>
      <c r="E83" s="448">
        <v>317.43333333333328</v>
      </c>
      <c r="F83" s="448">
        <v>308.06666666666666</v>
      </c>
      <c r="G83" s="448">
        <v>295.7833333333333</v>
      </c>
      <c r="H83" s="448">
        <v>339.08333333333326</v>
      </c>
      <c r="I83" s="448">
        <v>351.36666666666667</v>
      </c>
      <c r="J83" s="448">
        <v>360.73333333333323</v>
      </c>
      <c r="K83" s="447">
        <v>342</v>
      </c>
      <c r="L83" s="447">
        <v>320.35000000000002</v>
      </c>
      <c r="M83" s="447">
        <v>51.059640000000002</v>
      </c>
    </row>
    <row r="84" spans="1:13" s="13" customFormat="1">
      <c r="A84" s="245">
        <v>74</v>
      </c>
      <c r="B84" s="450" t="s">
        <v>315</v>
      </c>
      <c r="C84" s="447">
        <v>109.15</v>
      </c>
      <c r="D84" s="448">
        <v>109.58333333333333</v>
      </c>
      <c r="E84" s="448">
        <v>108.21666666666665</v>
      </c>
      <c r="F84" s="448">
        <v>107.28333333333333</v>
      </c>
      <c r="G84" s="448">
        <v>105.91666666666666</v>
      </c>
      <c r="H84" s="448">
        <v>110.51666666666665</v>
      </c>
      <c r="I84" s="448">
        <v>111.88333333333333</v>
      </c>
      <c r="J84" s="448">
        <v>112.81666666666665</v>
      </c>
      <c r="K84" s="447">
        <v>110.95</v>
      </c>
      <c r="L84" s="447">
        <v>108.65</v>
      </c>
      <c r="M84" s="447">
        <v>2.5434399999999999</v>
      </c>
    </row>
    <row r="85" spans="1:13" s="13" customFormat="1">
      <c r="A85" s="245">
        <v>75</v>
      </c>
      <c r="B85" s="450" t="s">
        <v>316</v>
      </c>
      <c r="C85" s="447">
        <v>6003.1</v>
      </c>
      <c r="D85" s="448">
        <v>6059.2</v>
      </c>
      <c r="E85" s="448">
        <v>5940.9</v>
      </c>
      <c r="F85" s="448">
        <v>5878.7</v>
      </c>
      <c r="G85" s="448">
        <v>5760.4</v>
      </c>
      <c r="H85" s="448">
        <v>6121.4</v>
      </c>
      <c r="I85" s="448">
        <v>6239.7000000000007</v>
      </c>
      <c r="J85" s="448">
        <v>6301.9</v>
      </c>
      <c r="K85" s="447">
        <v>6177.5</v>
      </c>
      <c r="L85" s="447">
        <v>5997</v>
      </c>
      <c r="M85" s="447">
        <v>0.24667</v>
      </c>
    </row>
    <row r="86" spans="1:13" s="13" customFormat="1">
      <c r="A86" s="245">
        <v>76</v>
      </c>
      <c r="B86" s="450" t="s">
        <v>317</v>
      </c>
      <c r="C86" s="447">
        <v>835.7</v>
      </c>
      <c r="D86" s="448">
        <v>830.41666666666663</v>
      </c>
      <c r="E86" s="448">
        <v>815.83333333333326</v>
      </c>
      <c r="F86" s="448">
        <v>795.96666666666658</v>
      </c>
      <c r="G86" s="448">
        <v>781.38333333333321</v>
      </c>
      <c r="H86" s="448">
        <v>850.2833333333333</v>
      </c>
      <c r="I86" s="448">
        <v>864.86666666666656</v>
      </c>
      <c r="J86" s="448">
        <v>884.73333333333335</v>
      </c>
      <c r="K86" s="447">
        <v>845</v>
      </c>
      <c r="L86" s="447">
        <v>810.55</v>
      </c>
      <c r="M86" s="447">
        <v>2.4853399999999999</v>
      </c>
    </row>
    <row r="87" spans="1:13" s="13" customFormat="1">
      <c r="A87" s="245">
        <v>77</v>
      </c>
      <c r="B87" s="450" t="s">
        <v>230</v>
      </c>
      <c r="C87" s="447">
        <v>1337.55</v>
      </c>
      <c r="D87" s="448">
        <v>1337.2833333333333</v>
      </c>
      <c r="E87" s="448">
        <v>1312.3666666666666</v>
      </c>
      <c r="F87" s="448">
        <v>1287.1833333333332</v>
      </c>
      <c r="G87" s="448">
        <v>1262.2666666666664</v>
      </c>
      <c r="H87" s="448">
        <v>1362.4666666666667</v>
      </c>
      <c r="I87" s="448">
        <v>1387.3833333333337</v>
      </c>
      <c r="J87" s="448">
        <v>1412.5666666666668</v>
      </c>
      <c r="K87" s="447">
        <v>1362.2</v>
      </c>
      <c r="L87" s="447">
        <v>1312.1</v>
      </c>
      <c r="M87" s="447">
        <v>5.6155900000000001</v>
      </c>
    </row>
    <row r="88" spans="1:13" s="13" customFormat="1">
      <c r="A88" s="245">
        <v>78</v>
      </c>
      <c r="B88" s="450" t="s">
        <v>318</v>
      </c>
      <c r="C88" s="447">
        <v>81.45</v>
      </c>
      <c r="D88" s="448">
        <v>82.350000000000009</v>
      </c>
      <c r="E88" s="448">
        <v>79.800000000000011</v>
      </c>
      <c r="F88" s="448">
        <v>78.150000000000006</v>
      </c>
      <c r="G88" s="448">
        <v>75.600000000000009</v>
      </c>
      <c r="H88" s="448">
        <v>84.000000000000014</v>
      </c>
      <c r="I88" s="448">
        <v>86.55</v>
      </c>
      <c r="J88" s="448">
        <v>88.200000000000017</v>
      </c>
      <c r="K88" s="447">
        <v>84.9</v>
      </c>
      <c r="L88" s="447">
        <v>80.7</v>
      </c>
      <c r="M88" s="447">
        <v>39.97345</v>
      </c>
    </row>
    <row r="89" spans="1:13" s="13" customFormat="1">
      <c r="A89" s="245">
        <v>79</v>
      </c>
      <c r="B89" s="450" t="s">
        <v>71</v>
      </c>
      <c r="C89" s="447">
        <v>15067.9</v>
      </c>
      <c r="D89" s="448">
        <v>15039.683333333334</v>
      </c>
      <c r="E89" s="448">
        <v>14868.216666666669</v>
      </c>
      <c r="F89" s="448">
        <v>14668.533333333335</v>
      </c>
      <c r="G89" s="448">
        <v>14497.066666666669</v>
      </c>
      <c r="H89" s="448">
        <v>15239.366666666669</v>
      </c>
      <c r="I89" s="448">
        <v>15410.833333333336</v>
      </c>
      <c r="J89" s="448">
        <v>15610.516666666668</v>
      </c>
      <c r="K89" s="447">
        <v>15211.15</v>
      </c>
      <c r="L89" s="447">
        <v>14840</v>
      </c>
      <c r="M89" s="447">
        <v>0.63604000000000005</v>
      </c>
    </row>
    <row r="90" spans="1:13" s="13" customFormat="1">
      <c r="A90" s="245">
        <v>80</v>
      </c>
      <c r="B90" s="450" t="s">
        <v>319</v>
      </c>
      <c r="C90" s="447">
        <v>265.8</v>
      </c>
      <c r="D90" s="448">
        <v>265.48333333333335</v>
      </c>
      <c r="E90" s="448">
        <v>261.86666666666667</v>
      </c>
      <c r="F90" s="448">
        <v>257.93333333333334</v>
      </c>
      <c r="G90" s="448">
        <v>254.31666666666666</v>
      </c>
      <c r="H90" s="448">
        <v>269.41666666666669</v>
      </c>
      <c r="I90" s="448">
        <v>273.03333333333336</v>
      </c>
      <c r="J90" s="448">
        <v>276.9666666666667</v>
      </c>
      <c r="K90" s="447">
        <v>269.10000000000002</v>
      </c>
      <c r="L90" s="447">
        <v>261.55</v>
      </c>
      <c r="M90" s="447">
        <v>12.308059999999999</v>
      </c>
    </row>
    <row r="91" spans="1:13" s="13" customFormat="1">
      <c r="A91" s="245">
        <v>81</v>
      </c>
      <c r="B91" s="450" t="s">
        <v>74</v>
      </c>
      <c r="C91" s="447">
        <v>3414.65</v>
      </c>
      <c r="D91" s="448">
        <v>3417.4</v>
      </c>
      <c r="E91" s="448">
        <v>3397.3</v>
      </c>
      <c r="F91" s="448">
        <v>3379.9500000000003</v>
      </c>
      <c r="G91" s="448">
        <v>3359.8500000000004</v>
      </c>
      <c r="H91" s="448">
        <v>3434.75</v>
      </c>
      <c r="I91" s="448">
        <v>3454.8499999999995</v>
      </c>
      <c r="J91" s="448">
        <v>3472.2</v>
      </c>
      <c r="K91" s="447">
        <v>3437.5</v>
      </c>
      <c r="L91" s="447">
        <v>3400.05</v>
      </c>
      <c r="M91" s="447">
        <v>4.4454700000000003</v>
      </c>
    </row>
    <row r="92" spans="1:13" s="13" customFormat="1">
      <c r="A92" s="245">
        <v>82</v>
      </c>
      <c r="B92" s="450" t="s">
        <v>320</v>
      </c>
      <c r="C92" s="447">
        <v>570.25</v>
      </c>
      <c r="D92" s="448">
        <v>574.16666666666663</v>
      </c>
      <c r="E92" s="448">
        <v>563.38333333333321</v>
      </c>
      <c r="F92" s="448">
        <v>556.51666666666654</v>
      </c>
      <c r="G92" s="448">
        <v>545.73333333333312</v>
      </c>
      <c r="H92" s="448">
        <v>581.0333333333333</v>
      </c>
      <c r="I92" s="448">
        <v>591.81666666666683</v>
      </c>
      <c r="J92" s="448">
        <v>598.68333333333339</v>
      </c>
      <c r="K92" s="447">
        <v>584.95000000000005</v>
      </c>
      <c r="L92" s="447">
        <v>567.29999999999995</v>
      </c>
      <c r="M92" s="447">
        <v>3.7628900000000001</v>
      </c>
    </row>
    <row r="93" spans="1:13" s="13" customFormat="1">
      <c r="A93" s="245">
        <v>83</v>
      </c>
      <c r="B93" s="450" t="s">
        <v>321</v>
      </c>
      <c r="C93" s="447">
        <v>355.2</v>
      </c>
      <c r="D93" s="448">
        <v>351.5</v>
      </c>
      <c r="E93" s="448">
        <v>344.2</v>
      </c>
      <c r="F93" s="448">
        <v>333.2</v>
      </c>
      <c r="G93" s="448">
        <v>325.89999999999998</v>
      </c>
      <c r="H93" s="448">
        <v>362.5</v>
      </c>
      <c r="I93" s="448">
        <v>369.79999999999995</v>
      </c>
      <c r="J93" s="448">
        <v>380.8</v>
      </c>
      <c r="K93" s="447">
        <v>358.8</v>
      </c>
      <c r="L93" s="447">
        <v>340.5</v>
      </c>
      <c r="M93" s="447">
        <v>17.72316</v>
      </c>
    </row>
    <row r="94" spans="1:13" s="13" customFormat="1">
      <c r="A94" s="245">
        <v>84</v>
      </c>
      <c r="B94" s="450" t="s">
        <v>80</v>
      </c>
      <c r="C94" s="447">
        <v>670</v>
      </c>
      <c r="D94" s="448">
        <v>670.83333333333337</v>
      </c>
      <c r="E94" s="448">
        <v>659.36666666666679</v>
      </c>
      <c r="F94" s="448">
        <v>648.73333333333346</v>
      </c>
      <c r="G94" s="448">
        <v>637.26666666666688</v>
      </c>
      <c r="H94" s="448">
        <v>681.4666666666667</v>
      </c>
      <c r="I94" s="448">
        <v>692.93333333333317</v>
      </c>
      <c r="J94" s="448">
        <v>703.56666666666661</v>
      </c>
      <c r="K94" s="447">
        <v>682.3</v>
      </c>
      <c r="L94" s="447">
        <v>660.2</v>
      </c>
      <c r="M94" s="447">
        <v>4.2545900000000003</v>
      </c>
    </row>
    <row r="95" spans="1:13" s="13" customFormat="1">
      <c r="A95" s="245">
        <v>85</v>
      </c>
      <c r="B95" s="450" t="s">
        <v>322</v>
      </c>
      <c r="C95" s="447">
        <v>1942.5</v>
      </c>
      <c r="D95" s="448">
        <v>1932.1499999999999</v>
      </c>
      <c r="E95" s="448">
        <v>1914.2999999999997</v>
      </c>
      <c r="F95" s="448">
        <v>1886.1</v>
      </c>
      <c r="G95" s="448">
        <v>1868.2499999999998</v>
      </c>
      <c r="H95" s="448">
        <v>1960.3499999999997</v>
      </c>
      <c r="I95" s="448">
        <v>1978.1999999999996</v>
      </c>
      <c r="J95" s="448">
        <v>2006.3999999999996</v>
      </c>
      <c r="K95" s="447">
        <v>1950</v>
      </c>
      <c r="L95" s="447">
        <v>1903.95</v>
      </c>
      <c r="M95" s="447">
        <v>0.25507999999999997</v>
      </c>
    </row>
    <row r="96" spans="1:13" s="13" customFormat="1">
      <c r="A96" s="245">
        <v>86</v>
      </c>
      <c r="B96" s="450" t="s">
        <v>783</v>
      </c>
      <c r="C96" s="447">
        <v>316.05</v>
      </c>
      <c r="D96" s="448">
        <v>318.51666666666665</v>
      </c>
      <c r="E96" s="448">
        <v>310.0333333333333</v>
      </c>
      <c r="F96" s="448">
        <v>304.01666666666665</v>
      </c>
      <c r="G96" s="448">
        <v>295.5333333333333</v>
      </c>
      <c r="H96" s="448">
        <v>324.5333333333333</v>
      </c>
      <c r="I96" s="448">
        <v>333.01666666666665</v>
      </c>
      <c r="J96" s="448">
        <v>339.0333333333333</v>
      </c>
      <c r="K96" s="447">
        <v>327</v>
      </c>
      <c r="L96" s="447">
        <v>312.5</v>
      </c>
      <c r="M96" s="447">
        <v>5.2442700000000002</v>
      </c>
    </row>
    <row r="97" spans="1:13" s="13" customFormat="1">
      <c r="A97" s="245">
        <v>87</v>
      </c>
      <c r="B97" s="450" t="s">
        <v>75</v>
      </c>
      <c r="C97" s="447">
        <v>626.85</v>
      </c>
      <c r="D97" s="448">
        <v>628.71666666666658</v>
      </c>
      <c r="E97" s="448">
        <v>619.43333333333317</v>
      </c>
      <c r="F97" s="448">
        <v>612.01666666666654</v>
      </c>
      <c r="G97" s="448">
        <v>602.73333333333312</v>
      </c>
      <c r="H97" s="448">
        <v>636.13333333333321</v>
      </c>
      <c r="I97" s="448">
        <v>645.41666666666674</v>
      </c>
      <c r="J97" s="448">
        <v>652.83333333333326</v>
      </c>
      <c r="K97" s="447">
        <v>638</v>
      </c>
      <c r="L97" s="447">
        <v>621.29999999999995</v>
      </c>
      <c r="M97" s="447">
        <v>127.60888</v>
      </c>
    </row>
    <row r="98" spans="1:13" s="13" customFormat="1">
      <c r="A98" s="245">
        <v>88</v>
      </c>
      <c r="B98" s="450" t="s">
        <v>323</v>
      </c>
      <c r="C98" s="447">
        <v>546.70000000000005</v>
      </c>
      <c r="D98" s="448">
        <v>546.36666666666667</v>
      </c>
      <c r="E98" s="448">
        <v>539.73333333333335</v>
      </c>
      <c r="F98" s="448">
        <v>532.76666666666665</v>
      </c>
      <c r="G98" s="448">
        <v>526.13333333333333</v>
      </c>
      <c r="H98" s="448">
        <v>553.33333333333337</v>
      </c>
      <c r="I98" s="448">
        <v>559.96666666666681</v>
      </c>
      <c r="J98" s="448">
        <v>566.93333333333339</v>
      </c>
      <c r="K98" s="447">
        <v>553</v>
      </c>
      <c r="L98" s="447">
        <v>539.4</v>
      </c>
      <c r="M98" s="447">
        <v>9.1022599999999994</v>
      </c>
    </row>
    <row r="99" spans="1:13" s="13" customFormat="1">
      <c r="A99" s="245">
        <v>89</v>
      </c>
      <c r="B99" s="450" t="s">
        <v>76</v>
      </c>
      <c r="C99" s="447">
        <v>153.65</v>
      </c>
      <c r="D99" s="448">
        <v>152.56666666666669</v>
      </c>
      <c r="E99" s="448">
        <v>149.73333333333338</v>
      </c>
      <c r="F99" s="448">
        <v>145.81666666666669</v>
      </c>
      <c r="G99" s="448">
        <v>142.98333333333338</v>
      </c>
      <c r="H99" s="448">
        <v>156.48333333333338</v>
      </c>
      <c r="I99" s="448">
        <v>159.31666666666669</v>
      </c>
      <c r="J99" s="448">
        <v>163.23333333333338</v>
      </c>
      <c r="K99" s="447">
        <v>155.4</v>
      </c>
      <c r="L99" s="447">
        <v>148.65</v>
      </c>
      <c r="M99" s="447">
        <v>339.89972</v>
      </c>
    </row>
    <row r="100" spans="1:13" s="13" customFormat="1">
      <c r="A100" s="245">
        <v>90</v>
      </c>
      <c r="B100" s="450" t="s">
        <v>324</v>
      </c>
      <c r="C100" s="447">
        <v>600.5</v>
      </c>
      <c r="D100" s="448">
        <v>602.80000000000007</v>
      </c>
      <c r="E100" s="448">
        <v>595.20000000000016</v>
      </c>
      <c r="F100" s="448">
        <v>589.90000000000009</v>
      </c>
      <c r="G100" s="448">
        <v>582.30000000000018</v>
      </c>
      <c r="H100" s="448">
        <v>608.10000000000014</v>
      </c>
      <c r="I100" s="448">
        <v>615.70000000000005</v>
      </c>
      <c r="J100" s="448">
        <v>621.00000000000011</v>
      </c>
      <c r="K100" s="447">
        <v>610.4</v>
      </c>
      <c r="L100" s="447">
        <v>597.5</v>
      </c>
      <c r="M100" s="447">
        <v>1.31277</v>
      </c>
    </row>
    <row r="101" spans="1:13">
      <c r="A101" s="245">
        <v>91</v>
      </c>
      <c r="B101" s="450" t="s">
        <v>325</v>
      </c>
      <c r="C101" s="447">
        <v>461</v>
      </c>
      <c r="D101" s="448">
        <v>462.34999999999997</v>
      </c>
      <c r="E101" s="448">
        <v>458.69999999999993</v>
      </c>
      <c r="F101" s="448">
        <v>456.4</v>
      </c>
      <c r="G101" s="448">
        <v>452.74999999999994</v>
      </c>
      <c r="H101" s="448">
        <v>464.64999999999992</v>
      </c>
      <c r="I101" s="448">
        <v>468.2999999999999</v>
      </c>
      <c r="J101" s="448">
        <v>470.59999999999991</v>
      </c>
      <c r="K101" s="447">
        <v>466</v>
      </c>
      <c r="L101" s="447">
        <v>460.05</v>
      </c>
      <c r="M101" s="447">
        <v>0.21376000000000001</v>
      </c>
    </row>
    <row r="102" spans="1:13">
      <c r="A102" s="245">
        <v>92</v>
      </c>
      <c r="B102" s="450" t="s">
        <v>326</v>
      </c>
      <c r="C102" s="447">
        <v>602.9</v>
      </c>
      <c r="D102" s="448">
        <v>599.83333333333337</v>
      </c>
      <c r="E102" s="448">
        <v>591.06666666666672</v>
      </c>
      <c r="F102" s="448">
        <v>579.23333333333335</v>
      </c>
      <c r="G102" s="448">
        <v>570.4666666666667</v>
      </c>
      <c r="H102" s="448">
        <v>611.66666666666674</v>
      </c>
      <c r="I102" s="448">
        <v>620.43333333333339</v>
      </c>
      <c r="J102" s="448">
        <v>632.26666666666677</v>
      </c>
      <c r="K102" s="447">
        <v>608.6</v>
      </c>
      <c r="L102" s="447">
        <v>588</v>
      </c>
      <c r="M102" s="447">
        <v>1.9647399999999999</v>
      </c>
    </row>
    <row r="103" spans="1:13">
      <c r="A103" s="245">
        <v>93</v>
      </c>
      <c r="B103" s="450" t="s">
        <v>77</v>
      </c>
      <c r="C103" s="447">
        <v>136.85</v>
      </c>
      <c r="D103" s="448">
        <v>135.86666666666667</v>
      </c>
      <c r="E103" s="448">
        <v>133.48333333333335</v>
      </c>
      <c r="F103" s="448">
        <v>130.11666666666667</v>
      </c>
      <c r="G103" s="448">
        <v>127.73333333333335</v>
      </c>
      <c r="H103" s="448">
        <v>139.23333333333335</v>
      </c>
      <c r="I103" s="448">
        <v>141.61666666666667</v>
      </c>
      <c r="J103" s="448">
        <v>144.98333333333335</v>
      </c>
      <c r="K103" s="447">
        <v>138.25</v>
      </c>
      <c r="L103" s="447">
        <v>132.5</v>
      </c>
      <c r="M103" s="447">
        <v>30.311540000000001</v>
      </c>
    </row>
    <row r="104" spans="1:13">
      <c r="A104" s="245">
        <v>94</v>
      </c>
      <c r="B104" s="450" t="s">
        <v>327</v>
      </c>
      <c r="C104" s="447">
        <v>1306.45</v>
      </c>
      <c r="D104" s="448">
        <v>1311.8166666666666</v>
      </c>
      <c r="E104" s="448">
        <v>1295.6333333333332</v>
      </c>
      <c r="F104" s="448">
        <v>1284.8166666666666</v>
      </c>
      <c r="G104" s="448">
        <v>1268.6333333333332</v>
      </c>
      <c r="H104" s="448">
        <v>1322.6333333333332</v>
      </c>
      <c r="I104" s="448">
        <v>1338.8166666666666</v>
      </c>
      <c r="J104" s="448">
        <v>1349.6333333333332</v>
      </c>
      <c r="K104" s="447">
        <v>1328</v>
      </c>
      <c r="L104" s="447">
        <v>1301</v>
      </c>
      <c r="M104" s="447">
        <v>2.02624</v>
      </c>
    </row>
    <row r="105" spans="1:13">
      <c r="A105" s="245">
        <v>95</v>
      </c>
      <c r="B105" s="450" t="s">
        <v>328</v>
      </c>
      <c r="C105" s="447">
        <v>19.3</v>
      </c>
      <c r="D105" s="448">
        <v>19.233333333333334</v>
      </c>
      <c r="E105" s="448">
        <v>19.016666666666669</v>
      </c>
      <c r="F105" s="448">
        <v>18.733333333333334</v>
      </c>
      <c r="G105" s="448">
        <v>18.516666666666669</v>
      </c>
      <c r="H105" s="448">
        <v>19.516666666666669</v>
      </c>
      <c r="I105" s="448">
        <v>19.733333333333338</v>
      </c>
      <c r="J105" s="448">
        <v>20.016666666666669</v>
      </c>
      <c r="K105" s="447">
        <v>19.45</v>
      </c>
      <c r="L105" s="447">
        <v>18.95</v>
      </c>
      <c r="M105" s="447">
        <v>80.096209999999999</v>
      </c>
    </row>
    <row r="106" spans="1:13">
      <c r="A106" s="245">
        <v>96</v>
      </c>
      <c r="B106" s="450" t="s">
        <v>329</v>
      </c>
      <c r="C106" s="447">
        <v>892.6</v>
      </c>
      <c r="D106" s="448">
        <v>891.6</v>
      </c>
      <c r="E106" s="448">
        <v>884.2</v>
      </c>
      <c r="F106" s="448">
        <v>875.80000000000007</v>
      </c>
      <c r="G106" s="448">
        <v>868.40000000000009</v>
      </c>
      <c r="H106" s="448">
        <v>900</v>
      </c>
      <c r="I106" s="448">
        <v>907.39999999999986</v>
      </c>
      <c r="J106" s="448">
        <v>915.8</v>
      </c>
      <c r="K106" s="447">
        <v>899</v>
      </c>
      <c r="L106" s="447">
        <v>883.2</v>
      </c>
      <c r="M106" s="447">
        <v>3.9453100000000001</v>
      </c>
    </row>
    <row r="107" spans="1:13">
      <c r="A107" s="245">
        <v>97</v>
      </c>
      <c r="B107" s="450" t="s">
        <v>330</v>
      </c>
      <c r="C107" s="447">
        <v>405.4</v>
      </c>
      <c r="D107" s="448">
        <v>408.65000000000003</v>
      </c>
      <c r="E107" s="448">
        <v>397.30000000000007</v>
      </c>
      <c r="F107" s="448">
        <v>389.20000000000005</v>
      </c>
      <c r="G107" s="448">
        <v>377.85000000000008</v>
      </c>
      <c r="H107" s="448">
        <v>416.75000000000006</v>
      </c>
      <c r="I107" s="448">
        <v>428.10000000000008</v>
      </c>
      <c r="J107" s="448">
        <v>436.20000000000005</v>
      </c>
      <c r="K107" s="447">
        <v>420</v>
      </c>
      <c r="L107" s="447">
        <v>400.55</v>
      </c>
      <c r="M107" s="447">
        <v>7.2047800000000004</v>
      </c>
    </row>
    <row r="108" spans="1:13">
      <c r="A108" s="245">
        <v>98</v>
      </c>
      <c r="B108" s="450" t="s">
        <v>79</v>
      </c>
      <c r="C108" s="447">
        <v>510.45</v>
      </c>
      <c r="D108" s="448">
        <v>513.69999999999993</v>
      </c>
      <c r="E108" s="448">
        <v>505.39999999999986</v>
      </c>
      <c r="F108" s="448">
        <v>500.34999999999991</v>
      </c>
      <c r="G108" s="448">
        <v>492.04999999999984</v>
      </c>
      <c r="H108" s="448">
        <v>518.74999999999989</v>
      </c>
      <c r="I108" s="448">
        <v>527.04999999999984</v>
      </c>
      <c r="J108" s="448">
        <v>532.09999999999991</v>
      </c>
      <c r="K108" s="447">
        <v>522</v>
      </c>
      <c r="L108" s="447">
        <v>508.65</v>
      </c>
      <c r="M108" s="447">
        <v>5.7450700000000001</v>
      </c>
    </row>
    <row r="109" spans="1:13">
      <c r="A109" s="245">
        <v>99</v>
      </c>
      <c r="B109" s="450" t="s">
        <v>331</v>
      </c>
      <c r="C109" s="447">
        <v>4018</v>
      </c>
      <c r="D109" s="448">
        <v>4049.35</v>
      </c>
      <c r="E109" s="448">
        <v>3920.7</v>
      </c>
      <c r="F109" s="448">
        <v>3823.4</v>
      </c>
      <c r="G109" s="448">
        <v>3694.75</v>
      </c>
      <c r="H109" s="448">
        <v>4146.6499999999996</v>
      </c>
      <c r="I109" s="448">
        <v>4275.3</v>
      </c>
      <c r="J109" s="448">
        <v>4372.5999999999995</v>
      </c>
      <c r="K109" s="447">
        <v>4178</v>
      </c>
      <c r="L109" s="447">
        <v>3952.05</v>
      </c>
      <c r="M109" s="447">
        <v>5.4559999999999997E-2</v>
      </c>
    </row>
    <row r="110" spans="1:13">
      <c r="A110" s="245">
        <v>100</v>
      </c>
      <c r="B110" s="450" t="s">
        <v>332</v>
      </c>
      <c r="C110" s="447">
        <v>175.5</v>
      </c>
      <c r="D110" s="448">
        <v>175.25</v>
      </c>
      <c r="E110" s="448">
        <v>172.65</v>
      </c>
      <c r="F110" s="448">
        <v>169.8</v>
      </c>
      <c r="G110" s="448">
        <v>167.20000000000002</v>
      </c>
      <c r="H110" s="448">
        <v>178.1</v>
      </c>
      <c r="I110" s="448">
        <v>180.70000000000002</v>
      </c>
      <c r="J110" s="448">
        <v>183.54999999999998</v>
      </c>
      <c r="K110" s="447">
        <v>177.85</v>
      </c>
      <c r="L110" s="447">
        <v>172.4</v>
      </c>
      <c r="M110" s="447">
        <v>4.6591500000000003</v>
      </c>
    </row>
    <row r="111" spans="1:13">
      <c r="A111" s="245">
        <v>101</v>
      </c>
      <c r="B111" s="450" t="s">
        <v>333</v>
      </c>
      <c r="C111" s="447">
        <v>298</v>
      </c>
      <c r="D111" s="448">
        <v>296.45</v>
      </c>
      <c r="E111" s="448">
        <v>292.34999999999997</v>
      </c>
      <c r="F111" s="448">
        <v>286.7</v>
      </c>
      <c r="G111" s="448">
        <v>282.59999999999997</v>
      </c>
      <c r="H111" s="448">
        <v>302.09999999999997</v>
      </c>
      <c r="I111" s="448">
        <v>306.2</v>
      </c>
      <c r="J111" s="448">
        <v>311.84999999999997</v>
      </c>
      <c r="K111" s="447">
        <v>300.55</v>
      </c>
      <c r="L111" s="447">
        <v>290.8</v>
      </c>
      <c r="M111" s="447">
        <v>10.27017</v>
      </c>
    </row>
    <row r="112" spans="1:13">
      <c r="A112" s="245">
        <v>102</v>
      </c>
      <c r="B112" s="450" t="s">
        <v>334</v>
      </c>
      <c r="C112" s="447">
        <v>134.4</v>
      </c>
      <c r="D112" s="448">
        <v>133.71666666666667</v>
      </c>
      <c r="E112" s="448">
        <v>132.48333333333335</v>
      </c>
      <c r="F112" s="448">
        <v>130.56666666666669</v>
      </c>
      <c r="G112" s="448">
        <v>129.33333333333337</v>
      </c>
      <c r="H112" s="448">
        <v>135.63333333333333</v>
      </c>
      <c r="I112" s="448">
        <v>136.86666666666662</v>
      </c>
      <c r="J112" s="448">
        <v>138.7833333333333</v>
      </c>
      <c r="K112" s="447">
        <v>134.94999999999999</v>
      </c>
      <c r="L112" s="447">
        <v>131.80000000000001</v>
      </c>
      <c r="M112" s="447">
        <v>14.880269999999999</v>
      </c>
    </row>
    <row r="113" spans="1:13">
      <c r="A113" s="245">
        <v>103</v>
      </c>
      <c r="B113" s="450" t="s">
        <v>335</v>
      </c>
      <c r="C113" s="447">
        <v>649.85</v>
      </c>
      <c r="D113" s="448">
        <v>645.86666666666667</v>
      </c>
      <c r="E113" s="448">
        <v>636.58333333333337</v>
      </c>
      <c r="F113" s="448">
        <v>623.31666666666672</v>
      </c>
      <c r="G113" s="448">
        <v>614.03333333333342</v>
      </c>
      <c r="H113" s="448">
        <v>659.13333333333333</v>
      </c>
      <c r="I113" s="448">
        <v>668.41666666666663</v>
      </c>
      <c r="J113" s="448">
        <v>681.68333333333328</v>
      </c>
      <c r="K113" s="447">
        <v>655.15</v>
      </c>
      <c r="L113" s="447">
        <v>632.6</v>
      </c>
      <c r="M113" s="447">
        <v>1.6823399999999999</v>
      </c>
    </row>
    <row r="114" spans="1:13">
      <c r="A114" s="245">
        <v>104</v>
      </c>
      <c r="B114" s="450" t="s">
        <v>81</v>
      </c>
      <c r="C114" s="447">
        <v>537.79999999999995</v>
      </c>
      <c r="D114" s="448">
        <v>536.85</v>
      </c>
      <c r="E114" s="448">
        <v>524.85</v>
      </c>
      <c r="F114" s="448">
        <v>511.9</v>
      </c>
      <c r="G114" s="448">
        <v>499.9</v>
      </c>
      <c r="H114" s="448">
        <v>549.80000000000007</v>
      </c>
      <c r="I114" s="448">
        <v>561.80000000000007</v>
      </c>
      <c r="J114" s="448">
        <v>574.75000000000011</v>
      </c>
      <c r="K114" s="447">
        <v>548.85</v>
      </c>
      <c r="L114" s="447">
        <v>523.9</v>
      </c>
      <c r="M114" s="447">
        <v>404.07204999999999</v>
      </c>
    </row>
    <row r="115" spans="1:13">
      <c r="A115" s="245">
        <v>105</v>
      </c>
      <c r="B115" s="450" t="s">
        <v>82</v>
      </c>
      <c r="C115" s="447">
        <v>942.35</v>
      </c>
      <c r="D115" s="448">
        <v>941.71666666666658</v>
      </c>
      <c r="E115" s="448">
        <v>934.68333333333317</v>
      </c>
      <c r="F115" s="448">
        <v>927.01666666666654</v>
      </c>
      <c r="G115" s="448">
        <v>919.98333333333312</v>
      </c>
      <c r="H115" s="448">
        <v>949.38333333333321</v>
      </c>
      <c r="I115" s="448">
        <v>956.41666666666674</v>
      </c>
      <c r="J115" s="448">
        <v>964.08333333333326</v>
      </c>
      <c r="K115" s="447">
        <v>948.75</v>
      </c>
      <c r="L115" s="447">
        <v>934.05</v>
      </c>
      <c r="M115" s="447">
        <v>62.49606</v>
      </c>
    </row>
    <row r="116" spans="1:13">
      <c r="A116" s="245">
        <v>106</v>
      </c>
      <c r="B116" s="450" t="s">
        <v>231</v>
      </c>
      <c r="C116" s="447">
        <v>173.9</v>
      </c>
      <c r="D116" s="448">
        <v>173.68333333333331</v>
      </c>
      <c r="E116" s="448">
        <v>171.41666666666663</v>
      </c>
      <c r="F116" s="448">
        <v>168.93333333333331</v>
      </c>
      <c r="G116" s="448">
        <v>166.66666666666663</v>
      </c>
      <c r="H116" s="448">
        <v>176.16666666666663</v>
      </c>
      <c r="I116" s="448">
        <v>178.43333333333334</v>
      </c>
      <c r="J116" s="448">
        <v>180.91666666666663</v>
      </c>
      <c r="K116" s="447">
        <v>175.95</v>
      </c>
      <c r="L116" s="447">
        <v>171.2</v>
      </c>
      <c r="M116" s="447">
        <v>22.14659</v>
      </c>
    </row>
    <row r="117" spans="1:13">
      <c r="A117" s="245">
        <v>107</v>
      </c>
      <c r="B117" s="450" t="s">
        <v>83</v>
      </c>
      <c r="C117" s="447">
        <v>144.55000000000001</v>
      </c>
      <c r="D117" s="448">
        <v>144.98333333333335</v>
      </c>
      <c r="E117" s="448">
        <v>143.66666666666669</v>
      </c>
      <c r="F117" s="448">
        <v>142.78333333333333</v>
      </c>
      <c r="G117" s="448">
        <v>141.46666666666667</v>
      </c>
      <c r="H117" s="448">
        <v>145.8666666666667</v>
      </c>
      <c r="I117" s="448">
        <v>147.18333333333337</v>
      </c>
      <c r="J117" s="448">
        <v>148.06666666666672</v>
      </c>
      <c r="K117" s="447">
        <v>146.30000000000001</v>
      </c>
      <c r="L117" s="447">
        <v>144.1</v>
      </c>
      <c r="M117" s="447">
        <v>240.64196000000001</v>
      </c>
    </row>
    <row r="118" spans="1:13">
      <c r="A118" s="245">
        <v>108</v>
      </c>
      <c r="B118" s="450" t="s">
        <v>336</v>
      </c>
      <c r="C118" s="447">
        <v>381.35</v>
      </c>
      <c r="D118" s="448">
        <v>382.66666666666669</v>
      </c>
      <c r="E118" s="448">
        <v>378.68333333333339</v>
      </c>
      <c r="F118" s="448">
        <v>376.01666666666671</v>
      </c>
      <c r="G118" s="448">
        <v>372.03333333333342</v>
      </c>
      <c r="H118" s="448">
        <v>385.33333333333337</v>
      </c>
      <c r="I118" s="448">
        <v>389.31666666666661</v>
      </c>
      <c r="J118" s="448">
        <v>391.98333333333335</v>
      </c>
      <c r="K118" s="447">
        <v>386.65</v>
      </c>
      <c r="L118" s="447">
        <v>380</v>
      </c>
      <c r="M118" s="447">
        <v>2.4329700000000001</v>
      </c>
    </row>
    <row r="119" spans="1:13">
      <c r="A119" s="245">
        <v>109</v>
      </c>
      <c r="B119" s="450" t="s">
        <v>821</v>
      </c>
      <c r="C119" s="447">
        <v>3495.9</v>
      </c>
      <c r="D119" s="448">
        <v>3506.9166666666665</v>
      </c>
      <c r="E119" s="448">
        <v>3449.7333333333331</v>
      </c>
      <c r="F119" s="448">
        <v>3403.5666666666666</v>
      </c>
      <c r="G119" s="448">
        <v>3346.3833333333332</v>
      </c>
      <c r="H119" s="448">
        <v>3553.083333333333</v>
      </c>
      <c r="I119" s="448">
        <v>3610.2666666666664</v>
      </c>
      <c r="J119" s="448">
        <v>3656.4333333333329</v>
      </c>
      <c r="K119" s="447">
        <v>3564.1</v>
      </c>
      <c r="L119" s="447">
        <v>3460.75</v>
      </c>
      <c r="M119" s="447">
        <v>12.67263</v>
      </c>
    </row>
    <row r="120" spans="1:13">
      <c r="A120" s="245">
        <v>110</v>
      </c>
      <c r="B120" s="450" t="s">
        <v>84</v>
      </c>
      <c r="C120" s="447">
        <v>1684.85</v>
      </c>
      <c r="D120" s="448">
        <v>1683.2833333333335</v>
      </c>
      <c r="E120" s="448">
        <v>1666.5666666666671</v>
      </c>
      <c r="F120" s="448">
        <v>1648.2833333333335</v>
      </c>
      <c r="G120" s="448">
        <v>1631.5666666666671</v>
      </c>
      <c r="H120" s="448">
        <v>1701.5666666666671</v>
      </c>
      <c r="I120" s="448">
        <v>1718.2833333333338</v>
      </c>
      <c r="J120" s="448">
        <v>1736.5666666666671</v>
      </c>
      <c r="K120" s="447">
        <v>1700</v>
      </c>
      <c r="L120" s="447">
        <v>1665</v>
      </c>
      <c r="M120" s="447">
        <v>11.03542</v>
      </c>
    </row>
    <row r="121" spans="1:13">
      <c r="A121" s="245">
        <v>111</v>
      </c>
      <c r="B121" s="450" t="s">
        <v>85</v>
      </c>
      <c r="C121" s="447">
        <v>667.7</v>
      </c>
      <c r="D121" s="448">
        <v>662.9</v>
      </c>
      <c r="E121" s="448">
        <v>650.79999999999995</v>
      </c>
      <c r="F121" s="448">
        <v>633.9</v>
      </c>
      <c r="G121" s="448">
        <v>621.79999999999995</v>
      </c>
      <c r="H121" s="448">
        <v>679.8</v>
      </c>
      <c r="I121" s="448">
        <v>691.90000000000009</v>
      </c>
      <c r="J121" s="448">
        <v>708.8</v>
      </c>
      <c r="K121" s="447">
        <v>675</v>
      </c>
      <c r="L121" s="447">
        <v>646</v>
      </c>
      <c r="M121" s="447">
        <v>85.150980000000004</v>
      </c>
    </row>
    <row r="122" spans="1:13">
      <c r="A122" s="245">
        <v>112</v>
      </c>
      <c r="B122" s="450" t="s">
        <v>232</v>
      </c>
      <c r="C122" s="447">
        <v>820.45</v>
      </c>
      <c r="D122" s="448">
        <v>823.11666666666667</v>
      </c>
      <c r="E122" s="448">
        <v>803.33333333333337</v>
      </c>
      <c r="F122" s="448">
        <v>786.2166666666667</v>
      </c>
      <c r="G122" s="448">
        <v>766.43333333333339</v>
      </c>
      <c r="H122" s="448">
        <v>840.23333333333335</v>
      </c>
      <c r="I122" s="448">
        <v>860.01666666666665</v>
      </c>
      <c r="J122" s="448">
        <v>877.13333333333333</v>
      </c>
      <c r="K122" s="447">
        <v>842.9</v>
      </c>
      <c r="L122" s="447">
        <v>806</v>
      </c>
      <c r="M122" s="447">
        <v>4.0718899999999998</v>
      </c>
    </row>
    <row r="123" spans="1:13">
      <c r="A123" s="245">
        <v>113</v>
      </c>
      <c r="B123" s="450" t="s">
        <v>337</v>
      </c>
      <c r="C123" s="447">
        <v>655.04999999999995</v>
      </c>
      <c r="D123" s="448">
        <v>652.4666666666667</v>
      </c>
      <c r="E123" s="448">
        <v>630.93333333333339</v>
      </c>
      <c r="F123" s="448">
        <v>606.81666666666672</v>
      </c>
      <c r="G123" s="448">
        <v>585.28333333333342</v>
      </c>
      <c r="H123" s="448">
        <v>676.58333333333337</v>
      </c>
      <c r="I123" s="448">
        <v>698.11666666666667</v>
      </c>
      <c r="J123" s="448">
        <v>722.23333333333335</v>
      </c>
      <c r="K123" s="447">
        <v>674</v>
      </c>
      <c r="L123" s="447">
        <v>628.35</v>
      </c>
      <c r="M123" s="447">
        <v>1.5498000000000001</v>
      </c>
    </row>
    <row r="124" spans="1:13">
      <c r="A124" s="245">
        <v>114</v>
      </c>
      <c r="B124" s="450" t="s">
        <v>233</v>
      </c>
      <c r="C124" s="447">
        <v>400.6</v>
      </c>
      <c r="D124" s="448">
        <v>399.7166666666667</v>
      </c>
      <c r="E124" s="448">
        <v>396.13333333333338</v>
      </c>
      <c r="F124" s="448">
        <v>391.66666666666669</v>
      </c>
      <c r="G124" s="448">
        <v>388.08333333333337</v>
      </c>
      <c r="H124" s="448">
        <v>404.18333333333339</v>
      </c>
      <c r="I124" s="448">
        <v>407.76666666666665</v>
      </c>
      <c r="J124" s="448">
        <v>412.23333333333341</v>
      </c>
      <c r="K124" s="447">
        <v>403.3</v>
      </c>
      <c r="L124" s="447">
        <v>395.25</v>
      </c>
      <c r="M124" s="447">
        <v>23.1586</v>
      </c>
    </row>
    <row r="125" spans="1:13">
      <c r="A125" s="245">
        <v>115</v>
      </c>
      <c r="B125" s="450" t="s">
        <v>86</v>
      </c>
      <c r="C125" s="447">
        <v>771.75</v>
      </c>
      <c r="D125" s="448">
        <v>774</v>
      </c>
      <c r="E125" s="448">
        <v>744.75</v>
      </c>
      <c r="F125" s="448">
        <v>717.75</v>
      </c>
      <c r="G125" s="448">
        <v>688.5</v>
      </c>
      <c r="H125" s="448">
        <v>801</v>
      </c>
      <c r="I125" s="448">
        <v>830.25</v>
      </c>
      <c r="J125" s="448">
        <v>857.25</v>
      </c>
      <c r="K125" s="447">
        <v>803.25</v>
      </c>
      <c r="L125" s="447">
        <v>747</v>
      </c>
      <c r="M125" s="447">
        <v>84.31138</v>
      </c>
    </row>
    <row r="126" spans="1:13">
      <c r="A126" s="245">
        <v>116</v>
      </c>
      <c r="B126" s="450" t="s">
        <v>338</v>
      </c>
      <c r="C126" s="447">
        <v>815.3</v>
      </c>
      <c r="D126" s="448">
        <v>814.25</v>
      </c>
      <c r="E126" s="448">
        <v>804.65</v>
      </c>
      <c r="F126" s="448">
        <v>794</v>
      </c>
      <c r="G126" s="448">
        <v>784.4</v>
      </c>
      <c r="H126" s="448">
        <v>824.9</v>
      </c>
      <c r="I126" s="448">
        <v>834.49999999999989</v>
      </c>
      <c r="J126" s="448">
        <v>845.15</v>
      </c>
      <c r="K126" s="447">
        <v>823.85</v>
      </c>
      <c r="L126" s="447">
        <v>803.6</v>
      </c>
      <c r="M126" s="447">
        <v>1.7960199999999999</v>
      </c>
    </row>
    <row r="127" spans="1:13">
      <c r="A127" s="245">
        <v>117</v>
      </c>
      <c r="B127" s="450" t="s">
        <v>339</v>
      </c>
      <c r="C127" s="447">
        <v>97.8</v>
      </c>
      <c r="D127" s="448">
        <v>97.783333333333346</v>
      </c>
      <c r="E127" s="448">
        <v>95.766666666666694</v>
      </c>
      <c r="F127" s="448">
        <v>93.733333333333348</v>
      </c>
      <c r="G127" s="448">
        <v>91.716666666666697</v>
      </c>
      <c r="H127" s="448">
        <v>99.816666666666691</v>
      </c>
      <c r="I127" s="448">
        <v>101.83333333333334</v>
      </c>
      <c r="J127" s="448">
        <v>103.86666666666669</v>
      </c>
      <c r="K127" s="447">
        <v>99.8</v>
      </c>
      <c r="L127" s="447">
        <v>95.75</v>
      </c>
      <c r="M127" s="447">
        <v>3.4890300000000001</v>
      </c>
    </row>
    <row r="128" spans="1:13">
      <c r="A128" s="245">
        <v>118</v>
      </c>
      <c r="B128" s="450" t="s">
        <v>340</v>
      </c>
      <c r="C128" s="447">
        <v>104.95</v>
      </c>
      <c r="D128" s="448">
        <v>105.41666666666667</v>
      </c>
      <c r="E128" s="448">
        <v>104.13333333333334</v>
      </c>
      <c r="F128" s="448">
        <v>103.31666666666666</v>
      </c>
      <c r="G128" s="448">
        <v>102.03333333333333</v>
      </c>
      <c r="H128" s="448">
        <v>106.23333333333335</v>
      </c>
      <c r="I128" s="448">
        <v>107.51666666666668</v>
      </c>
      <c r="J128" s="448">
        <v>108.33333333333336</v>
      </c>
      <c r="K128" s="447">
        <v>106.7</v>
      </c>
      <c r="L128" s="447">
        <v>104.6</v>
      </c>
      <c r="M128" s="447">
        <v>20.41628</v>
      </c>
    </row>
    <row r="129" spans="1:13">
      <c r="A129" s="245">
        <v>119</v>
      </c>
      <c r="B129" s="450" t="s">
        <v>341</v>
      </c>
      <c r="C129" s="447">
        <v>698.6</v>
      </c>
      <c r="D129" s="448">
        <v>686.18333333333339</v>
      </c>
      <c r="E129" s="448">
        <v>663.46666666666681</v>
      </c>
      <c r="F129" s="448">
        <v>628.33333333333337</v>
      </c>
      <c r="G129" s="448">
        <v>605.61666666666679</v>
      </c>
      <c r="H129" s="448">
        <v>721.31666666666683</v>
      </c>
      <c r="I129" s="448">
        <v>744.03333333333353</v>
      </c>
      <c r="J129" s="448">
        <v>779.16666666666686</v>
      </c>
      <c r="K129" s="447">
        <v>708.9</v>
      </c>
      <c r="L129" s="447">
        <v>651.04999999999995</v>
      </c>
      <c r="M129" s="447">
        <v>14.33295</v>
      </c>
    </row>
    <row r="130" spans="1:13">
      <c r="A130" s="245">
        <v>120</v>
      </c>
      <c r="B130" s="450" t="s">
        <v>92</v>
      </c>
      <c r="C130" s="447">
        <v>283.39999999999998</v>
      </c>
      <c r="D130" s="448">
        <v>285.85000000000002</v>
      </c>
      <c r="E130" s="448">
        <v>279.40000000000003</v>
      </c>
      <c r="F130" s="448">
        <v>275.40000000000003</v>
      </c>
      <c r="G130" s="448">
        <v>268.95000000000005</v>
      </c>
      <c r="H130" s="448">
        <v>289.85000000000002</v>
      </c>
      <c r="I130" s="448">
        <v>296.30000000000007</v>
      </c>
      <c r="J130" s="448">
        <v>300.3</v>
      </c>
      <c r="K130" s="447">
        <v>292.3</v>
      </c>
      <c r="L130" s="447">
        <v>281.85000000000002</v>
      </c>
      <c r="M130" s="447">
        <v>90.88297</v>
      </c>
    </row>
    <row r="131" spans="1:13">
      <c r="A131" s="245">
        <v>121</v>
      </c>
      <c r="B131" s="450" t="s">
        <v>87</v>
      </c>
      <c r="C131" s="447">
        <v>527.20000000000005</v>
      </c>
      <c r="D131" s="448">
        <v>528.4666666666667</v>
      </c>
      <c r="E131" s="448">
        <v>523.13333333333344</v>
      </c>
      <c r="F131" s="448">
        <v>519.06666666666672</v>
      </c>
      <c r="G131" s="448">
        <v>513.73333333333346</v>
      </c>
      <c r="H131" s="448">
        <v>532.53333333333342</v>
      </c>
      <c r="I131" s="448">
        <v>537.86666666666667</v>
      </c>
      <c r="J131" s="448">
        <v>541.93333333333339</v>
      </c>
      <c r="K131" s="447">
        <v>533.79999999999995</v>
      </c>
      <c r="L131" s="447">
        <v>524.4</v>
      </c>
      <c r="M131" s="447">
        <v>71.044290000000004</v>
      </c>
    </row>
    <row r="132" spans="1:13">
      <c r="A132" s="245">
        <v>122</v>
      </c>
      <c r="B132" s="450" t="s">
        <v>234</v>
      </c>
      <c r="C132" s="447">
        <v>1821.05</v>
      </c>
      <c r="D132" s="448">
        <v>1823.1499999999999</v>
      </c>
      <c r="E132" s="448">
        <v>1787.8999999999996</v>
      </c>
      <c r="F132" s="448">
        <v>1754.7499999999998</v>
      </c>
      <c r="G132" s="448">
        <v>1719.4999999999995</v>
      </c>
      <c r="H132" s="448">
        <v>1856.2999999999997</v>
      </c>
      <c r="I132" s="448">
        <v>1891.5500000000002</v>
      </c>
      <c r="J132" s="448">
        <v>1924.6999999999998</v>
      </c>
      <c r="K132" s="447">
        <v>1858.4</v>
      </c>
      <c r="L132" s="447">
        <v>1790</v>
      </c>
      <c r="M132" s="447">
        <v>2.52773</v>
      </c>
    </row>
    <row r="133" spans="1:13">
      <c r="A133" s="245">
        <v>123</v>
      </c>
      <c r="B133" s="450" t="s">
        <v>342</v>
      </c>
      <c r="C133" s="447">
        <v>1765.3</v>
      </c>
      <c r="D133" s="448">
        <v>1772.5333333333335</v>
      </c>
      <c r="E133" s="448">
        <v>1748.116666666667</v>
      </c>
      <c r="F133" s="448">
        <v>1730.9333333333334</v>
      </c>
      <c r="G133" s="448">
        <v>1706.5166666666669</v>
      </c>
      <c r="H133" s="448">
        <v>1789.7166666666672</v>
      </c>
      <c r="I133" s="448">
        <v>1814.1333333333337</v>
      </c>
      <c r="J133" s="448">
        <v>1831.3166666666673</v>
      </c>
      <c r="K133" s="447">
        <v>1796.95</v>
      </c>
      <c r="L133" s="447">
        <v>1755.35</v>
      </c>
      <c r="M133" s="447">
        <v>8.7644099999999998</v>
      </c>
    </row>
    <row r="134" spans="1:13">
      <c r="A134" s="245">
        <v>124</v>
      </c>
      <c r="B134" s="450" t="s">
        <v>343</v>
      </c>
      <c r="C134" s="447">
        <v>173.85</v>
      </c>
      <c r="D134" s="448">
        <v>174.21666666666667</v>
      </c>
      <c r="E134" s="448">
        <v>172.13333333333333</v>
      </c>
      <c r="F134" s="448">
        <v>170.41666666666666</v>
      </c>
      <c r="G134" s="448">
        <v>168.33333333333331</v>
      </c>
      <c r="H134" s="448">
        <v>175.93333333333334</v>
      </c>
      <c r="I134" s="448">
        <v>178.01666666666665</v>
      </c>
      <c r="J134" s="448">
        <v>179.73333333333335</v>
      </c>
      <c r="K134" s="447">
        <v>176.3</v>
      </c>
      <c r="L134" s="447">
        <v>172.5</v>
      </c>
      <c r="M134" s="447">
        <v>20.756509999999999</v>
      </c>
    </row>
    <row r="135" spans="1:13">
      <c r="A135" s="245">
        <v>125</v>
      </c>
      <c r="B135" s="450" t="s">
        <v>830</v>
      </c>
      <c r="C135" s="447">
        <v>175.45</v>
      </c>
      <c r="D135" s="448">
        <v>176.51666666666665</v>
      </c>
      <c r="E135" s="448">
        <v>173.48333333333329</v>
      </c>
      <c r="F135" s="448">
        <v>171.51666666666665</v>
      </c>
      <c r="G135" s="448">
        <v>168.48333333333329</v>
      </c>
      <c r="H135" s="448">
        <v>178.48333333333329</v>
      </c>
      <c r="I135" s="448">
        <v>181.51666666666665</v>
      </c>
      <c r="J135" s="448">
        <v>183.48333333333329</v>
      </c>
      <c r="K135" s="447">
        <v>179.55</v>
      </c>
      <c r="L135" s="447">
        <v>174.55</v>
      </c>
      <c r="M135" s="447">
        <v>7.5715199999999996</v>
      </c>
    </row>
    <row r="136" spans="1:13">
      <c r="A136" s="245">
        <v>126</v>
      </c>
      <c r="B136" s="450" t="s">
        <v>740</v>
      </c>
      <c r="C136" s="447">
        <v>859.35</v>
      </c>
      <c r="D136" s="448">
        <v>859.41666666666663</v>
      </c>
      <c r="E136" s="448">
        <v>849.93333333333328</v>
      </c>
      <c r="F136" s="448">
        <v>840.51666666666665</v>
      </c>
      <c r="G136" s="448">
        <v>831.0333333333333</v>
      </c>
      <c r="H136" s="448">
        <v>868.83333333333326</v>
      </c>
      <c r="I136" s="448">
        <v>878.31666666666661</v>
      </c>
      <c r="J136" s="448">
        <v>887.73333333333323</v>
      </c>
      <c r="K136" s="447">
        <v>868.9</v>
      </c>
      <c r="L136" s="447">
        <v>850</v>
      </c>
      <c r="M136" s="447">
        <v>0.64756000000000002</v>
      </c>
    </row>
    <row r="137" spans="1:13">
      <c r="A137" s="245">
        <v>127</v>
      </c>
      <c r="B137" s="450" t="s">
        <v>345</v>
      </c>
      <c r="C137" s="447">
        <v>561.35</v>
      </c>
      <c r="D137" s="448">
        <v>563.61666666666667</v>
      </c>
      <c r="E137" s="448">
        <v>553.43333333333339</v>
      </c>
      <c r="F137" s="448">
        <v>545.51666666666677</v>
      </c>
      <c r="G137" s="448">
        <v>535.33333333333348</v>
      </c>
      <c r="H137" s="448">
        <v>571.5333333333333</v>
      </c>
      <c r="I137" s="448">
        <v>581.71666666666647</v>
      </c>
      <c r="J137" s="448">
        <v>589.63333333333321</v>
      </c>
      <c r="K137" s="447">
        <v>573.79999999999995</v>
      </c>
      <c r="L137" s="447">
        <v>555.70000000000005</v>
      </c>
      <c r="M137" s="447">
        <v>4.0605700000000002</v>
      </c>
    </row>
    <row r="138" spans="1:13">
      <c r="A138" s="245">
        <v>128</v>
      </c>
      <c r="B138" s="450" t="s">
        <v>89</v>
      </c>
      <c r="C138" s="447">
        <v>15.55</v>
      </c>
      <c r="D138" s="448">
        <v>15.883333333333333</v>
      </c>
      <c r="E138" s="448">
        <v>15.016666666666666</v>
      </c>
      <c r="F138" s="448">
        <v>14.483333333333333</v>
      </c>
      <c r="G138" s="448">
        <v>13.616666666666665</v>
      </c>
      <c r="H138" s="448">
        <v>16.416666666666664</v>
      </c>
      <c r="I138" s="448">
        <v>17.283333333333331</v>
      </c>
      <c r="J138" s="448">
        <v>17.816666666666666</v>
      </c>
      <c r="K138" s="447">
        <v>16.75</v>
      </c>
      <c r="L138" s="447">
        <v>15.35</v>
      </c>
      <c r="M138" s="447">
        <v>276.41406000000001</v>
      </c>
    </row>
    <row r="139" spans="1:13">
      <c r="A139" s="245">
        <v>129</v>
      </c>
      <c r="B139" s="450" t="s">
        <v>346</v>
      </c>
      <c r="C139" s="447">
        <v>212.7</v>
      </c>
      <c r="D139" s="448">
        <v>215.35</v>
      </c>
      <c r="E139" s="448">
        <v>203.89999999999998</v>
      </c>
      <c r="F139" s="448">
        <v>195.1</v>
      </c>
      <c r="G139" s="448">
        <v>183.64999999999998</v>
      </c>
      <c r="H139" s="448">
        <v>224.14999999999998</v>
      </c>
      <c r="I139" s="448">
        <v>235.59999999999997</v>
      </c>
      <c r="J139" s="448">
        <v>244.39999999999998</v>
      </c>
      <c r="K139" s="447">
        <v>226.8</v>
      </c>
      <c r="L139" s="447">
        <v>206.55</v>
      </c>
      <c r="M139" s="447">
        <v>24.432500000000001</v>
      </c>
    </row>
    <row r="140" spans="1:13">
      <c r="A140" s="245">
        <v>130</v>
      </c>
      <c r="B140" s="450" t="s">
        <v>90</v>
      </c>
      <c r="C140" s="447">
        <v>4079.2</v>
      </c>
      <c r="D140" s="448">
        <v>4087.4833333333336</v>
      </c>
      <c r="E140" s="448">
        <v>4048.9666666666672</v>
      </c>
      <c r="F140" s="448">
        <v>4018.7333333333336</v>
      </c>
      <c r="G140" s="448">
        <v>3980.2166666666672</v>
      </c>
      <c r="H140" s="448">
        <v>4117.7166666666672</v>
      </c>
      <c r="I140" s="448">
        <v>4156.2333333333336</v>
      </c>
      <c r="J140" s="448">
        <v>4186.4666666666672</v>
      </c>
      <c r="K140" s="447">
        <v>4126</v>
      </c>
      <c r="L140" s="447">
        <v>4057.25</v>
      </c>
      <c r="M140" s="447">
        <v>7.8173000000000004</v>
      </c>
    </row>
    <row r="141" spans="1:13">
      <c r="A141" s="245">
        <v>131</v>
      </c>
      <c r="B141" s="450" t="s">
        <v>347</v>
      </c>
      <c r="C141" s="447">
        <v>3993.4</v>
      </c>
      <c r="D141" s="448">
        <v>3969.4666666666667</v>
      </c>
      <c r="E141" s="448">
        <v>3933.9333333333334</v>
      </c>
      <c r="F141" s="448">
        <v>3874.4666666666667</v>
      </c>
      <c r="G141" s="448">
        <v>3838.9333333333334</v>
      </c>
      <c r="H141" s="448">
        <v>4028.9333333333334</v>
      </c>
      <c r="I141" s="448">
        <v>4064.4666666666672</v>
      </c>
      <c r="J141" s="448">
        <v>4123.9333333333334</v>
      </c>
      <c r="K141" s="447">
        <v>4005</v>
      </c>
      <c r="L141" s="447">
        <v>3910</v>
      </c>
      <c r="M141" s="447">
        <v>2.7961200000000002</v>
      </c>
    </row>
    <row r="142" spans="1:13">
      <c r="A142" s="245">
        <v>132</v>
      </c>
      <c r="B142" s="450" t="s">
        <v>348</v>
      </c>
      <c r="C142" s="447">
        <v>2783.15</v>
      </c>
      <c r="D142" s="448">
        <v>2784.6833333333329</v>
      </c>
      <c r="E142" s="448">
        <v>2759.4666666666658</v>
      </c>
      <c r="F142" s="448">
        <v>2735.7833333333328</v>
      </c>
      <c r="G142" s="448">
        <v>2710.5666666666657</v>
      </c>
      <c r="H142" s="448">
        <v>2808.3666666666659</v>
      </c>
      <c r="I142" s="448">
        <v>2833.583333333333</v>
      </c>
      <c r="J142" s="448">
        <v>2857.266666666666</v>
      </c>
      <c r="K142" s="447">
        <v>2809.9</v>
      </c>
      <c r="L142" s="447">
        <v>2761</v>
      </c>
      <c r="M142" s="447">
        <v>2.8406500000000001</v>
      </c>
    </row>
    <row r="143" spans="1:13">
      <c r="A143" s="245">
        <v>133</v>
      </c>
      <c r="B143" s="450" t="s">
        <v>93</v>
      </c>
      <c r="C143" s="447">
        <v>5268.85</v>
      </c>
      <c r="D143" s="448">
        <v>5260.9666666666662</v>
      </c>
      <c r="E143" s="448">
        <v>5238.0333333333328</v>
      </c>
      <c r="F143" s="448">
        <v>5207.2166666666662</v>
      </c>
      <c r="G143" s="448">
        <v>5184.2833333333328</v>
      </c>
      <c r="H143" s="448">
        <v>5291.7833333333328</v>
      </c>
      <c r="I143" s="448">
        <v>5314.7166666666653</v>
      </c>
      <c r="J143" s="448">
        <v>5345.5333333333328</v>
      </c>
      <c r="K143" s="447">
        <v>5283.9</v>
      </c>
      <c r="L143" s="447">
        <v>5230.1499999999996</v>
      </c>
      <c r="M143" s="447">
        <v>7.7839299999999998</v>
      </c>
    </row>
    <row r="144" spans="1:13">
      <c r="A144" s="245">
        <v>134</v>
      </c>
      <c r="B144" s="450" t="s">
        <v>349</v>
      </c>
      <c r="C144" s="447">
        <v>421.85</v>
      </c>
      <c r="D144" s="448">
        <v>420.15000000000003</v>
      </c>
      <c r="E144" s="448">
        <v>416.30000000000007</v>
      </c>
      <c r="F144" s="448">
        <v>410.75000000000006</v>
      </c>
      <c r="G144" s="448">
        <v>406.90000000000009</v>
      </c>
      <c r="H144" s="448">
        <v>425.70000000000005</v>
      </c>
      <c r="I144" s="448">
        <v>429.55000000000007</v>
      </c>
      <c r="J144" s="448">
        <v>435.1</v>
      </c>
      <c r="K144" s="447">
        <v>424</v>
      </c>
      <c r="L144" s="447">
        <v>414.6</v>
      </c>
      <c r="M144" s="447">
        <v>2.5973000000000002</v>
      </c>
    </row>
    <row r="145" spans="1:13">
      <c r="A145" s="245">
        <v>135</v>
      </c>
      <c r="B145" s="450" t="s">
        <v>350</v>
      </c>
      <c r="C145" s="447">
        <v>113.15</v>
      </c>
      <c r="D145" s="448">
        <v>111.61666666666667</v>
      </c>
      <c r="E145" s="448">
        <v>108.73333333333335</v>
      </c>
      <c r="F145" s="448">
        <v>104.31666666666668</v>
      </c>
      <c r="G145" s="448">
        <v>101.43333333333335</v>
      </c>
      <c r="H145" s="448">
        <v>116.03333333333335</v>
      </c>
      <c r="I145" s="448">
        <v>118.91666666666667</v>
      </c>
      <c r="J145" s="448">
        <v>123.33333333333334</v>
      </c>
      <c r="K145" s="447">
        <v>114.5</v>
      </c>
      <c r="L145" s="447">
        <v>107.2</v>
      </c>
      <c r="M145" s="447">
        <v>23.180330000000001</v>
      </c>
    </row>
    <row r="146" spans="1:13">
      <c r="A146" s="245">
        <v>136</v>
      </c>
      <c r="B146" s="450" t="s">
        <v>831</v>
      </c>
      <c r="C146" s="447">
        <v>227.95</v>
      </c>
      <c r="D146" s="448">
        <v>229.75</v>
      </c>
      <c r="E146" s="448">
        <v>223.45</v>
      </c>
      <c r="F146" s="448">
        <v>218.95</v>
      </c>
      <c r="G146" s="448">
        <v>212.64999999999998</v>
      </c>
      <c r="H146" s="448">
        <v>234.25</v>
      </c>
      <c r="I146" s="448">
        <v>240.55</v>
      </c>
      <c r="J146" s="448">
        <v>245.05</v>
      </c>
      <c r="K146" s="447">
        <v>236.05</v>
      </c>
      <c r="L146" s="447">
        <v>225.25</v>
      </c>
      <c r="M146" s="447">
        <v>19.295100000000001</v>
      </c>
    </row>
    <row r="147" spans="1:13">
      <c r="A147" s="245">
        <v>137</v>
      </c>
      <c r="B147" s="450" t="s">
        <v>742</v>
      </c>
      <c r="C147" s="447">
        <v>1833.05</v>
      </c>
      <c r="D147" s="448">
        <v>1833.6833333333334</v>
      </c>
      <c r="E147" s="448">
        <v>1817.3666666666668</v>
      </c>
      <c r="F147" s="448">
        <v>1801.6833333333334</v>
      </c>
      <c r="G147" s="448">
        <v>1785.3666666666668</v>
      </c>
      <c r="H147" s="448">
        <v>1849.3666666666668</v>
      </c>
      <c r="I147" s="448">
        <v>1865.6833333333334</v>
      </c>
      <c r="J147" s="448">
        <v>1881.3666666666668</v>
      </c>
      <c r="K147" s="447">
        <v>1850</v>
      </c>
      <c r="L147" s="447">
        <v>1818</v>
      </c>
      <c r="M147" s="447">
        <v>4.6609999999999999E-2</v>
      </c>
    </row>
    <row r="148" spans="1:13">
      <c r="A148" s="245">
        <v>138</v>
      </c>
      <c r="B148" s="450" t="s">
        <v>235</v>
      </c>
      <c r="C148" s="447">
        <v>66.099999999999994</v>
      </c>
      <c r="D148" s="448">
        <v>66.25</v>
      </c>
      <c r="E148" s="448">
        <v>65.25</v>
      </c>
      <c r="F148" s="448">
        <v>64.400000000000006</v>
      </c>
      <c r="G148" s="448">
        <v>63.400000000000006</v>
      </c>
      <c r="H148" s="448">
        <v>67.099999999999994</v>
      </c>
      <c r="I148" s="448">
        <v>68.099999999999994</v>
      </c>
      <c r="J148" s="448">
        <v>68.949999999999989</v>
      </c>
      <c r="K148" s="447">
        <v>67.25</v>
      </c>
      <c r="L148" s="447">
        <v>65.400000000000006</v>
      </c>
      <c r="M148" s="447">
        <v>20.44904</v>
      </c>
    </row>
    <row r="149" spans="1:13">
      <c r="A149" s="245">
        <v>139</v>
      </c>
      <c r="B149" s="450" t="s">
        <v>94</v>
      </c>
      <c r="C149" s="447">
        <v>2604.0500000000002</v>
      </c>
      <c r="D149" s="448">
        <v>2623.4</v>
      </c>
      <c r="E149" s="448">
        <v>2569.8000000000002</v>
      </c>
      <c r="F149" s="448">
        <v>2535.5500000000002</v>
      </c>
      <c r="G149" s="448">
        <v>2481.9500000000003</v>
      </c>
      <c r="H149" s="448">
        <v>2657.65</v>
      </c>
      <c r="I149" s="448">
        <v>2711.2499999999995</v>
      </c>
      <c r="J149" s="448">
        <v>2745.5</v>
      </c>
      <c r="K149" s="447">
        <v>2677</v>
      </c>
      <c r="L149" s="447">
        <v>2589.15</v>
      </c>
      <c r="M149" s="447">
        <v>15.070040000000001</v>
      </c>
    </row>
    <row r="150" spans="1:13">
      <c r="A150" s="245">
        <v>140</v>
      </c>
      <c r="B150" s="450" t="s">
        <v>351</v>
      </c>
      <c r="C150" s="447">
        <v>209.5</v>
      </c>
      <c r="D150" s="448">
        <v>206.69999999999996</v>
      </c>
      <c r="E150" s="448">
        <v>197.99999999999991</v>
      </c>
      <c r="F150" s="448">
        <v>186.49999999999994</v>
      </c>
      <c r="G150" s="448">
        <v>177.7999999999999</v>
      </c>
      <c r="H150" s="448">
        <v>218.19999999999993</v>
      </c>
      <c r="I150" s="448">
        <v>226.89999999999998</v>
      </c>
      <c r="J150" s="448">
        <v>238.39999999999995</v>
      </c>
      <c r="K150" s="447">
        <v>215.4</v>
      </c>
      <c r="L150" s="447">
        <v>195.2</v>
      </c>
      <c r="M150" s="447">
        <v>1.74105</v>
      </c>
    </row>
    <row r="151" spans="1:13">
      <c r="A151" s="245">
        <v>141</v>
      </c>
      <c r="B151" s="450" t="s">
        <v>236</v>
      </c>
      <c r="C151" s="447">
        <v>502.4</v>
      </c>
      <c r="D151" s="448">
        <v>503.8</v>
      </c>
      <c r="E151" s="448">
        <v>497.6</v>
      </c>
      <c r="F151" s="448">
        <v>492.8</v>
      </c>
      <c r="G151" s="448">
        <v>486.6</v>
      </c>
      <c r="H151" s="448">
        <v>508.6</v>
      </c>
      <c r="I151" s="448">
        <v>514.79999999999995</v>
      </c>
      <c r="J151" s="448">
        <v>519.6</v>
      </c>
      <c r="K151" s="447">
        <v>510</v>
      </c>
      <c r="L151" s="447">
        <v>499</v>
      </c>
      <c r="M151" s="447">
        <v>5.5111400000000001</v>
      </c>
    </row>
    <row r="152" spans="1:13">
      <c r="A152" s="245">
        <v>142</v>
      </c>
      <c r="B152" s="450" t="s">
        <v>237</v>
      </c>
      <c r="C152" s="447">
        <v>1494</v>
      </c>
      <c r="D152" s="448">
        <v>1499.2166666666665</v>
      </c>
      <c r="E152" s="448">
        <v>1459.7833333333328</v>
      </c>
      <c r="F152" s="448">
        <v>1425.5666666666664</v>
      </c>
      <c r="G152" s="448">
        <v>1386.1333333333328</v>
      </c>
      <c r="H152" s="448">
        <v>1533.4333333333329</v>
      </c>
      <c r="I152" s="448">
        <v>1572.8666666666668</v>
      </c>
      <c r="J152" s="448">
        <v>1607.083333333333</v>
      </c>
      <c r="K152" s="447">
        <v>1538.65</v>
      </c>
      <c r="L152" s="447">
        <v>1465</v>
      </c>
      <c r="M152" s="447">
        <v>3.2909199999999998</v>
      </c>
    </row>
    <row r="153" spans="1:13">
      <c r="A153" s="245">
        <v>143</v>
      </c>
      <c r="B153" s="450" t="s">
        <v>238</v>
      </c>
      <c r="C153" s="447">
        <v>86.5</v>
      </c>
      <c r="D153" s="448">
        <v>87.333333333333329</v>
      </c>
      <c r="E153" s="448">
        <v>85.166666666666657</v>
      </c>
      <c r="F153" s="448">
        <v>83.833333333333329</v>
      </c>
      <c r="G153" s="448">
        <v>81.666666666666657</v>
      </c>
      <c r="H153" s="448">
        <v>88.666666666666657</v>
      </c>
      <c r="I153" s="448">
        <v>90.833333333333314</v>
      </c>
      <c r="J153" s="448">
        <v>92.166666666666657</v>
      </c>
      <c r="K153" s="447">
        <v>89.5</v>
      </c>
      <c r="L153" s="447">
        <v>86</v>
      </c>
      <c r="M153" s="447">
        <v>137.56283999999999</v>
      </c>
    </row>
    <row r="154" spans="1:13">
      <c r="A154" s="245">
        <v>144</v>
      </c>
      <c r="B154" s="450" t="s">
        <v>95</v>
      </c>
      <c r="C154" s="447">
        <v>92.4</v>
      </c>
      <c r="D154" s="448">
        <v>92.483333333333348</v>
      </c>
      <c r="E154" s="448">
        <v>91.516666666666694</v>
      </c>
      <c r="F154" s="448">
        <v>90.63333333333334</v>
      </c>
      <c r="G154" s="448">
        <v>89.666666666666686</v>
      </c>
      <c r="H154" s="448">
        <v>93.366666666666703</v>
      </c>
      <c r="I154" s="448">
        <v>94.333333333333343</v>
      </c>
      <c r="J154" s="448">
        <v>95.216666666666711</v>
      </c>
      <c r="K154" s="447">
        <v>93.45</v>
      </c>
      <c r="L154" s="447">
        <v>91.6</v>
      </c>
      <c r="M154" s="447">
        <v>13.64723</v>
      </c>
    </row>
    <row r="155" spans="1:13">
      <c r="A155" s="245">
        <v>145</v>
      </c>
      <c r="B155" s="450" t="s">
        <v>352</v>
      </c>
      <c r="C155" s="447">
        <v>693.5</v>
      </c>
      <c r="D155" s="448">
        <v>694.66666666666663</v>
      </c>
      <c r="E155" s="448">
        <v>678.83333333333326</v>
      </c>
      <c r="F155" s="448">
        <v>664.16666666666663</v>
      </c>
      <c r="G155" s="448">
        <v>648.33333333333326</v>
      </c>
      <c r="H155" s="448">
        <v>709.33333333333326</v>
      </c>
      <c r="I155" s="448">
        <v>725.16666666666652</v>
      </c>
      <c r="J155" s="448">
        <v>739.83333333333326</v>
      </c>
      <c r="K155" s="447">
        <v>710.5</v>
      </c>
      <c r="L155" s="447">
        <v>680</v>
      </c>
      <c r="M155" s="447">
        <v>1.2226600000000001</v>
      </c>
    </row>
    <row r="156" spans="1:13">
      <c r="A156" s="245">
        <v>146</v>
      </c>
      <c r="B156" s="450" t="s">
        <v>96</v>
      </c>
      <c r="C156" s="447">
        <v>1143.3</v>
      </c>
      <c r="D156" s="448">
        <v>1138.4333333333334</v>
      </c>
      <c r="E156" s="448">
        <v>1129.8666666666668</v>
      </c>
      <c r="F156" s="448">
        <v>1116.4333333333334</v>
      </c>
      <c r="G156" s="448">
        <v>1107.8666666666668</v>
      </c>
      <c r="H156" s="448">
        <v>1151.8666666666668</v>
      </c>
      <c r="I156" s="448">
        <v>1160.4333333333334</v>
      </c>
      <c r="J156" s="448">
        <v>1173.8666666666668</v>
      </c>
      <c r="K156" s="447">
        <v>1147</v>
      </c>
      <c r="L156" s="447">
        <v>1125</v>
      </c>
      <c r="M156" s="447">
        <v>19.940809999999999</v>
      </c>
    </row>
    <row r="157" spans="1:13">
      <c r="A157" s="245">
        <v>147</v>
      </c>
      <c r="B157" s="450" t="s">
        <v>97</v>
      </c>
      <c r="C157" s="447">
        <v>188.85</v>
      </c>
      <c r="D157" s="448">
        <v>188.81666666666669</v>
      </c>
      <c r="E157" s="448">
        <v>187.03333333333339</v>
      </c>
      <c r="F157" s="448">
        <v>185.2166666666667</v>
      </c>
      <c r="G157" s="448">
        <v>183.43333333333339</v>
      </c>
      <c r="H157" s="448">
        <v>190.63333333333338</v>
      </c>
      <c r="I157" s="448">
        <v>192.41666666666669</v>
      </c>
      <c r="J157" s="448">
        <v>194.23333333333338</v>
      </c>
      <c r="K157" s="447">
        <v>190.6</v>
      </c>
      <c r="L157" s="447">
        <v>187</v>
      </c>
      <c r="M157" s="447">
        <v>40.887549999999997</v>
      </c>
    </row>
    <row r="158" spans="1:13">
      <c r="A158" s="245">
        <v>148</v>
      </c>
      <c r="B158" s="450" t="s">
        <v>354</v>
      </c>
      <c r="C158" s="447">
        <v>329.15</v>
      </c>
      <c r="D158" s="448">
        <v>329.66666666666669</v>
      </c>
      <c r="E158" s="448">
        <v>322.53333333333336</v>
      </c>
      <c r="F158" s="448">
        <v>315.91666666666669</v>
      </c>
      <c r="G158" s="448">
        <v>308.78333333333336</v>
      </c>
      <c r="H158" s="448">
        <v>336.28333333333336</v>
      </c>
      <c r="I158" s="448">
        <v>343.41666666666669</v>
      </c>
      <c r="J158" s="448">
        <v>350.03333333333336</v>
      </c>
      <c r="K158" s="447">
        <v>336.8</v>
      </c>
      <c r="L158" s="447">
        <v>323.05</v>
      </c>
      <c r="M158" s="447">
        <v>17.92455</v>
      </c>
    </row>
    <row r="159" spans="1:13">
      <c r="A159" s="245">
        <v>149</v>
      </c>
      <c r="B159" s="450" t="s">
        <v>98</v>
      </c>
      <c r="C159" s="447">
        <v>88.05</v>
      </c>
      <c r="D159" s="448">
        <v>87.666666666666671</v>
      </c>
      <c r="E159" s="448">
        <v>86.63333333333334</v>
      </c>
      <c r="F159" s="448">
        <v>85.216666666666669</v>
      </c>
      <c r="G159" s="448">
        <v>84.183333333333337</v>
      </c>
      <c r="H159" s="448">
        <v>89.083333333333343</v>
      </c>
      <c r="I159" s="448">
        <v>90.116666666666674</v>
      </c>
      <c r="J159" s="448">
        <v>91.533333333333346</v>
      </c>
      <c r="K159" s="447">
        <v>88.7</v>
      </c>
      <c r="L159" s="447">
        <v>86.25</v>
      </c>
      <c r="M159" s="447">
        <v>228.86407</v>
      </c>
    </row>
    <row r="160" spans="1:13">
      <c r="A160" s="245">
        <v>150</v>
      </c>
      <c r="B160" s="450" t="s">
        <v>355</v>
      </c>
      <c r="C160" s="447">
        <v>3250.45</v>
      </c>
      <c r="D160" s="448">
        <v>3268.3166666666671</v>
      </c>
      <c r="E160" s="448">
        <v>3224.483333333334</v>
      </c>
      <c r="F160" s="448">
        <v>3198.5166666666669</v>
      </c>
      <c r="G160" s="448">
        <v>3154.6833333333338</v>
      </c>
      <c r="H160" s="448">
        <v>3294.2833333333342</v>
      </c>
      <c r="I160" s="448">
        <v>3338.1166666666672</v>
      </c>
      <c r="J160" s="448">
        <v>3364.0833333333344</v>
      </c>
      <c r="K160" s="447">
        <v>3312.15</v>
      </c>
      <c r="L160" s="447">
        <v>3242.35</v>
      </c>
      <c r="M160" s="447">
        <v>0.34320000000000001</v>
      </c>
    </row>
    <row r="161" spans="1:13">
      <c r="A161" s="245">
        <v>151</v>
      </c>
      <c r="B161" s="450" t="s">
        <v>356</v>
      </c>
      <c r="C161" s="447">
        <v>459.85</v>
      </c>
      <c r="D161" s="448">
        <v>454.63333333333338</v>
      </c>
      <c r="E161" s="448">
        <v>445.31666666666678</v>
      </c>
      <c r="F161" s="448">
        <v>430.78333333333342</v>
      </c>
      <c r="G161" s="448">
        <v>421.46666666666681</v>
      </c>
      <c r="H161" s="448">
        <v>469.16666666666674</v>
      </c>
      <c r="I161" s="448">
        <v>478.48333333333335</v>
      </c>
      <c r="J161" s="448">
        <v>493.01666666666671</v>
      </c>
      <c r="K161" s="447">
        <v>463.95</v>
      </c>
      <c r="L161" s="447">
        <v>440.1</v>
      </c>
      <c r="M161" s="447">
        <v>16.076319999999999</v>
      </c>
    </row>
    <row r="162" spans="1:13">
      <c r="A162" s="245">
        <v>152</v>
      </c>
      <c r="B162" s="450" t="s">
        <v>357</v>
      </c>
      <c r="C162" s="447">
        <v>173.5</v>
      </c>
      <c r="D162" s="448">
        <v>172.53333333333333</v>
      </c>
      <c r="E162" s="448">
        <v>169.26666666666665</v>
      </c>
      <c r="F162" s="448">
        <v>165.03333333333333</v>
      </c>
      <c r="G162" s="448">
        <v>161.76666666666665</v>
      </c>
      <c r="H162" s="448">
        <v>176.76666666666665</v>
      </c>
      <c r="I162" s="448">
        <v>180.03333333333336</v>
      </c>
      <c r="J162" s="448">
        <v>184.26666666666665</v>
      </c>
      <c r="K162" s="447">
        <v>175.8</v>
      </c>
      <c r="L162" s="447">
        <v>168.3</v>
      </c>
      <c r="M162" s="447">
        <v>13.547330000000001</v>
      </c>
    </row>
    <row r="163" spans="1:13">
      <c r="A163" s="245">
        <v>153</v>
      </c>
      <c r="B163" s="450" t="s">
        <v>358</v>
      </c>
      <c r="C163" s="447">
        <v>140.94999999999999</v>
      </c>
      <c r="D163" s="448">
        <v>141.28333333333333</v>
      </c>
      <c r="E163" s="448">
        <v>138.26666666666665</v>
      </c>
      <c r="F163" s="448">
        <v>135.58333333333331</v>
      </c>
      <c r="G163" s="448">
        <v>132.56666666666663</v>
      </c>
      <c r="H163" s="448">
        <v>143.96666666666667</v>
      </c>
      <c r="I163" s="448">
        <v>146.98333333333338</v>
      </c>
      <c r="J163" s="448">
        <v>149.66666666666669</v>
      </c>
      <c r="K163" s="447">
        <v>144.30000000000001</v>
      </c>
      <c r="L163" s="447">
        <v>138.6</v>
      </c>
      <c r="M163" s="447">
        <v>63.152929999999998</v>
      </c>
    </row>
    <row r="164" spans="1:13">
      <c r="A164" s="245">
        <v>154</v>
      </c>
      <c r="B164" s="450" t="s">
        <v>359</v>
      </c>
      <c r="C164" s="447">
        <v>226.25</v>
      </c>
      <c r="D164" s="448">
        <v>226.56666666666669</v>
      </c>
      <c r="E164" s="448">
        <v>224.23333333333338</v>
      </c>
      <c r="F164" s="448">
        <v>222.2166666666667</v>
      </c>
      <c r="G164" s="448">
        <v>219.88333333333338</v>
      </c>
      <c r="H164" s="448">
        <v>228.58333333333337</v>
      </c>
      <c r="I164" s="448">
        <v>230.91666666666669</v>
      </c>
      <c r="J164" s="448">
        <v>232.93333333333337</v>
      </c>
      <c r="K164" s="447">
        <v>228.9</v>
      </c>
      <c r="L164" s="447">
        <v>224.55</v>
      </c>
      <c r="M164" s="447">
        <v>22.216229999999999</v>
      </c>
    </row>
    <row r="165" spans="1:13">
      <c r="A165" s="245">
        <v>155</v>
      </c>
      <c r="B165" s="450" t="s">
        <v>239</v>
      </c>
      <c r="C165" s="447">
        <v>6.9</v>
      </c>
      <c r="D165" s="448">
        <v>6.8999999999999995</v>
      </c>
      <c r="E165" s="448">
        <v>6.7999999999999989</v>
      </c>
      <c r="F165" s="448">
        <v>6.6999999999999993</v>
      </c>
      <c r="G165" s="448">
        <v>6.5999999999999988</v>
      </c>
      <c r="H165" s="448">
        <v>6.9999999999999991</v>
      </c>
      <c r="I165" s="448">
        <v>7.0999999999999988</v>
      </c>
      <c r="J165" s="448">
        <v>7.1999999999999993</v>
      </c>
      <c r="K165" s="447">
        <v>7</v>
      </c>
      <c r="L165" s="447">
        <v>6.8</v>
      </c>
      <c r="M165" s="447">
        <v>32.082470000000001</v>
      </c>
    </row>
    <row r="166" spans="1:13">
      <c r="A166" s="245">
        <v>156</v>
      </c>
      <c r="B166" s="450" t="s">
        <v>240</v>
      </c>
      <c r="C166" s="447">
        <v>45.6</v>
      </c>
      <c r="D166" s="448">
        <v>45.683333333333337</v>
      </c>
      <c r="E166" s="448">
        <v>45.216666666666676</v>
      </c>
      <c r="F166" s="448">
        <v>44.833333333333336</v>
      </c>
      <c r="G166" s="448">
        <v>44.366666666666674</v>
      </c>
      <c r="H166" s="448">
        <v>46.066666666666677</v>
      </c>
      <c r="I166" s="448">
        <v>46.533333333333346</v>
      </c>
      <c r="J166" s="448">
        <v>46.916666666666679</v>
      </c>
      <c r="K166" s="447">
        <v>46.15</v>
      </c>
      <c r="L166" s="447">
        <v>45.3</v>
      </c>
      <c r="M166" s="447">
        <v>15.447010000000001</v>
      </c>
    </row>
    <row r="167" spans="1:13">
      <c r="A167" s="245">
        <v>157</v>
      </c>
      <c r="B167" s="450" t="s">
        <v>99</v>
      </c>
      <c r="C167" s="447">
        <v>152.80000000000001</v>
      </c>
      <c r="D167" s="448">
        <v>152.78333333333333</v>
      </c>
      <c r="E167" s="448">
        <v>150.56666666666666</v>
      </c>
      <c r="F167" s="448">
        <v>148.33333333333334</v>
      </c>
      <c r="G167" s="448">
        <v>146.11666666666667</v>
      </c>
      <c r="H167" s="448">
        <v>155.01666666666665</v>
      </c>
      <c r="I167" s="448">
        <v>157.23333333333329</v>
      </c>
      <c r="J167" s="448">
        <v>159.46666666666664</v>
      </c>
      <c r="K167" s="447">
        <v>155</v>
      </c>
      <c r="L167" s="447">
        <v>150.55000000000001</v>
      </c>
      <c r="M167" s="447">
        <v>150.14713</v>
      </c>
    </row>
    <row r="168" spans="1:13">
      <c r="A168" s="245">
        <v>158</v>
      </c>
      <c r="B168" s="450" t="s">
        <v>360</v>
      </c>
      <c r="C168" s="447">
        <v>295.3</v>
      </c>
      <c r="D168" s="448">
        <v>297.41666666666669</v>
      </c>
      <c r="E168" s="448">
        <v>288.88333333333338</v>
      </c>
      <c r="F168" s="448">
        <v>282.4666666666667</v>
      </c>
      <c r="G168" s="448">
        <v>273.93333333333339</v>
      </c>
      <c r="H168" s="448">
        <v>303.83333333333337</v>
      </c>
      <c r="I168" s="448">
        <v>312.36666666666667</v>
      </c>
      <c r="J168" s="448">
        <v>318.78333333333336</v>
      </c>
      <c r="K168" s="447">
        <v>305.95</v>
      </c>
      <c r="L168" s="447">
        <v>291</v>
      </c>
      <c r="M168" s="447">
        <v>8.3204100000000007</v>
      </c>
    </row>
    <row r="169" spans="1:13">
      <c r="A169" s="245">
        <v>159</v>
      </c>
      <c r="B169" s="450" t="s">
        <v>361</v>
      </c>
      <c r="C169" s="447">
        <v>261.3</v>
      </c>
      <c r="D169" s="448">
        <v>263.26666666666671</v>
      </c>
      <c r="E169" s="448">
        <v>258.13333333333344</v>
      </c>
      <c r="F169" s="448">
        <v>254.96666666666675</v>
      </c>
      <c r="G169" s="448">
        <v>249.83333333333348</v>
      </c>
      <c r="H169" s="448">
        <v>266.43333333333339</v>
      </c>
      <c r="I169" s="448">
        <v>271.56666666666672</v>
      </c>
      <c r="J169" s="448">
        <v>274.73333333333335</v>
      </c>
      <c r="K169" s="447">
        <v>268.39999999999998</v>
      </c>
      <c r="L169" s="447">
        <v>260.10000000000002</v>
      </c>
      <c r="M169" s="447">
        <v>2.8551099999999998</v>
      </c>
    </row>
    <row r="170" spans="1:13">
      <c r="A170" s="245">
        <v>160</v>
      </c>
      <c r="B170" s="450" t="s">
        <v>744</v>
      </c>
      <c r="C170" s="447">
        <v>5144.2</v>
      </c>
      <c r="D170" s="448">
        <v>5187.75</v>
      </c>
      <c r="E170" s="448">
        <v>5068.05</v>
      </c>
      <c r="F170" s="448">
        <v>4991.9000000000005</v>
      </c>
      <c r="G170" s="448">
        <v>4872.2000000000007</v>
      </c>
      <c r="H170" s="448">
        <v>5263.9</v>
      </c>
      <c r="I170" s="448">
        <v>5383.6</v>
      </c>
      <c r="J170" s="448">
        <v>5459.7499999999991</v>
      </c>
      <c r="K170" s="447">
        <v>5307.45</v>
      </c>
      <c r="L170" s="447">
        <v>5111.6000000000004</v>
      </c>
      <c r="M170" s="447">
        <v>1.0167299999999999</v>
      </c>
    </row>
    <row r="171" spans="1:13">
      <c r="A171" s="245">
        <v>161</v>
      </c>
      <c r="B171" s="450" t="s">
        <v>102</v>
      </c>
      <c r="C171" s="447">
        <v>26.8</v>
      </c>
      <c r="D171" s="448">
        <v>26.95</v>
      </c>
      <c r="E171" s="448">
        <v>26.4</v>
      </c>
      <c r="F171" s="448">
        <v>26</v>
      </c>
      <c r="G171" s="448">
        <v>25.45</v>
      </c>
      <c r="H171" s="448">
        <v>27.349999999999998</v>
      </c>
      <c r="I171" s="448">
        <v>27.900000000000002</v>
      </c>
      <c r="J171" s="448">
        <v>28.299999999999997</v>
      </c>
      <c r="K171" s="447">
        <v>27.5</v>
      </c>
      <c r="L171" s="447">
        <v>26.55</v>
      </c>
      <c r="M171" s="447">
        <v>376.59152999999998</v>
      </c>
    </row>
    <row r="172" spans="1:13">
      <c r="A172" s="245">
        <v>162</v>
      </c>
      <c r="B172" s="450" t="s">
        <v>362</v>
      </c>
      <c r="C172" s="447">
        <v>3057.6</v>
      </c>
      <c r="D172" s="448">
        <v>3043.8166666666671</v>
      </c>
      <c r="E172" s="448">
        <v>3014.7833333333342</v>
      </c>
      <c r="F172" s="448">
        <v>2971.9666666666672</v>
      </c>
      <c r="G172" s="448">
        <v>2942.9333333333343</v>
      </c>
      <c r="H172" s="448">
        <v>3086.6333333333341</v>
      </c>
      <c r="I172" s="448">
        <v>3115.666666666667</v>
      </c>
      <c r="J172" s="448">
        <v>3158.483333333334</v>
      </c>
      <c r="K172" s="447">
        <v>3072.85</v>
      </c>
      <c r="L172" s="447">
        <v>3001</v>
      </c>
      <c r="M172" s="447">
        <v>0.42094999999999999</v>
      </c>
    </row>
    <row r="173" spans="1:13">
      <c r="A173" s="245">
        <v>163</v>
      </c>
      <c r="B173" s="450" t="s">
        <v>745</v>
      </c>
      <c r="C173" s="447">
        <v>184.8</v>
      </c>
      <c r="D173" s="448">
        <v>186.23333333333335</v>
      </c>
      <c r="E173" s="448">
        <v>183.01666666666671</v>
      </c>
      <c r="F173" s="448">
        <v>181.23333333333335</v>
      </c>
      <c r="G173" s="448">
        <v>178.01666666666671</v>
      </c>
      <c r="H173" s="448">
        <v>188.01666666666671</v>
      </c>
      <c r="I173" s="448">
        <v>191.23333333333335</v>
      </c>
      <c r="J173" s="448">
        <v>193.01666666666671</v>
      </c>
      <c r="K173" s="447">
        <v>189.45</v>
      </c>
      <c r="L173" s="447">
        <v>184.45</v>
      </c>
      <c r="M173" s="447">
        <v>2.15123</v>
      </c>
    </row>
    <row r="174" spans="1:13">
      <c r="A174" s="245">
        <v>164</v>
      </c>
      <c r="B174" s="450" t="s">
        <v>363</v>
      </c>
      <c r="C174" s="447">
        <v>2825.25</v>
      </c>
      <c r="D174" s="448">
        <v>2801.7333333333336</v>
      </c>
      <c r="E174" s="448">
        <v>2753.4666666666672</v>
      </c>
      <c r="F174" s="448">
        <v>2681.6833333333334</v>
      </c>
      <c r="G174" s="448">
        <v>2633.416666666667</v>
      </c>
      <c r="H174" s="448">
        <v>2873.5166666666673</v>
      </c>
      <c r="I174" s="448">
        <v>2921.7833333333338</v>
      </c>
      <c r="J174" s="448">
        <v>2993.5666666666675</v>
      </c>
      <c r="K174" s="447">
        <v>2850</v>
      </c>
      <c r="L174" s="447">
        <v>2729.95</v>
      </c>
      <c r="M174" s="447">
        <v>0.36235000000000001</v>
      </c>
    </row>
    <row r="175" spans="1:13">
      <c r="A175" s="245">
        <v>165</v>
      </c>
      <c r="B175" s="450" t="s">
        <v>241</v>
      </c>
      <c r="C175" s="447">
        <v>189.85</v>
      </c>
      <c r="D175" s="448">
        <v>191.46666666666667</v>
      </c>
      <c r="E175" s="448">
        <v>187.33333333333334</v>
      </c>
      <c r="F175" s="448">
        <v>184.81666666666666</v>
      </c>
      <c r="G175" s="448">
        <v>180.68333333333334</v>
      </c>
      <c r="H175" s="448">
        <v>193.98333333333335</v>
      </c>
      <c r="I175" s="448">
        <v>198.11666666666667</v>
      </c>
      <c r="J175" s="448">
        <v>200.63333333333335</v>
      </c>
      <c r="K175" s="447">
        <v>195.6</v>
      </c>
      <c r="L175" s="447">
        <v>188.95</v>
      </c>
      <c r="M175" s="447">
        <v>3.1842800000000002</v>
      </c>
    </row>
    <row r="176" spans="1:13">
      <c r="A176" s="245">
        <v>166</v>
      </c>
      <c r="B176" s="450" t="s">
        <v>364</v>
      </c>
      <c r="C176" s="447">
        <v>5624.25</v>
      </c>
      <c r="D176" s="448">
        <v>5628.9833333333336</v>
      </c>
      <c r="E176" s="448">
        <v>5546.2666666666673</v>
      </c>
      <c r="F176" s="448">
        <v>5468.2833333333338</v>
      </c>
      <c r="G176" s="448">
        <v>5385.5666666666675</v>
      </c>
      <c r="H176" s="448">
        <v>5706.9666666666672</v>
      </c>
      <c r="I176" s="448">
        <v>5789.6833333333343</v>
      </c>
      <c r="J176" s="448">
        <v>5867.666666666667</v>
      </c>
      <c r="K176" s="447">
        <v>5711.7</v>
      </c>
      <c r="L176" s="447">
        <v>5551</v>
      </c>
      <c r="M176" s="447">
        <v>0.20482</v>
      </c>
    </row>
    <row r="177" spans="1:13">
      <c r="A177" s="245">
        <v>167</v>
      </c>
      <c r="B177" s="450" t="s">
        <v>365</v>
      </c>
      <c r="C177" s="447">
        <v>1504.75</v>
      </c>
      <c r="D177" s="448">
        <v>1499.6666666666667</v>
      </c>
      <c r="E177" s="448">
        <v>1474.3333333333335</v>
      </c>
      <c r="F177" s="448">
        <v>1443.9166666666667</v>
      </c>
      <c r="G177" s="448">
        <v>1418.5833333333335</v>
      </c>
      <c r="H177" s="448">
        <v>1530.0833333333335</v>
      </c>
      <c r="I177" s="448">
        <v>1555.416666666667</v>
      </c>
      <c r="J177" s="448">
        <v>1585.8333333333335</v>
      </c>
      <c r="K177" s="447">
        <v>1525</v>
      </c>
      <c r="L177" s="447">
        <v>1469.25</v>
      </c>
      <c r="M177" s="447">
        <v>1.2557100000000001</v>
      </c>
    </row>
    <row r="178" spans="1:13">
      <c r="A178" s="245">
        <v>168</v>
      </c>
      <c r="B178" s="450" t="s">
        <v>100</v>
      </c>
      <c r="C178" s="447">
        <v>606.6</v>
      </c>
      <c r="D178" s="448">
        <v>608.43333333333339</v>
      </c>
      <c r="E178" s="448">
        <v>602.56666666666683</v>
      </c>
      <c r="F178" s="448">
        <v>598.53333333333342</v>
      </c>
      <c r="G178" s="448">
        <v>592.66666666666686</v>
      </c>
      <c r="H178" s="448">
        <v>612.46666666666681</v>
      </c>
      <c r="I178" s="448">
        <v>618.33333333333337</v>
      </c>
      <c r="J178" s="448">
        <v>622.36666666666679</v>
      </c>
      <c r="K178" s="447">
        <v>614.29999999999995</v>
      </c>
      <c r="L178" s="447">
        <v>604.4</v>
      </c>
      <c r="M178" s="447">
        <v>18.27666</v>
      </c>
    </row>
    <row r="179" spans="1:13">
      <c r="A179" s="245">
        <v>169</v>
      </c>
      <c r="B179" s="450" t="s">
        <v>366</v>
      </c>
      <c r="C179" s="447">
        <v>897.95</v>
      </c>
      <c r="D179" s="448">
        <v>901</v>
      </c>
      <c r="E179" s="448">
        <v>893.2</v>
      </c>
      <c r="F179" s="448">
        <v>888.45</v>
      </c>
      <c r="G179" s="448">
        <v>880.65000000000009</v>
      </c>
      <c r="H179" s="448">
        <v>905.75</v>
      </c>
      <c r="I179" s="448">
        <v>913.55</v>
      </c>
      <c r="J179" s="448">
        <v>918.3</v>
      </c>
      <c r="K179" s="447">
        <v>908.8</v>
      </c>
      <c r="L179" s="447">
        <v>896.25</v>
      </c>
      <c r="M179" s="447">
        <v>0.32478000000000001</v>
      </c>
    </row>
    <row r="180" spans="1:13">
      <c r="A180" s="245">
        <v>170</v>
      </c>
      <c r="B180" s="450" t="s">
        <v>242</v>
      </c>
      <c r="C180" s="447">
        <v>547.75</v>
      </c>
      <c r="D180" s="448">
        <v>548.94999999999993</v>
      </c>
      <c r="E180" s="448">
        <v>540.89999999999986</v>
      </c>
      <c r="F180" s="448">
        <v>534.04999999999995</v>
      </c>
      <c r="G180" s="448">
        <v>525.99999999999989</v>
      </c>
      <c r="H180" s="448">
        <v>555.79999999999984</v>
      </c>
      <c r="I180" s="448">
        <v>563.8499999999998</v>
      </c>
      <c r="J180" s="448">
        <v>570.69999999999982</v>
      </c>
      <c r="K180" s="447">
        <v>557</v>
      </c>
      <c r="L180" s="447">
        <v>542.1</v>
      </c>
      <c r="M180" s="447">
        <v>2.8680400000000001</v>
      </c>
    </row>
    <row r="181" spans="1:13">
      <c r="A181" s="245">
        <v>171</v>
      </c>
      <c r="B181" s="450" t="s">
        <v>103</v>
      </c>
      <c r="C181" s="447">
        <v>831.35</v>
      </c>
      <c r="D181" s="448">
        <v>830.18333333333339</v>
      </c>
      <c r="E181" s="448">
        <v>821.16666666666674</v>
      </c>
      <c r="F181" s="448">
        <v>810.98333333333335</v>
      </c>
      <c r="G181" s="448">
        <v>801.9666666666667</v>
      </c>
      <c r="H181" s="448">
        <v>840.36666666666679</v>
      </c>
      <c r="I181" s="448">
        <v>849.38333333333344</v>
      </c>
      <c r="J181" s="448">
        <v>859.56666666666683</v>
      </c>
      <c r="K181" s="447">
        <v>839.2</v>
      </c>
      <c r="L181" s="447">
        <v>820</v>
      </c>
      <c r="M181" s="447">
        <v>72.164109999999994</v>
      </c>
    </row>
    <row r="182" spans="1:13">
      <c r="A182" s="245">
        <v>172</v>
      </c>
      <c r="B182" s="450" t="s">
        <v>243</v>
      </c>
      <c r="C182" s="447">
        <v>529.35</v>
      </c>
      <c r="D182" s="448">
        <v>537.6</v>
      </c>
      <c r="E182" s="448">
        <v>513.30000000000007</v>
      </c>
      <c r="F182" s="448">
        <v>497.25</v>
      </c>
      <c r="G182" s="448">
        <v>472.95000000000005</v>
      </c>
      <c r="H182" s="448">
        <v>553.65000000000009</v>
      </c>
      <c r="I182" s="448">
        <v>577.95000000000005</v>
      </c>
      <c r="J182" s="448">
        <v>594.00000000000011</v>
      </c>
      <c r="K182" s="447">
        <v>561.9</v>
      </c>
      <c r="L182" s="447">
        <v>521.54999999999995</v>
      </c>
      <c r="M182" s="447">
        <v>9.5203000000000007</v>
      </c>
    </row>
    <row r="183" spans="1:13">
      <c r="A183" s="245">
        <v>173</v>
      </c>
      <c r="B183" s="450" t="s">
        <v>244</v>
      </c>
      <c r="C183" s="447">
        <v>1361.65</v>
      </c>
      <c r="D183" s="448">
        <v>1361.3333333333333</v>
      </c>
      <c r="E183" s="448">
        <v>1338.0666666666666</v>
      </c>
      <c r="F183" s="448">
        <v>1314.4833333333333</v>
      </c>
      <c r="G183" s="448">
        <v>1291.2166666666667</v>
      </c>
      <c r="H183" s="448">
        <v>1384.9166666666665</v>
      </c>
      <c r="I183" s="448">
        <v>1408.1833333333334</v>
      </c>
      <c r="J183" s="448">
        <v>1431.7666666666664</v>
      </c>
      <c r="K183" s="447">
        <v>1384.6</v>
      </c>
      <c r="L183" s="447">
        <v>1337.75</v>
      </c>
      <c r="M183" s="447">
        <v>12.112220000000001</v>
      </c>
    </row>
    <row r="184" spans="1:13">
      <c r="A184" s="245">
        <v>174</v>
      </c>
      <c r="B184" s="450" t="s">
        <v>367</v>
      </c>
      <c r="C184" s="447">
        <v>315.89999999999998</v>
      </c>
      <c r="D184" s="448">
        <v>317.60000000000002</v>
      </c>
      <c r="E184" s="448">
        <v>313.40000000000003</v>
      </c>
      <c r="F184" s="448">
        <v>310.90000000000003</v>
      </c>
      <c r="G184" s="448">
        <v>306.70000000000005</v>
      </c>
      <c r="H184" s="448">
        <v>320.10000000000002</v>
      </c>
      <c r="I184" s="448">
        <v>324.30000000000007</v>
      </c>
      <c r="J184" s="448">
        <v>326.8</v>
      </c>
      <c r="K184" s="447">
        <v>321.8</v>
      </c>
      <c r="L184" s="447">
        <v>315.10000000000002</v>
      </c>
      <c r="M184" s="447">
        <v>25.656739999999999</v>
      </c>
    </row>
    <row r="185" spans="1:13">
      <c r="A185" s="245">
        <v>175</v>
      </c>
      <c r="B185" s="450" t="s">
        <v>245</v>
      </c>
      <c r="C185" s="447">
        <v>766.35</v>
      </c>
      <c r="D185" s="448">
        <v>765.05000000000007</v>
      </c>
      <c r="E185" s="448">
        <v>750.25000000000011</v>
      </c>
      <c r="F185" s="448">
        <v>734.15000000000009</v>
      </c>
      <c r="G185" s="448">
        <v>719.35000000000014</v>
      </c>
      <c r="H185" s="448">
        <v>781.15000000000009</v>
      </c>
      <c r="I185" s="448">
        <v>795.95</v>
      </c>
      <c r="J185" s="448">
        <v>812.05000000000007</v>
      </c>
      <c r="K185" s="447">
        <v>779.85</v>
      </c>
      <c r="L185" s="447">
        <v>748.95</v>
      </c>
      <c r="M185" s="447">
        <v>16.13524</v>
      </c>
    </row>
    <row r="186" spans="1:13">
      <c r="A186" s="245">
        <v>176</v>
      </c>
      <c r="B186" s="450" t="s">
        <v>104</v>
      </c>
      <c r="C186" s="447">
        <v>1417.15</v>
      </c>
      <c r="D186" s="448">
        <v>1415.4666666666665</v>
      </c>
      <c r="E186" s="448">
        <v>1394.6833333333329</v>
      </c>
      <c r="F186" s="448">
        <v>1372.2166666666665</v>
      </c>
      <c r="G186" s="448">
        <v>1351.4333333333329</v>
      </c>
      <c r="H186" s="448">
        <v>1437.9333333333329</v>
      </c>
      <c r="I186" s="448">
        <v>1458.7166666666662</v>
      </c>
      <c r="J186" s="448">
        <v>1481.1833333333329</v>
      </c>
      <c r="K186" s="447">
        <v>1436.25</v>
      </c>
      <c r="L186" s="447">
        <v>1393</v>
      </c>
      <c r="M186" s="447">
        <v>44.513260000000002</v>
      </c>
    </row>
    <row r="187" spans="1:13">
      <c r="A187" s="245">
        <v>177</v>
      </c>
      <c r="B187" s="450" t="s">
        <v>368</v>
      </c>
      <c r="C187" s="447">
        <v>411.15</v>
      </c>
      <c r="D187" s="448">
        <v>415.56666666666666</v>
      </c>
      <c r="E187" s="448">
        <v>403.33333333333331</v>
      </c>
      <c r="F187" s="448">
        <v>395.51666666666665</v>
      </c>
      <c r="G187" s="448">
        <v>383.2833333333333</v>
      </c>
      <c r="H187" s="448">
        <v>423.38333333333333</v>
      </c>
      <c r="I187" s="448">
        <v>435.61666666666667</v>
      </c>
      <c r="J187" s="448">
        <v>443.43333333333334</v>
      </c>
      <c r="K187" s="447">
        <v>427.8</v>
      </c>
      <c r="L187" s="447">
        <v>407.75</v>
      </c>
      <c r="M187" s="447">
        <v>7.9047599999999996</v>
      </c>
    </row>
    <row r="188" spans="1:13">
      <c r="A188" s="245">
        <v>178</v>
      </c>
      <c r="B188" s="450" t="s">
        <v>369</v>
      </c>
      <c r="C188" s="447">
        <v>128.80000000000001</v>
      </c>
      <c r="D188" s="448">
        <v>129.43333333333337</v>
      </c>
      <c r="E188" s="448">
        <v>127.46666666666673</v>
      </c>
      <c r="F188" s="448">
        <v>126.13333333333335</v>
      </c>
      <c r="G188" s="448">
        <v>124.16666666666671</v>
      </c>
      <c r="H188" s="448">
        <v>130.76666666666674</v>
      </c>
      <c r="I188" s="448">
        <v>132.73333333333338</v>
      </c>
      <c r="J188" s="448">
        <v>134.06666666666675</v>
      </c>
      <c r="K188" s="447">
        <v>131.4</v>
      </c>
      <c r="L188" s="447">
        <v>128.1</v>
      </c>
      <c r="M188" s="447">
        <v>4.8617400000000002</v>
      </c>
    </row>
    <row r="189" spans="1:13">
      <c r="A189" s="245">
        <v>179</v>
      </c>
      <c r="B189" s="450" t="s">
        <v>370</v>
      </c>
      <c r="C189" s="447">
        <v>1186.55</v>
      </c>
      <c r="D189" s="448">
        <v>1193.8666666666668</v>
      </c>
      <c r="E189" s="448">
        <v>1172.7333333333336</v>
      </c>
      <c r="F189" s="448">
        <v>1158.9166666666667</v>
      </c>
      <c r="G189" s="448">
        <v>1137.7833333333335</v>
      </c>
      <c r="H189" s="448">
        <v>1207.6833333333336</v>
      </c>
      <c r="I189" s="448">
        <v>1228.8166666666668</v>
      </c>
      <c r="J189" s="448">
        <v>1242.6333333333337</v>
      </c>
      <c r="K189" s="447">
        <v>1215</v>
      </c>
      <c r="L189" s="447">
        <v>1180.05</v>
      </c>
      <c r="M189" s="447">
        <v>0.33183000000000001</v>
      </c>
    </row>
    <row r="190" spans="1:13">
      <c r="A190" s="245">
        <v>180</v>
      </c>
      <c r="B190" s="450" t="s">
        <v>371</v>
      </c>
      <c r="C190" s="447">
        <v>412</v>
      </c>
      <c r="D190" s="448">
        <v>413.8</v>
      </c>
      <c r="E190" s="448">
        <v>408.20000000000005</v>
      </c>
      <c r="F190" s="448">
        <v>404.40000000000003</v>
      </c>
      <c r="G190" s="448">
        <v>398.80000000000007</v>
      </c>
      <c r="H190" s="448">
        <v>417.6</v>
      </c>
      <c r="I190" s="448">
        <v>423.20000000000005</v>
      </c>
      <c r="J190" s="448">
        <v>427</v>
      </c>
      <c r="K190" s="447">
        <v>419.4</v>
      </c>
      <c r="L190" s="447">
        <v>410</v>
      </c>
      <c r="M190" s="447">
        <v>1.5426200000000001</v>
      </c>
    </row>
    <row r="191" spans="1:13">
      <c r="A191" s="245">
        <v>181</v>
      </c>
      <c r="B191" s="450" t="s">
        <v>743</v>
      </c>
      <c r="C191" s="447">
        <v>173.8</v>
      </c>
      <c r="D191" s="448">
        <v>174.08333333333334</v>
      </c>
      <c r="E191" s="448">
        <v>170.7166666666667</v>
      </c>
      <c r="F191" s="448">
        <v>167.63333333333335</v>
      </c>
      <c r="G191" s="448">
        <v>164.26666666666671</v>
      </c>
      <c r="H191" s="448">
        <v>177.16666666666669</v>
      </c>
      <c r="I191" s="448">
        <v>180.5333333333333</v>
      </c>
      <c r="J191" s="448">
        <v>183.61666666666667</v>
      </c>
      <c r="K191" s="447">
        <v>177.45</v>
      </c>
      <c r="L191" s="447">
        <v>171</v>
      </c>
      <c r="M191" s="447">
        <v>4.8813500000000003</v>
      </c>
    </row>
    <row r="192" spans="1:13">
      <c r="A192" s="245">
        <v>182</v>
      </c>
      <c r="B192" s="450" t="s">
        <v>773</v>
      </c>
      <c r="C192" s="447">
        <v>833.7</v>
      </c>
      <c r="D192" s="448">
        <v>841.94999999999993</v>
      </c>
      <c r="E192" s="448">
        <v>817.89999999999986</v>
      </c>
      <c r="F192" s="448">
        <v>802.09999999999991</v>
      </c>
      <c r="G192" s="448">
        <v>778.04999999999984</v>
      </c>
      <c r="H192" s="448">
        <v>857.74999999999989</v>
      </c>
      <c r="I192" s="448">
        <v>881.79999999999984</v>
      </c>
      <c r="J192" s="448">
        <v>897.59999999999991</v>
      </c>
      <c r="K192" s="447">
        <v>866</v>
      </c>
      <c r="L192" s="447">
        <v>826.15</v>
      </c>
      <c r="M192" s="447">
        <v>0.79535</v>
      </c>
    </row>
    <row r="193" spans="1:13">
      <c r="A193" s="245">
        <v>183</v>
      </c>
      <c r="B193" s="450" t="s">
        <v>372</v>
      </c>
      <c r="C193" s="447">
        <v>512.75</v>
      </c>
      <c r="D193" s="448">
        <v>514.0333333333333</v>
      </c>
      <c r="E193" s="448">
        <v>510.01666666666665</v>
      </c>
      <c r="F193" s="448">
        <v>507.28333333333336</v>
      </c>
      <c r="G193" s="448">
        <v>503.26666666666671</v>
      </c>
      <c r="H193" s="448">
        <v>516.76666666666665</v>
      </c>
      <c r="I193" s="448">
        <v>520.7833333333333</v>
      </c>
      <c r="J193" s="448">
        <v>523.51666666666654</v>
      </c>
      <c r="K193" s="447">
        <v>518.04999999999995</v>
      </c>
      <c r="L193" s="447">
        <v>511.3</v>
      </c>
      <c r="M193" s="447">
        <v>8.5908599999999993</v>
      </c>
    </row>
    <row r="194" spans="1:13">
      <c r="A194" s="245">
        <v>184</v>
      </c>
      <c r="B194" s="450" t="s">
        <v>373</v>
      </c>
      <c r="C194" s="447">
        <v>72.8</v>
      </c>
      <c r="D194" s="448">
        <v>73.5</v>
      </c>
      <c r="E194" s="448">
        <v>71.8</v>
      </c>
      <c r="F194" s="448">
        <v>70.8</v>
      </c>
      <c r="G194" s="448">
        <v>69.099999999999994</v>
      </c>
      <c r="H194" s="448">
        <v>74.5</v>
      </c>
      <c r="I194" s="448">
        <v>76.199999999999989</v>
      </c>
      <c r="J194" s="448">
        <v>77.2</v>
      </c>
      <c r="K194" s="447">
        <v>75.2</v>
      </c>
      <c r="L194" s="447">
        <v>72.5</v>
      </c>
      <c r="M194" s="447">
        <v>19.829640000000001</v>
      </c>
    </row>
    <row r="195" spans="1:13">
      <c r="A195" s="245">
        <v>185</v>
      </c>
      <c r="B195" s="450" t="s">
        <v>374</v>
      </c>
      <c r="C195" s="447">
        <v>393.95</v>
      </c>
      <c r="D195" s="448">
        <v>389.66666666666669</v>
      </c>
      <c r="E195" s="448">
        <v>383.63333333333338</v>
      </c>
      <c r="F195" s="448">
        <v>373.31666666666672</v>
      </c>
      <c r="G195" s="448">
        <v>367.28333333333342</v>
      </c>
      <c r="H195" s="448">
        <v>399.98333333333335</v>
      </c>
      <c r="I195" s="448">
        <v>406.01666666666665</v>
      </c>
      <c r="J195" s="448">
        <v>416.33333333333331</v>
      </c>
      <c r="K195" s="447">
        <v>395.7</v>
      </c>
      <c r="L195" s="447">
        <v>379.35</v>
      </c>
      <c r="M195" s="447">
        <v>21.131039999999999</v>
      </c>
    </row>
    <row r="196" spans="1:13">
      <c r="A196" s="245">
        <v>186</v>
      </c>
      <c r="B196" s="450" t="s">
        <v>375</v>
      </c>
      <c r="C196" s="447">
        <v>107.9</v>
      </c>
      <c r="D196" s="448">
        <v>107.35000000000001</v>
      </c>
      <c r="E196" s="448">
        <v>104.95000000000002</v>
      </c>
      <c r="F196" s="448">
        <v>102.00000000000001</v>
      </c>
      <c r="G196" s="448">
        <v>99.600000000000023</v>
      </c>
      <c r="H196" s="448">
        <v>110.30000000000001</v>
      </c>
      <c r="I196" s="448">
        <v>112.70000000000002</v>
      </c>
      <c r="J196" s="448">
        <v>115.65</v>
      </c>
      <c r="K196" s="447">
        <v>109.75</v>
      </c>
      <c r="L196" s="447">
        <v>104.4</v>
      </c>
      <c r="M196" s="447">
        <v>29.081790000000002</v>
      </c>
    </row>
    <row r="197" spans="1:13">
      <c r="A197" s="245">
        <v>187</v>
      </c>
      <c r="B197" s="450" t="s">
        <v>376</v>
      </c>
      <c r="C197" s="447">
        <v>119.3</v>
      </c>
      <c r="D197" s="448">
        <v>120</v>
      </c>
      <c r="E197" s="448">
        <v>118.3</v>
      </c>
      <c r="F197" s="448">
        <v>117.3</v>
      </c>
      <c r="G197" s="448">
        <v>115.6</v>
      </c>
      <c r="H197" s="448">
        <v>121</v>
      </c>
      <c r="I197" s="448">
        <v>122.69999999999999</v>
      </c>
      <c r="J197" s="448">
        <v>123.7</v>
      </c>
      <c r="K197" s="447">
        <v>121.7</v>
      </c>
      <c r="L197" s="447">
        <v>119</v>
      </c>
      <c r="M197" s="447">
        <v>16.222449999999998</v>
      </c>
    </row>
    <row r="198" spans="1:13">
      <c r="A198" s="245">
        <v>188</v>
      </c>
      <c r="B198" s="450" t="s">
        <v>246</v>
      </c>
      <c r="C198" s="447">
        <v>281.5</v>
      </c>
      <c r="D198" s="448">
        <v>282.75</v>
      </c>
      <c r="E198" s="448">
        <v>278</v>
      </c>
      <c r="F198" s="448">
        <v>274.5</v>
      </c>
      <c r="G198" s="448">
        <v>269.75</v>
      </c>
      <c r="H198" s="448">
        <v>286.25</v>
      </c>
      <c r="I198" s="448">
        <v>291</v>
      </c>
      <c r="J198" s="448">
        <v>294.5</v>
      </c>
      <c r="K198" s="447">
        <v>287.5</v>
      </c>
      <c r="L198" s="447">
        <v>279.25</v>
      </c>
      <c r="M198" s="447">
        <v>17.689250000000001</v>
      </c>
    </row>
    <row r="199" spans="1:13">
      <c r="A199" s="245">
        <v>189</v>
      </c>
      <c r="B199" s="450" t="s">
        <v>377</v>
      </c>
      <c r="C199" s="447">
        <v>706.55</v>
      </c>
      <c r="D199" s="448">
        <v>709.51666666666677</v>
      </c>
      <c r="E199" s="448">
        <v>701.53333333333353</v>
      </c>
      <c r="F199" s="448">
        <v>696.51666666666677</v>
      </c>
      <c r="G199" s="448">
        <v>688.53333333333353</v>
      </c>
      <c r="H199" s="448">
        <v>714.53333333333353</v>
      </c>
      <c r="I199" s="448">
        <v>722.51666666666688</v>
      </c>
      <c r="J199" s="448">
        <v>727.53333333333353</v>
      </c>
      <c r="K199" s="447">
        <v>717.5</v>
      </c>
      <c r="L199" s="447">
        <v>704.5</v>
      </c>
      <c r="M199" s="447">
        <v>0.34567999999999999</v>
      </c>
    </row>
    <row r="200" spans="1:13">
      <c r="A200" s="245">
        <v>190</v>
      </c>
      <c r="B200" s="450" t="s">
        <v>247</v>
      </c>
      <c r="C200" s="447">
        <v>2353.4</v>
      </c>
      <c r="D200" s="448">
        <v>2371.4666666666667</v>
      </c>
      <c r="E200" s="448">
        <v>2317.9333333333334</v>
      </c>
      <c r="F200" s="448">
        <v>2282.4666666666667</v>
      </c>
      <c r="G200" s="448">
        <v>2228.9333333333334</v>
      </c>
      <c r="H200" s="448">
        <v>2406.9333333333334</v>
      </c>
      <c r="I200" s="448">
        <v>2460.4666666666672</v>
      </c>
      <c r="J200" s="448">
        <v>2495.9333333333334</v>
      </c>
      <c r="K200" s="447">
        <v>2425</v>
      </c>
      <c r="L200" s="447">
        <v>2336</v>
      </c>
      <c r="M200" s="447">
        <v>4.5226300000000004</v>
      </c>
    </row>
    <row r="201" spans="1:13">
      <c r="A201" s="245">
        <v>191</v>
      </c>
      <c r="B201" s="450" t="s">
        <v>107</v>
      </c>
      <c r="C201" s="447">
        <v>942.4</v>
      </c>
      <c r="D201" s="448">
        <v>945.80000000000007</v>
      </c>
      <c r="E201" s="448">
        <v>934.70000000000016</v>
      </c>
      <c r="F201" s="448">
        <v>927.00000000000011</v>
      </c>
      <c r="G201" s="448">
        <v>915.9000000000002</v>
      </c>
      <c r="H201" s="448">
        <v>953.50000000000011</v>
      </c>
      <c r="I201" s="448">
        <v>964.6</v>
      </c>
      <c r="J201" s="448">
        <v>972.30000000000007</v>
      </c>
      <c r="K201" s="447">
        <v>956.9</v>
      </c>
      <c r="L201" s="447">
        <v>938.1</v>
      </c>
      <c r="M201" s="447">
        <v>90.782740000000004</v>
      </c>
    </row>
    <row r="202" spans="1:13">
      <c r="A202" s="245">
        <v>192</v>
      </c>
      <c r="B202" s="450" t="s">
        <v>248</v>
      </c>
      <c r="C202" s="447">
        <v>2839.8</v>
      </c>
      <c r="D202" s="448">
        <v>2834.9333333333329</v>
      </c>
      <c r="E202" s="448">
        <v>2804.8666666666659</v>
      </c>
      <c r="F202" s="448">
        <v>2769.9333333333329</v>
      </c>
      <c r="G202" s="448">
        <v>2739.8666666666659</v>
      </c>
      <c r="H202" s="448">
        <v>2869.8666666666659</v>
      </c>
      <c r="I202" s="448">
        <v>2899.9333333333325</v>
      </c>
      <c r="J202" s="448">
        <v>2934.8666666666659</v>
      </c>
      <c r="K202" s="447">
        <v>2865</v>
      </c>
      <c r="L202" s="447">
        <v>2800</v>
      </c>
      <c r="M202" s="447">
        <v>2.6134200000000001</v>
      </c>
    </row>
    <row r="203" spans="1:13">
      <c r="A203" s="245">
        <v>193</v>
      </c>
      <c r="B203" s="450" t="s">
        <v>109</v>
      </c>
      <c r="C203" s="447">
        <v>1482.65</v>
      </c>
      <c r="D203" s="448">
        <v>1478.0333333333335</v>
      </c>
      <c r="E203" s="448">
        <v>1467.0666666666671</v>
      </c>
      <c r="F203" s="448">
        <v>1451.4833333333336</v>
      </c>
      <c r="G203" s="448">
        <v>1440.5166666666671</v>
      </c>
      <c r="H203" s="448">
        <v>1493.616666666667</v>
      </c>
      <c r="I203" s="448">
        <v>1504.5833333333337</v>
      </c>
      <c r="J203" s="448">
        <v>1520.166666666667</v>
      </c>
      <c r="K203" s="447">
        <v>1489</v>
      </c>
      <c r="L203" s="447">
        <v>1462.45</v>
      </c>
      <c r="M203" s="447">
        <v>102.19748</v>
      </c>
    </row>
    <row r="204" spans="1:13">
      <c r="A204" s="245">
        <v>194</v>
      </c>
      <c r="B204" s="450" t="s">
        <v>249</v>
      </c>
      <c r="C204" s="447">
        <v>664.05</v>
      </c>
      <c r="D204" s="448">
        <v>662.80000000000007</v>
      </c>
      <c r="E204" s="448">
        <v>658.60000000000014</v>
      </c>
      <c r="F204" s="448">
        <v>653.15000000000009</v>
      </c>
      <c r="G204" s="448">
        <v>648.95000000000016</v>
      </c>
      <c r="H204" s="448">
        <v>668.25000000000011</v>
      </c>
      <c r="I204" s="448">
        <v>672.45000000000016</v>
      </c>
      <c r="J204" s="448">
        <v>677.90000000000009</v>
      </c>
      <c r="K204" s="447">
        <v>667</v>
      </c>
      <c r="L204" s="447">
        <v>657.35</v>
      </c>
      <c r="M204" s="447">
        <v>35.65457</v>
      </c>
    </row>
    <row r="205" spans="1:13">
      <c r="A205" s="245">
        <v>195</v>
      </c>
      <c r="B205" s="450" t="s">
        <v>382</v>
      </c>
      <c r="C205" s="447">
        <v>46.8</v>
      </c>
      <c r="D205" s="448">
        <v>47.20000000000001</v>
      </c>
      <c r="E205" s="448">
        <v>45.800000000000018</v>
      </c>
      <c r="F205" s="448">
        <v>44.800000000000011</v>
      </c>
      <c r="G205" s="448">
        <v>43.40000000000002</v>
      </c>
      <c r="H205" s="448">
        <v>48.200000000000017</v>
      </c>
      <c r="I205" s="448">
        <v>49.600000000000009</v>
      </c>
      <c r="J205" s="448">
        <v>50.600000000000016</v>
      </c>
      <c r="K205" s="447">
        <v>48.6</v>
      </c>
      <c r="L205" s="447">
        <v>46.2</v>
      </c>
      <c r="M205" s="447">
        <v>188.06258</v>
      </c>
    </row>
    <row r="206" spans="1:13">
      <c r="A206" s="245">
        <v>196</v>
      </c>
      <c r="B206" s="450" t="s">
        <v>378</v>
      </c>
      <c r="C206" s="447">
        <v>26.2</v>
      </c>
      <c r="D206" s="448">
        <v>26.3</v>
      </c>
      <c r="E206" s="448">
        <v>25.75</v>
      </c>
      <c r="F206" s="448">
        <v>25.3</v>
      </c>
      <c r="G206" s="448">
        <v>24.75</v>
      </c>
      <c r="H206" s="448">
        <v>26.75</v>
      </c>
      <c r="I206" s="448">
        <v>27.300000000000004</v>
      </c>
      <c r="J206" s="448">
        <v>27.75</v>
      </c>
      <c r="K206" s="447">
        <v>26.85</v>
      </c>
      <c r="L206" s="447">
        <v>25.85</v>
      </c>
      <c r="M206" s="447">
        <v>60.480460000000001</v>
      </c>
    </row>
    <row r="207" spans="1:13">
      <c r="A207" s="245">
        <v>197</v>
      </c>
      <c r="B207" s="450" t="s">
        <v>379</v>
      </c>
      <c r="C207" s="447">
        <v>856.8</v>
      </c>
      <c r="D207" s="448">
        <v>859.59999999999991</v>
      </c>
      <c r="E207" s="448">
        <v>852.29999999999984</v>
      </c>
      <c r="F207" s="448">
        <v>847.8</v>
      </c>
      <c r="G207" s="448">
        <v>840.49999999999989</v>
      </c>
      <c r="H207" s="448">
        <v>864.0999999999998</v>
      </c>
      <c r="I207" s="448">
        <v>871.4</v>
      </c>
      <c r="J207" s="448">
        <v>875.89999999999975</v>
      </c>
      <c r="K207" s="447">
        <v>866.9</v>
      </c>
      <c r="L207" s="447">
        <v>855.1</v>
      </c>
      <c r="M207" s="447">
        <v>0.18193999999999999</v>
      </c>
    </row>
    <row r="208" spans="1:13">
      <c r="A208" s="245">
        <v>198</v>
      </c>
      <c r="B208" s="450" t="s">
        <v>105</v>
      </c>
      <c r="C208" s="447">
        <v>1019.8</v>
      </c>
      <c r="D208" s="448">
        <v>1011.4666666666666</v>
      </c>
      <c r="E208" s="448">
        <v>998.33333333333326</v>
      </c>
      <c r="F208" s="448">
        <v>976.86666666666667</v>
      </c>
      <c r="G208" s="448">
        <v>963.73333333333335</v>
      </c>
      <c r="H208" s="448">
        <v>1032.9333333333332</v>
      </c>
      <c r="I208" s="448">
        <v>1046.0666666666666</v>
      </c>
      <c r="J208" s="448">
        <v>1067.5333333333331</v>
      </c>
      <c r="K208" s="447">
        <v>1024.5999999999999</v>
      </c>
      <c r="L208" s="447">
        <v>990</v>
      </c>
      <c r="M208" s="447">
        <v>31.386500000000002</v>
      </c>
    </row>
    <row r="209" spans="1:13">
      <c r="A209" s="245">
        <v>199</v>
      </c>
      <c r="B209" s="450" t="s">
        <v>380</v>
      </c>
      <c r="C209" s="447">
        <v>248.45</v>
      </c>
      <c r="D209" s="448">
        <v>248.31666666666663</v>
      </c>
      <c r="E209" s="448">
        <v>245.53333333333327</v>
      </c>
      <c r="F209" s="448">
        <v>242.61666666666665</v>
      </c>
      <c r="G209" s="448">
        <v>239.83333333333329</v>
      </c>
      <c r="H209" s="448">
        <v>251.23333333333326</v>
      </c>
      <c r="I209" s="448">
        <v>254.01666666666662</v>
      </c>
      <c r="J209" s="448">
        <v>256.93333333333328</v>
      </c>
      <c r="K209" s="447">
        <v>251.1</v>
      </c>
      <c r="L209" s="447">
        <v>245.4</v>
      </c>
      <c r="M209" s="447">
        <v>5.0716900000000003</v>
      </c>
    </row>
    <row r="210" spans="1:13">
      <c r="A210" s="245">
        <v>200</v>
      </c>
      <c r="B210" s="450" t="s">
        <v>381</v>
      </c>
      <c r="C210" s="447">
        <v>330.1</v>
      </c>
      <c r="D210" s="448">
        <v>332.95</v>
      </c>
      <c r="E210" s="448">
        <v>325.2</v>
      </c>
      <c r="F210" s="448">
        <v>320.3</v>
      </c>
      <c r="G210" s="448">
        <v>312.55</v>
      </c>
      <c r="H210" s="448">
        <v>337.84999999999997</v>
      </c>
      <c r="I210" s="448">
        <v>345.59999999999997</v>
      </c>
      <c r="J210" s="448">
        <v>350.49999999999994</v>
      </c>
      <c r="K210" s="447">
        <v>340.7</v>
      </c>
      <c r="L210" s="447">
        <v>328.05</v>
      </c>
      <c r="M210" s="447">
        <v>1.3963300000000001</v>
      </c>
    </row>
    <row r="211" spans="1:13">
      <c r="A211" s="245">
        <v>201</v>
      </c>
      <c r="B211" s="450" t="s">
        <v>110</v>
      </c>
      <c r="C211" s="447">
        <v>2991.3</v>
      </c>
      <c r="D211" s="448">
        <v>2984.9666666666667</v>
      </c>
      <c r="E211" s="448">
        <v>2941.4833333333336</v>
      </c>
      <c r="F211" s="448">
        <v>2891.666666666667</v>
      </c>
      <c r="G211" s="448">
        <v>2848.1833333333338</v>
      </c>
      <c r="H211" s="448">
        <v>3034.7833333333333</v>
      </c>
      <c r="I211" s="448">
        <v>3078.266666666666</v>
      </c>
      <c r="J211" s="448">
        <v>3128.083333333333</v>
      </c>
      <c r="K211" s="447">
        <v>3028.45</v>
      </c>
      <c r="L211" s="447">
        <v>2935.15</v>
      </c>
      <c r="M211" s="447">
        <v>20.979240000000001</v>
      </c>
    </row>
    <row r="212" spans="1:13">
      <c r="A212" s="245">
        <v>202</v>
      </c>
      <c r="B212" s="450" t="s">
        <v>383</v>
      </c>
      <c r="C212" s="447">
        <v>54.2</v>
      </c>
      <c r="D212" s="448">
        <v>54.6</v>
      </c>
      <c r="E212" s="448">
        <v>53.1</v>
      </c>
      <c r="F212" s="448">
        <v>52</v>
      </c>
      <c r="G212" s="448">
        <v>50.5</v>
      </c>
      <c r="H212" s="448">
        <v>55.7</v>
      </c>
      <c r="I212" s="448">
        <v>57.2</v>
      </c>
      <c r="J212" s="448">
        <v>58.300000000000004</v>
      </c>
      <c r="K212" s="447">
        <v>56.1</v>
      </c>
      <c r="L212" s="447">
        <v>53.5</v>
      </c>
      <c r="M212" s="447">
        <v>256.01578999999998</v>
      </c>
    </row>
    <row r="213" spans="1:13">
      <c r="A213" s="245">
        <v>203</v>
      </c>
      <c r="B213" s="450" t="s">
        <v>112</v>
      </c>
      <c r="C213" s="447">
        <v>385.85</v>
      </c>
      <c r="D213" s="448">
        <v>384.76666666666665</v>
      </c>
      <c r="E213" s="448">
        <v>381.08333333333331</v>
      </c>
      <c r="F213" s="448">
        <v>376.31666666666666</v>
      </c>
      <c r="G213" s="448">
        <v>372.63333333333333</v>
      </c>
      <c r="H213" s="448">
        <v>389.5333333333333</v>
      </c>
      <c r="I213" s="448">
        <v>393.2166666666667</v>
      </c>
      <c r="J213" s="448">
        <v>397.98333333333329</v>
      </c>
      <c r="K213" s="447">
        <v>388.45</v>
      </c>
      <c r="L213" s="447">
        <v>380</v>
      </c>
      <c r="M213" s="447">
        <v>173.74665999999999</v>
      </c>
    </row>
    <row r="214" spans="1:13">
      <c r="A214" s="245">
        <v>204</v>
      </c>
      <c r="B214" s="450" t="s">
        <v>384</v>
      </c>
      <c r="C214" s="447">
        <v>1033.75</v>
      </c>
      <c r="D214" s="448">
        <v>1032.5666666666666</v>
      </c>
      <c r="E214" s="448">
        <v>1025.4333333333332</v>
      </c>
      <c r="F214" s="448">
        <v>1017.1166666666666</v>
      </c>
      <c r="G214" s="448">
        <v>1009.9833333333331</v>
      </c>
      <c r="H214" s="448">
        <v>1040.8833333333332</v>
      </c>
      <c r="I214" s="448">
        <v>1048.0166666666664</v>
      </c>
      <c r="J214" s="448">
        <v>1056.3333333333333</v>
      </c>
      <c r="K214" s="447">
        <v>1039.7</v>
      </c>
      <c r="L214" s="447">
        <v>1024.25</v>
      </c>
      <c r="M214" s="447">
        <v>0.77669999999999995</v>
      </c>
    </row>
    <row r="215" spans="1:13">
      <c r="A215" s="245">
        <v>205</v>
      </c>
      <c r="B215" s="450" t="s">
        <v>385</v>
      </c>
      <c r="C215" s="447">
        <v>171.55</v>
      </c>
      <c r="D215" s="448">
        <v>171.63333333333333</v>
      </c>
      <c r="E215" s="448">
        <v>169.31666666666666</v>
      </c>
      <c r="F215" s="448">
        <v>167.08333333333334</v>
      </c>
      <c r="G215" s="448">
        <v>164.76666666666668</v>
      </c>
      <c r="H215" s="448">
        <v>173.86666666666665</v>
      </c>
      <c r="I215" s="448">
        <v>176.18333333333331</v>
      </c>
      <c r="J215" s="448">
        <v>178.41666666666663</v>
      </c>
      <c r="K215" s="447">
        <v>173.95</v>
      </c>
      <c r="L215" s="447">
        <v>169.4</v>
      </c>
      <c r="M215" s="447">
        <v>70.777889999999999</v>
      </c>
    </row>
    <row r="216" spans="1:13">
      <c r="A216" s="245">
        <v>206</v>
      </c>
      <c r="B216" s="450" t="s">
        <v>113</v>
      </c>
      <c r="C216" s="447">
        <v>280.39999999999998</v>
      </c>
      <c r="D216" s="448">
        <v>283.09999999999997</v>
      </c>
      <c r="E216" s="448">
        <v>276.79999999999995</v>
      </c>
      <c r="F216" s="448">
        <v>273.2</v>
      </c>
      <c r="G216" s="448">
        <v>266.89999999999998</v>
      </c>
      <c r="H216" s="448">
        <v>286.69999999999993</v>
      </c>
      <c r="I216" s="448">
        <v>293</v>
      </c>
      <c r="J216" s="448">
        <v>296.59999999999991</v>
      </c>
      <c r="K216" s="447">
        <v>289.39999999999998</v>
      </c>
      <c r="L216" s="447">
        <v>279.5</v>
      </c>
      <c r="M216" s="447">
        <v>94.000500000000002</v>
      </c>
    </row>
    <row r="217" spans="1:13">
      <c r="A217" s="245">
        <v>207</v>
      </c>
      <c r="B217" s="450" t="s">
        <v>114</v>
      </c>
      <c r="C217" s="447">
        <v>2326.4</v>
      </c>
      <c r="D217" s="448">
        <v>2334.1</v>
      </c>
      <c r="E217" s="448">
        <v>2315.1999999999998</v>
      </c>
      <c r="F217" s="448">
        <v>2304</v>
      </c>
      <c r="G217" s="448">
        <v>2285.1</v>
      </c>
      <c r="H217" s="448">
        <v>2345.2999999999997</v>
      </c>
      <c r="I217" s="448">
        <v>2364.2000000000003</v>
      </c>
      <c r="J217" s="448">
        <v>2375.3999999999996</v>
      </c>
      <c r="K217" s="447">
        <v>2353</v>
      </c>
      <c r="L217" s="447">
        <v>2322.9</v>
      </c>
      <c r="M217" s="447">
        <v>37.551819999999999</v>
      </c>
    </row>
    <row r="218" spans="1:13">
      <c r="A218" s="245">
        <v>208</v>
      </c>
      <c r="B218" s="450" t="s">
        <v>250</v>
      </c>
      <c r="C218" s="447">
        <v>328.75</v>
      </c>
      <c r="D218" s="448">
        <v>329.08333333333331</v>
      </c>
      <c r="E218" s="448">
        <v>325.66666666666663</v>
      </c>
      <c r="F218" s="448">
        <v>322.58333333333331</v>
      </c>
      <c r="G218" s="448">
        <v>319.16666666666663</v>
      </c>
      <c r="H218" s="448">
        <v>332.16666666666663</v>
      </c>
      <c r="I218" s="448">
        <v>335.58333333333326</v>
      </c>
      <c r="J218" s="448">
        <v>338.66666666666663</v>
      </c>
      <c r="K218" s="447">
        <v>332.5</v>
      </c>
      <c r="L218" s="447">
        <v>326</v>
      </c>
      <c r="M218" s="447">
        <v>13.568619999999999</v>
      </c>
    </row>
    <row r="219" spans="1:13">
      <c r="A219" s="245">
        <v>209</v>
      </c>
      <c r="B219" s="450" t="s">
        <v>386</v>
      </c>
      <c r="C219" s="447">
        <v>43152.25</v>
      </c>
      <c r="D219" s="448">
        <v>43327.416666666664</v>
      </c>
      <c r="E219" s="448">
        <v>42404.833333333328</v>
      </c>
      <c r="F219" s="448">
        <v>41657.416666666664</v>
      </c>
      <c r="G219" s="448">
        <v>40734.833333333328</v>
      </c>
      <c r="H219" s="448">
        <v>44074.833333333328</v>
      </c>
      <c r="I219" s="448">
        <v>44997.416666666657</v>
      </c>
      <c r="J219" s="448">
        <v>45744.833333333328</v>
      </c>
      <c r="K219" s="447">
        <v>44250</v>
      </c>
      <c r="L219" s="447">
        <v>42580</v>
      </c>
      <c r="M219" s="447">
        <v>4.7690000000000003E-2</v>
      </c>
    </row>
    <row r="220" spans="1:13">
      <c r="A220" s="245">
        <v>210</v>
      </c>
      <c r="B220" s="450" t="s">
        <v>251</v>
      </c>
      <c r="C220" s="447">
        <v>48.5</v>
      </c>
      <c r="D220" s="448">
        <v>48.65</v>
      </c>
      <c r="E220" s="448">
        <v>48.099999999999994</v>
      </c>
      <c r="F220" s="448">
        <v>47.699999999999996</v>
      </c>
      <c r="G220" s="448">
        <v>47.149999999999991</v>
      </c>
      <c r="H220" s="448">
        <v>49.05</v>
      </c>
      <c r="I220" s="448">
        <v>49.599999999999994</v>
      </c>
      <c r="J220" s="448">
        <v>50</v>
      </c>
      <c r="K220" s="447">
        <v>49.2</v>
      </c>
      <c r="L220" s="447">
        <v>48.25</v>
      </c>
      <c r="M220" s="447">
        <v>17.298749999999998</v>
      </c>
    </row>
    <row r="221" spans="1:13">
      <c r="A221" s="245">
        <v>211</v>
      </c>
      <c r="B221" s="450" t="s">
        <v>108</v>
      </c>
      <c r="C221" s="447">
        <v>2508.85</v>
      </c>
      <c r="D221" s="448">
        <v>2525.75</v>
      </c>
      <c r="E221" s="448">
        <v>2471.15</v>
      </c>
      <c r="F221" s="448">
        <v>2433.4500000000003</v>
      </c>
      <c r="G221" s="448">
        <v>2378.8500000000004</v>
      </c>
      <c r="H221" s="448">
        <v>2563.4499999999998</v>
      </c>
      <c r="I221" s="448">
        <v>2618.0500000000002</v>
      </c>
      <c r="J221" s="448">
        <v>2655.7499999999995</v>
      </c>
      <c r="K221" s="447">
        <v>2580.35</v>
      </c>
      <c r="L221" s="447">
        <v>2488.0500000000002</v>
      </c>
      <c r="M221" s="447">
        <v>141.19785999999999</v>
      </c>
    </row>
    <row r="222" spans="1:13">
      <c r="A222" s="245">
        <v>212</v>
      </c>
      <c r="B222" s="450" t="s">
        <v>832</v>
      </c>
      <c r="C222" s="447">
        <v>278.25</v>
      </c>
      <c r="D222" s="448">
        <v>280.01666666666665</v>
      </c>
      <c r="E222" s="448">
        <v>275.23333333333329</v>
      </c>
      <c r="F222" s="448">
        <v>272.21666666666664</v>
      </c>
      <c r="G222" s="448">
        <v>267.43333333333328</v>
      </c>
      <c r="H222" s="448">
        <v>283.0333333333333</v>
      </c>
      <c r="I222" s="448">
        <v>287.81666666666661</v>
      </c>
      <c r="J222" s="448">
        <v>290.83333333333331</v>
      </c>
      <c r="K222" s="447">
        <v>284.8</v>
      </c>
      <c r="L222" s="447">
        <v>277</v>
      </c>
      <c r="M222" s="447">
        <v>0.77339999999999998</v>
      </c>
    </row>
    <row r="223" spans="1:13">
      <c r="A223" s="245">
        <v>213</v>
      </c>
      <c r="B223" s="450" t="s">
        <v>116</v>
      </c>
      <c r="C223" s="447">
        <v>652.25</v>
      </c>
      <c r="D223" s="448">
        <v>652.2833333333333</v>
      </c>
      <c r="E223" s="448">
        <v>648.06666666666661</v>
      </c>
      <c r="F223" s="448">
        <v>643.88333333333333</v>
      </c>
      <c r="G223" s="448">
        <v>639.66666666666663</v>
      </c>
      <c r="H223" s="448">
        <v>656.46666666666658</v>
      </c>
      <c r="I223" s="448">
        <v>660.68333333333328</v>
      </c>
      <c r="J223" s="448">
        <v>664.86666666666656</v>
      </c>
      <c r="K223" s="447">
        <v>656.5</v>
      </c>
      <c r="L223" s="447">
        <v>648.1</v>
      </c>
      <c r="M223" s="447">
        <v>233.49546000000001</v>
      </c>
    </row>
    <row r="224" spans="1:13">
      <c r="A224" s="245">
        <v>214</v>
      </c>
      <c r="B224" s="450" t="s">
        <v>252</v>
      </c>
      <c r="C224" s="447">
        <v>1446.4</v>
      </c>
      <c r="D224" s="448">
        <v>1454.8</v>
      </c>
      <c r="E224" s="448">
        <v>1421.6</v>
      </c>
      <c r="F224" s="448">
        <v>1396.8</v>
      </c>
      <c r="G224" s="448">
        <v>1363.6</v>
      </c>
      <c r="H224" s="448">
        <v>1479.6</v>
      </c>
      <c r="I224" s="448">
        <v>1512.8000000000002</v>
      </c>
      <c r="J224" s="448">
        <v>1537.6</v>
      </c>
      <c r="K224" s="447">
        <v>1488</v>
      </c>
      <c r="L224" s="447">
        <v>1430</v>
      </c>
      <c r="M224" s="447">
        <v>11.30538</v>
      </c>
    </row>
    <row r="225" spans="1:13">
      <c r="A225" s="245">
        <v>215</v>
      </c>
      <c r="B225" s="450" t="s">
        <v>117</v>
      </c>
      <c r="C225" s="447">
        <v>527.35</v>
      </c>
      <c r="D225" s="448">
        <v>529.44999999999993</v>
      </c>
      <c r="E225" s="448">
        <v>519.14999999999986</v>
      </c>
      <c r="F225" s="448">
        <v>510.94999999999993</v>
      </c>
      <c r="G225" s="448">
        <v>500.64999999999986</v>
      </c>
      <c r="H225" s="448">
        <v>537.64999999999986</v>
      </c>
      <c r="I225" s="448">
        <v>547.94999999999982</v>
      </c>
      <c r="J225" s="448">
        <v>556.14999999999986</v>
      </c>
      <c r="K225" s="447">
        <v>539.75</v>
      </c>
      <c r="L225" s="447">
        <v>521.25</v>
      </c>
      <c r="M225" s="447">
        <v>43.841250000000002</v>
      </c>
    </row>
    <row r="226" spans="1:13">
      <c r="A226" s="245">
        <v>216</v>
      </c>
      <c r="B226" s="450" t="s">
        <v>387</v>
      </c>
      <c r="C226" s="447">
        <v>584.15</v>
      </c>
      <c r="D226" s="448">
        <v>582.13333333333333</v>
      </c>
      <c r="E226" s="448">
        <v>573.26666666666665</v>
      </c>
      <c r="F226" s="448">
        <v>562.38333333333333</v>
      </c>
      <c r="G226" s="448">
        <v>553.51666666666665</v>
      </c>
      <c r="H226" s="448">
        <v>593.01666666666665</v>
      </c>
      <c r="I226" s="448">
        <v>601.88333333333321</v>
      </c>
      <c r="J226" s="448">
        <v>612.76666666666665</v>
      </c>
      <c r="K226" s="447">
        <v>591</v>
      </c>
      <c r="L226" s="447">
        <v>571.25</v>
      </c>
      <c r="M226" s="447">
        <v>10.32713</v>
      </c>
    </row>
    <row r="227" spans="1:13">
      <c r="A227" s="245">
        <v>217</v>
      </c>
      <c r="B227" s="450" t="s">
        <v>388</v>
      </c>
      <c r="C227" s="447">
        <v>3161.1</v>
      </c>
      <c r="D227" s="448">
        <v>3182.0166666666664</v>
      </c>
      <c r="E227" s="448">
        <v>3134.083333333333</v>
      </c>
      <c r="F227" s="448">
        <v>3107.0666666666666</v>
      </c>
      <c r="G227" s="448">
        <v>3059.1333333333332</v>
      </c>
      <c r="H227" s="448">
        <v>3209.0333333333328</v>
      </c>
      <c r="I227" s="448">
        <v>3256.9666666666662</v>
      </c>
      <c r="J227" s="448">
        <v>3283.9833333333327</v>
      </c>
      <c r="K227" s="447">
        <v>3229.95</v>
      </c>
      <c r="L227" s="447">
        <v>3155</v>
      </c>
      <c r="M227" s="447">
        <v>5.3539999999999997E-2</v>
      </c>
    </row>
    <row r="228" spans="1:13">
      <c r="A228" s="245">
        <v>218</v>
      </c>
      <c r="B228" s="450" t="s">
        <v>253</v>
      </c>
      <c r="C228" s="447">
        <v>38.65</v>
      </c>
      <c r="D228" s="448">
        <v>38.6</v>
      </c>
      <c r="E228" s="448">
        <v>38.35</v>
      </c>
      <c r="F228" s="448">
        <v>38.049999999999997</v>
      </c>
      <c r="G228" s="448">
        <v>37.799999999999997</v>
      </c>
      <c r="H228" s="448">
        <v>38.900000000000006</v>
      </c>
      <c r="I228" s="448">
        <v>39.150000000000006</v>
      </c>
      <c r="J228" s="448">
        <v>39.45000000000001</v>
      </c>
      <c r="K228" s="447">
        <v>38.85</v>
      </c>
      <c r="L228" s="447">
        <v>38.299999999999997</v>
      </c>
      <c r="M228" s="447">
        <v>81.603809999999996</v>
      </c>
    </row>
    <row r="229" spans="1:13">
      <c r="A229" s="245">
        <v>219</v>
      </c>
      <c r="B229" s="450" t="s">
        <v>119</v>
      </c>
      <c r="C229" s="447">
        <v>57.9</v>
      </c>
      <c r="D229" s="448">
        <v>57.883333333333333</v>
      </c>
      <c r="E229" s="448">
        <v>57.166666666666664</v>
      </c>
      <c r="F229" s="448">
        <v>56.43333333333333</v>
      </c>
      <c r="G229" s="448">
        <v>55.716666666666661</v>
      </c>
      <c r="H229" s="448">
        <v>58.616666666666667</v>
      </c>
      <c r="I229" s="448">
        <v>59.333333333333336</v>
      </c>
      <c r="J229" s="448">
        <v>60.06666666666667</v>
      </c>
      <c r="K229" s="447">
        <v>58.6</v>
      </c>
      <c r="L229" s="447">
        <v>57.15</v>
      </c>
      <c r="M229" s="447">
        <v>285.09870000000001</v>
      </c>
    </row>
    <row r="230" spans="1:13">
      <c r="A230" s="245">
        <v>220</v>
      </c>
      <c r="B230" s="450" t="s">
        <v>389</v>
      </c>
      <c r="C230" s="447">
        <v>58.15</v>
      </c>
      <c r="D230" s="448">
        <v>58.483333333333327</v>
      </c>
      <c r="E230" s="448">
        <v>57.166666666666657</v>
      </c>
      <c r="F230" s="448">
        <v>56.18333333333333</v>
      </c>
      <c r="G230" s="448">
        <v>54.86666666666666</v>
      </c>
      <c r="H230" s="448">
        <v>59.466666666666654</v>
      </c>
      <c r="I230" s="448">
        <v>60.783333333333331</v>
      </c>
      <c r="J230" s="448">
        <v>61.766666666666652</v>
      </c>
      <c r="K230" s="447">
        <v>59.8</v>
      </c>
      <c r="L230" s="447">
        <v>57.5</v>
      </c>
      <c r="M230" s="447">
        <v>90.507310000000004</v>
      </c>
    </row>
    <row r="231" spans="1:13">
      <c r="A231" s="245">
        <v>221</v>
      </c>
      <c r="B231" s="450" t="s">
        <v>390</v>
      </c>
      <c r="C231" s="447">
        <v>1071.05</v>
      </c>
      <c r="D231" s="448">
        <v>1083.0166666666667</v>
      </c>
      <c r="E231" s="448">
        <v>1051.0333333333333</v>
      </c>
      <c r="F231" s="448">
        <v>1031.0166666666667</v>
      </c>
      <c r="G231" s="448">
        <v>999.0333333333333</v>
      </c>
      <c r="H231" s="448">
        <v>1103.0333333333333</v>
      </c>
      <c r="I231" s="448">
        <v>1135.0166666666664</v>
      </c>
      <c r="J231" s="448">
        <v>1155.0333333333333</v>
      </c>
      <c r="K231" s="447">
        <v>1115</v>
      </c>
      <c r="L231" s="447">
        <v>1063</v>
      </c>
      <c r="M231" s="447">
        <v>0.70469000000000004</v>
      </c>
    </row>
    <row r="232" spans="1:13">
      <c r="A232" s="245">
        <v>222</v>
      </c>
      <c r="B232" s="450" t="s">
        <v>391</v>
      </c>
      <c r="C232" s="447">
        <v>255.55</v>
      </c>
      <c r="D232" s="448">
        <v>257.21666666666664</v>
      </c>
      <c r="E232" s="448">
        <v>252.43333333333328</v>
      </c>
      <c r="F232" s="448">
        <v>249.31666666666663</v>
      </c>
      <c r="G232" s="448">
        <v>244.53333333333327</v>
      </c>
      <c r="H232" s="448">
        <v>260.33333333333326</v>
      </c>
      <c r="I232" s="448">
        <v>265.11666666666667</v>
      </c>
      <c r="J232" s="448">
        <v>268.23333333333329</v>
      </c>
      <c r="K232" s="447">
        <v>262</v>
      </c>
      <c r="L232" s="447">
        <v>254.1</v>
      </c>
      <c r="M232" s="447">
        <v>1.21922</v>
      </c>
    </row>
    <row r="233" spans="1:13">
      <c r="A233" s="245">
        <v>223</v>
      </c>
      <c r="B233" s="450" t="s">
        <v>746</v>
      </c>
      <c r="C233" s="447">
        <v>1166.0999999999999</v>
      </c>
      <c r="D233" s="448">
        <v>1165.3666666666666</v>
      </c>
      <c r="E233" s="448">
        <v>1150.7333333333331</v>
      </c>
      <c r="F233" s="448">
        <v>1135.3666666666666</v>
      </c>
      <c r="G233" s="448">
        <v>1120.7333333333331</v>
      </c>
      <c r="H233" s="448">
        <v>1180.7333333333331</v>
      </c>
      <c r="I233" s="448">
        <v>1195.3666666666668</v>
      </c>
      <c r="J233" s="448">
        <v>1210.7333333333331</v>
      </c>
      <c r="K233" s="447">
        <v>1180</v>
      </c>
      <c r="L233" s="447">
        <v>1150</v>
      </c>
      <c r="M233" s="447">
        <v>0.25302000000000002</v>
      </c>
    </row>
    <row r="234" spans="1:13">
      <c r="A234" s="245">
        <v>224</v>
      </c>
      <c r="B234" s="450" t="s">
        <v>750</v>
      </c>
      <c r="C234" s="447">
        <v>661.3</v>
      </c>
      <c r="D234" s="448">
        <v>661.41666666666663</v>
      </c>
      <c r="E234" s="448">
        <v>645.93333333333328</v>
      </c>
      <c r="F234" s="448">
        <v>630.56666666666661</v>
      </c>
      <c r="G234" s="448">
        <v>615.08333333333326</v>
      </c>
      <c r="H234" s="448">
        <v>676.7833333333333</v>
      </c>
      <c r="I234" s="448">
        <v>692.26666666666665</v>
      </c>
      <c r="J234" s="448">
        <v>707.63333333333333</v>
      </c>
      <c r="K234" s="447">
        <v>676.9</v>
      </c>
      <c r="L234" s="447">
        <v>646.04999999999995</v>
      </c>
      <c r="M234" s="447">
        <v>20.37764</v>
      </c>
    </row>
    <row r="235" spans="1:13">
      <c r="A235" s="245">
        <v>225</v>
      </c>
      <c r="B235" s="450" t="s">
        <v>392</v>
      </c>
      <c r="C235" s="447">
        <v>107.6</v>
      </c>
      <c r="D235" s="448">
        <v>107.96666666666665</v>
      </c>
      <c r="E235" s="448">
        <v>106.13333333333331</v>
      </c>
      <c r="F235" s="448">
        <v>104.66666666666666</v>
      </c>
      <c r="G235" s="448">
        <v>102.83333333333331</v>
      </c>
      <c r="H235" s="448">
        <v>109.43333333333331</v>
      </c>
      <c r="I235" s="448">
        <v>111.26666666666665</v>
      </c>
      <c r="J235" s="448">
        <v>112.73333333333331</v>
      </c>
      <c r="K235" s="447">
        <v>109.8</v>
      </c>
      <c r="L235" s="447">
        <v>106.5</v>
      </c>
      <c r="M235" s="447">
        <v>17.161470000000001</v>
      </c>
    </row>
    <row r="236" spans="1:13">
      <c r="A236" s="245">
        <v>226</v>
      </c>
      <c r="B236" s="450" t="s">
        <v>393</v>
      </c>
      <c r="C236" s="447">
        <v>48.65</v>
      </c>
      <c r="D236" s="448">
        <v>48.866666666666667</v>
      </c>
      <c r="E236" s="448">
        <v>48.383333333333333</v>
      </c>
      <c r="F236" s="448">
        <v>48.116666666666667</v>
      </c>
      <c r="G236" s="448">
        <v>47.633333333333333</v>
      </c>
      <c r="H236" s="448">
        <v>49.133333333333333</v>
      </c>
      <c r="I236" s="448">
        <v>49.616666666666667</v>
      </c>
      <c r="J236" s="448">
        <v>49.883333333333333</v>
      </c>
      <c r="K236" s="447">
        <v>49.35</v>
      </c>
      <c r="L236" s="447">
        <v>48.6</v>
      </c>
      <c r="M236" s="447">
        <v>15.772309999999999</v>
      </c>
    </row>
    <row r="237" spans="1:13">
      <c r="A237" s="245">
        <v>227</v>
      </c>
      <c r="B237" s="450" t="s">
        <v>126</v>
      </c>
      <c r="C237" s="447">
        <v>211.15</v>
      </c>
      <c r="D237" s="448">
        <v>211.86666666666667</v>
      </c>
      <c r="E237" s="448">
        <v>209.58333333333334</v>
      </c>
      <c r="F237" s="448">
        <v>208.01666666666668</v>
      </c>
      <c r="G237" s="448">
        <v>205.73333333333335</v>
      </c>
      <c r="H237" s="448">
        <v>213.43333333333334</v>
      </c>
      <c r="I237" s="448">
        <v>215.71666666666664</v>
      </c>
      <c r="J237" s="448">
        <v>217.28333333333333</v>
      </c>
      <c r="K237" s="447">
        <v>214.15</v>
      </c>
      <c r="L237" s="447">
        <v>210.3</v>
      </c>
      <c r="M237" s="447">
        <v>475.54219000000001</v>
      </c>
    </row>
    <row r="238" spans="1:13">
      <c r="A238" s="245">
        <v>228</v>
      </c>
      <c r="B238" s="450" t="s">
        <v>395</v>
      </c>
      <c r="C238" s="447">
        <v>120.25</v>
      </c>
      <c r="D238" s="448">
        <v>120.78333333333335</v>
      </c>
      <c r="E238" s="448">
        <v>119.31666666666669</v>
      </c>
      <c r="F238" s="448">
        <v>118.38333333333334</v>
      </c>
      <c r="G238" s="448">
        <v>116.91666666666669</v>
      </c>
      <c r="H238" s="448">
        <v>121.7166666666667</v>
      </c>
      <c r="I238" s="448">
        <v>123.18333333333337</v>
      </c>
      <c r="J238" s="448">
        <v>124.1166666666667</v>
      </c>
      <c r="K238" s="447">
        <v>122.25</v>
      </c>
      <c r="L238" s="447">
        <v>119.85</v>
      </c>
      <c r="M238" s="447">
        <v>3.1083799999999999</v>
      </c>
    </row>
    <row r="239" spans="1:13">
      <c r="A239" s="245">
        <v>229</v>
      </c>
      <c r="B239" s="450" t="s">
        <v>396</v>
      </c>
      <c r="C239" s="447">
        <v>186.9</v>
      </c>
      <c r="D239" s="448">
        <v>187.95000000000002</v>
      </c>
      <c r="E239" s="448">
        <v>184.60000000000002</v>
      </c>
      <c r="F239" s="448">
        <v>182.3</v>
      </c>
      <c r="G239" s="448">
        <v>178.95000000000002</v>
      </c>
      <c r="H239" s="448">
        <v>190.25000000000003</v>
      </c>
      <c r="I239" s="448">
        <v>193.6</v>
      </c>
      <c r="J239" s="448">
        <v>195.90000000000003</v>
      </c>
      <c r="K239" s="447">
        <v>191.3</v>
      </c>
      <c r="L239" s="447">
        <v>185.65</v>
      </c>
      <c r="M239" s="447">
        <v>33.432859999999998</v>
      </c>
    </row>
    <row r="240" spans="1:13">
      <c r="A240" s="245">
        <v>230</v>
      </c>
      <c r="B240" s="450" t="s">
        <v>115</v>
      </c>
      <c r="C240" s="447">
        <v>225.65</v>
      </c>
      <c r="D240" s="448">
        <v>224.6</v>
      </c>
      <c r="E240" s="448">
        <v>222.75</v>
      </c>
      <c r="F240" s="448">
        <v>219.85</v>
      </c>
      <c r="G240" s="448">
        <v>218</v>
      </c>
      <c r="H240" s="448">
        <v>227.5</v>
      </c>
      <c r="I240" s="448">
        <v>229.34999999999997</v>
      </c>
      <c r="J240" s="448">
        <v>232.25</v>
      </c>
      <c r="K240" s="447">
        <v>226.45</v>
      </c>
      <c r="L240" s="447">
        <v>221.7</v>
      </c>
      <c r="M240" s="447">
        <v>134.95571000000001</v>
      </c>
    </row>
    <row r="241" spans="1:13">
      <c r="A241" s="245">
        <v>231</v>
      </c>
      <c r="B241" s="450" t="s">
        <v>397</v>
      </c>
      <c r="C241" s="447">
        <v>100.45</v>
      </c>
      <c r="D241" s="448">
        <v>100.63333333333333</v>
      </c>
      <c r="E241" s="448">
        <v>98.466666666666654</v>
      </c>
      <c r="F241" s="448">
        <v>96.483333333333334</v>
      </c>
      <c r="G241" s="448">
        <v>94.316666666666663</v>
      </c>
      <c r="H241" s="448">
        <v>102.61666666666665</v>
      </c>
      <c r="I241" s="448">
        <v>104.78333333333333</v>
      </c>
      <c r="J241" s="448">
        <v>106.76666666666664</v>
      </c>
      <c r="K241" s="447">
        <v>102.8</v>
      </c>
      <c r="L241" s="447">
        <v>98.65</v>
      </c>
      <c r="M241" s="447">
        <v>124.1812</v>
      </c>
    </row>
    <row r="242" spans="1:13">
      <c r="A242" s="245">
        <v>232</v>
      </c>
      <c r="B242" s="450" t="s">
        <v>747</v>
      </c>
      <c r="C242" s="447">
        <v>7557.65</v>
      </c>
      <c r="D242" s="448">
        <v>7554.916666666667</v>
      </c>
      <c r="E242" s="448">
        <v>7462.7333333333336</v>
      </c>
      <c r="F242" s="448">
        <v>7367.8166666666666</v>
      </c>
      <c r="G242" s="448">
        <v>7275.6333333333332</v>
      </c>
      <c r="H242" s="448">
        <v>7649.8333333333339</v>
      </c>
      <c r="I242" s="448">
        <v>7742.0166666666664</v>
      </c>
      <c r="J242" s="448">
        <v>7836.9333333333343</v>
      </c>
      <c r="K242" s="447">
        <v>7647.1</v>
      </c>
      <c r="L242" s="447">
        <v>7460</v>
      </c>
      <c r="M242" s="447">
        <v>0.86473</v>
      </c>
    </row>
    <row r="243" spans="1:13">
      <c r="A243" s="245">
        <v>233</v>
      </c>
      <c r="B243" s="450" t="s">
        <v>254</v>
      </c>
      <c r="C243" s="447">
        <v>140.85</v>
      </c>
      <c r="D243" s="448">
        <v>141.51666666666665</v>
      </c>
      <c r="E243" s="448">
        <v>139.48333333333329</v>
      </c>
      <c r="F243" s="448">
        <v>138.11666666666665</v>
      </c>
      <c r="G243" s="448">
        <v>136.08333333333329</v>
      </c>
      <c r="H243" s="448">
        <v>142.8833333333333</v>
      </c>
      <c r="I243" s="448">
        <v>144.91666666666666</v>
      </c>
      <c r="J243" s="448">
        <v>146.2833333333333</v>
      </c>
      <c r="K243" s="447">
        <v>143.55000000000001</v>
      </c>
      <c r="L243" s="447">
        <v>140.15</v>
      </c>
      <c r="M243" s="447">
        <v>26.40568</v>
      </c>
    </row>
    <row r="244" spans="1:13">
      <c r="A244" s="245">
        <v>234</v>
      </c>
      <c r="B244" s="450" t="s">
        <v>398</v>
      </c>
      <c r="C244" s="447">
        <v>352.65</v>
      </c>
      <c r="D244" s="448">
        <v>350.90000000000003</v>
      </c>
      <c r="E244" s="448">
        <v>344.80000000000007</v>
      </c>
      <c r="F244" s="448">
        <v>336.95000000000005</v>
      </c>
      <c r="G244" s="448">
        <v>330.85000000000008</v>
      </c>
      <c r="H244" s="448">
        <v>358.75000000000006</v>
      </c>
      <c r="I244" s="448">
        <v>364.85000000000008</v>
      </c>
      <c r="J244" s="448">
        <v>372.70000000000005</v>
      </c>
      <c r="K244" s="447">
        <v>357</v>
      </c>
      <c r="L244" s="447">
        <v>343.05</v>
      </c>
      <c r="M244" s="447">
        <v>47.042830000000002</v>
      </c>
    </row>
    <row r="245" spans="1:13">
      <c r="A245" s="245">
        <v>235</v>
      </c>
      <c r="B245" s="450" t="s">
        <v>255</v>
      </c>
      <c r="C245" s="447">
        <v>132.30000000000001</v>
      </c>
      <c r="D245" s="448">
        <v>133.23333333333335</v>
      </c>
      <c r="E245" s="448">
        <v>129.81666666666669</v>
      </c>
      <c r="F245" s="448">
        <v>127.33333333333334</v>
      </c>
      <c r="G245" s="448">
        <v>123.91666666666669</v>
      </c>
      <c r="H245" s="448">
        <v>135.7166666666667</v>
      </c>
      <c r="I245" s="448">
        <v>139.13333333333333</v>
      </c>
      <c r="J245" s="448">
        <v>141.6166666666667</v>
      </c>
      <c r="K245" s="447">
        <v>136.65</v>
      </c>
      <c r="L245" s="447">
        <v>130.75</v>
      </c>
      <c r="M245" s="447">
        <v>46.888539999999999</v>
      </c>
    </row>
    <row r="246" spans="1:13">
      <c r="A246" s="245">
        <v>236</v>
      </c>
      <c r="B246" s="450" t="s">
        <v>125</v>
      </c>
      <c r="C246" s="447">
        <v>110.25</v>
      </c>
      <c r="D246" s="448">
        <v>111.3</v>
      </c>
      <c r="E246" s="448">
        <v>108.89999999999999</v>
      </c>
      <c r="F246" s="448">
        <v>107.55</v>
      </c>
      <c r="G246" s="448">
        <v>105.14999999999999</v>
      </c>
      <c r="H246" s="448">
        <v>112.64999999999999</v>
      </c>
      <c r="I246" s="448">
        <v>115.05</v>
      </c>
      <c r="J246" s="448">
        <v>116.39999999999999</v>
      </c>
      <c r="K246" s="447">
        <v>113.7</v>
      </c>
      <c r="L246" s="447">
        <v>109.95</v>
      </c>
      <c r="M246" s="447">
        <v>343.23489000000001</v>
      </c>
    </row>
    <row r="247" spans="1:13">
      <c r="A247" s="245">
        <v>237</v>
      </c>
      <c r="B247" s="450" t="s">
        <v>399</v>
      </c>
      <c r="C247" s="447">
        <v>16.8</v>
      </c>
      <c r="D247" s="448">
        <v>16.783333333333335</v>
      </c>
      <c r="E247" s="448">
        <v>16.666666666666671</v>
      </c>
      <c r="F247" s="448">
        <v>16.533333333333335</v>
      </c>
      <c r="G247" s="448">
        <v>16.416666666666671</v>
      </c>
      <c r="H247" s="448">
        <v>16.916666666666671</v>
      </c>
      <c r="I247" s="448">
        <v>17.033333333333339</v>
      </c>
      <c r="J247" s="448">
        <v>17.166666666666671</v>
      </c>
      <c r="K247" s="447">
        <v>16.899999999999999</v>
      </c>
      <c r="L247" s="447">
        <v>16.649999999999999</v>
      </c>
      <c r="M247" s="447">
        <v>48.312220000000003</v>
      </c>
    </row>
    <row r="248" spans="1:13">
      <c r="A248" s="245">
        <v>238</v>
      </c>
      <c r="B248" s="450" t="s">
        <v>772</v>
      </c>
      <c r="C248" s="447">
        <v>1928.35</v>
      </c>
      <c r="D248" s="448">
        <v>1915.1666666666667</v>
      </c>
      <c r="E248" s="448">
        <v>1889.1833333333334</v>
      </c>
      <c r="F248" s="448">
        <v>1850.0166666666667</v>
      </c>
      <c r="G248" s="448">
        <v>1824.0333333333333</v>
      </c>
      <c r="H248" s="448">
        <v>1954.3333333333335</v>
      </c>
      <c r="I248" s="448">
        <v>1980.3166666666666</v>
      </c>
      <c r="J248" s="448">
        <v>2019.4833333333336</v>
      </c>
      <c r="K248" s="447">
        <v>1941.15</v>
      </c>
      <c r="L248" s="447">
        <v>1876</v>
      </c>
      <c r="M248" s="447">
        <v>22.842980000000001</v>
      </c>
    </row>
    <row r="249" spans="1:13">
      <c r="A249" s="245">
        <v>239</v>
      </c>
      <c r="B249" s="450" t="s">
        <v>748</v>
      </c>
      <c r="C249" s="447">
        <v>388.9</v>
      </c>
      <c r="D249" s="448">
        <v>391.8</v>
      </c>
      <c r="E249" s="448">
        <v>378.1</v>
      </c>
      <c r="F249" s="448">
        <v>367.3</v>
      </c>
      <c r="G249" s="448">
        <v>353.6</v>
      </c>
      <c r="H249" s="448">
        <v>402.6</v>
      </c>
      <c r="I249" s="448">
        <v>416.29999999999995</v>
      </c>
      <c r="J249" s="448">
        <v>427.1</v>
      </c>
      <c r="K249" s="447">
        <v>405.5</v>
      </c>
      <c r="L249" s="447">
        <v>381</v>
      </c>
      <c r="M249" s="447">
        <v>10.599170000000001</v>
      </c>
    </row>
    <row r="250" spans="1:13">
      <c r="A250" s="245">
        <v>240</v>
      </c>
      <c r="B250" s="450" t="s">
        <v>120</v>
      </c>
      <c r="C250" s="447">
        <v>517.29999999999995</v>
      </c>
      <c r="D250" s="448">
        <v>514.84999999999991</v>
      </c>
      <c r="E250" s="448">
        <v>508.54999999999984</v>
      </c>
      <c r="F250" s="448">
        <v>499.79999999999995</v>
      </c>
      <c r="G250" s="448">
        <v>493.49999999999989</v>
      </c>
      <c r="H250" s="448">
        <v>523.5999999999998</v>
      </c>
      <c r="I250" s="448">
        <v>529.9</v>
      </c>
      <c r="J250" s="448">
        <v>538.64999999999975</v>
      </c>
      <c r="K250" s="447">
        <v>521.15</v>
      </c>
      <c r="L250" s="447">
        <v>506.1</v>
      </c>
      <c r="M250" s="447">
        <v>56.778680000000001</v>
      </c>
    </row>
    <row r="251" spans="1:13">
      <c r="A251" s="245">
        <v>241</v>
      </c>
      <c r="B251" s="450" t="s">
        <v>824</v>
      </c>
      <c r="C251" s="447">
        <v>242.6</v>
      </c>
      <c r="D251" s="448">
        <v>241.98333333333335</v>
      </c>
      <c r="E251" s="448">
        <v>239.16666666666669</v>
      </c>
      <c r="F251" s="448">
        <v>235.73333333333335</v>
      </c>
      <c r="G251" s="448">
        <v>232.91666666666669</v>
      </c>
      <c r="H251" s="448">
        <v>245.41666666666669</v>
      </c>
      <c r="I251" s="448">
        <v>248.23333333333335</v>
      </c>
      <c r="J251" s="448">
        <v>251.66666666666669</v>
      </c>
      <c r="K251" s="447">
        <v>244.8</v>
      </c>
      <c r="L251" s="447">
        <v>238.55</v>
      </c>
      <c r="M251" s="447">
        <v>40.687049999999999</v>
      </c>
    </row>
    <row r="252" spans="1:13">
      <c r="A252" s="245">
        <v>242</v>
      </c>
      <c r="B252" s="450" t="s">
        <v>122</v>
      </c>
      <c r="C252" s="447">
        <v>1006.85</v>
      </c>
      <c r="D252" s="448">
        <v>1002.3833333333333</v>
      </c>
      <c r="E252" s="448">
        <v>991.4666666666667</v>
      </c>
      <c r="F252" s="448">
        <v>976.08333333333337</v>
      </c>
      <c r="G252" s="448">
        <v>965.16666666666674</v>
      </c>
      <c r="H252" s="448">
        <v>1017.7666666666667</v>
      </c>
      <c r="I252" s="448">
        <v>1028.6833333333334</v>
      </c>
      <c r="J252" s="448">
        <v>1044.0666666666666</v>
      </c>
      <c r="K252" s="447">
        <v>1013.3</v>
      </c>
      <c r="L252" s="447">
        <v>987</v>
      </c>
      <c r="M252" s="447">
        <v>44.275179999999999</v>
      </c>
    </row>
    <row r="253" spans="1:13">
      <c r="A253" s="245">
        <v>243</v>
      </c>
      <c r="B253" s="450" t="s">
        <v>256</v>
      </c>
      <c r="C253" s="447">
        <v>4484.45</v>
      </c>
      <c r="D253" s="448">
        <v>4503.583333333333</v>
      </c>
      <c r="E253" s="448">
        <v>4430.8666666666659</v>
      </c>
      <c r="F253" s="448">
        <v>4377.2833333333328</v>
      </c>
      <c r="G253" s="448">
        <v>4304.5666666666657</v>
      </c>
      <c r="H253" s="448">
        <v>4557.1666666666661</v>
      </c>
      <c r="I253" s="448">
        <v>4629.8833333333332</v>
      </c>
      <c r="J253" s="448">
        <v>4683.4666666666662</v>
      </c>
      <c r="K253" s="447">
        <v>4576.3</v>
      </c>
      <c r="L253" s="447">
        <v>4450</v>
      </c>
      <c r="M253" s="447">
        <v>15.57424</v>
      </c>
    </row>
    <row r="254" spans="1:13">
      <c r="A254" s="245">
        <v>244</v>
      </c>
      <c r="B254" s="450" t="s">
        <v>124</v>
      </c>
      <c r="C254" s="447">
        <v>1402.25</v>
      </c>
      <c r="D254" s="448">
        <v>1403.3999999999999</v>
      </c>
      <c r="E254" s="448">
        <v>1390.5499999999997</v>
      </c>
      <c r="F254" s="448">
        <v>1378.85</v>
      </c>
      <c r="G254" s="448">
        <v>1365.9999999999998</v>
      </c>
      <c r="H254" s="448">
        <v>1415.0999999999997</v>
      </c>
      <c r="I254" s="448">
        <v>1427.9499999999996</v>
      </c>
      <c r="J254" s="448">
        <v>1439.6499999999996</v>
      </c>
      <c r="K254" s="447">
        <v>1416.25</v>
      </c>
      <c r="L254" s="447">
        <v>1391.7</v>
      </c>
      <c r="M254" s="447">
        <v>153.65391</v>
      </c>
    </row>
    <row r="255" spans="1:13">
      <c r="A255" s="245">
        <v>245</v>
      </c>
      <c r="B255" s="450" t="s">
        <v>749</v>
      </c>
      <c r="C255" s="447">
        <v>985.7</v>
      </c>
      <c r="D255" s="448">
        <v>982.70000000000016</v>
      </c>
      <c r="E255" s="448">
        <v>968.5500000000003</v>
      </c>
      <c r="F255" s="448">
        <v>951.40000000000009</v>
      </c>
      <c r="G255" s="448">
        <v>937.25000000000023</v>
      </c>
      <c r="H255" s="448">
        <v>999.85000000000036</v>
      </c>
      <c r="I255" s="448">
        <v>1014.0000000000002</v>
      </c>
      <c r="J255" s="448">
        <v>1031.1500000000005</v>
      </c>
      <c r="K255" s="447">
        <v>996.85</v>
      </c>
      <c r="L255" s="447">
        <v>965.55</v>
      </c>
      <c r="M255" s="447">
        <v>1.19068</v>
      </c>
    </row>
    <row r="256" spans="1:13">
      <c r="A256" s="245">
        <v>246</v>
      </c>
      <c r="B256" s="450" t="s">
        <v>400</v>
      </c>
      <c r="C256" s="447">
        <v>314.2</v>
      </c>
      <c r="D256" s="448">
        <v>311.4666666666667</v>
      </c>
      <c r="E256" s="448">
        <v>305.93333333333339</v>
      </c>
      <c r="F256" s="448">
        <v>297.66666666666669</v>
      </c>
      <c r="G256" s="448">
        <v>292.13333333333338</v>
      </c>
      <c r="H256" s="448">
        <v>319.73333333333341</v>
      </c>
      <c r="I256" s="448">
        <v>325.26666666666671</v>
      </c>
      <c r="J256" s="448">
        <v>333.53333333333342</v>
      </c>
      <c r="K256" s="447">
        <v>317</v>
      </c>
      <c r="L256" s="447">
        <v>303.2</v>
      </c>
      <c r="M256" s="447">
        <v>3.2631399999999999</v>
      </c>
    </row>
    <row r="257" spans="1:13">
      <c r="A257" s="245">
        <v>247</v>
      </c>
      <c r="B257" s="450" t="s">
        <v>121</v>
      </c>
      <c r="C257" s="447">
        <v>1740.7</v>
      </c>
      <c r="D257" s="448">
        <v>1731</v>
      </c>
      <c r="E257" s="448">
        <v>1714.1</v>
      </c>
      <c r="F257" s="448">
        <v>1687.5</v>
      </c>
      <c r="G257" s="448">
        <v>1670.6</v>
      </c>
      <c r="H257" s="448">
        <v>1757.6</v>
      </c>
      <c r="I257" s="448">
        <v>1774.5</v>
      </c>
      <c r="J257" s="448">
        <v>1801.1</v>
      </c>
      <c r="K257" s="447">
        <v>1747.9</v>
      </c>
      <c r="L257" s="447">
        <v>1704.4</v>
      </c>
      <c r="M257" s="447">
        <v>7.3053900000000001</v>
      </c>
    </row>
    <row r="258" spans="1:13">
      <c r="A258" s="245">
        <v>248</v>
      </c>
      <c r="B258" s="450" t="s">
        <v>257</v>
      </c>
      <c r="C258" s="447">
        <v>2203.0500000000002</v>
      </c>
      <c r="D258" s="448">
        <v>2221.4166666666665</v>
      </c>
      <c r="E258" s="448">
        <v>2133.833333333333</v>
      </c>
      <c r="F258" s="448">
        <v>2064.6166666666663</v>
      </c>
      <c r="G258" s="448">
        <v>1977.0333333333328</v>
      </c>
      <c r="H258" s="448">
        <v>2290.6333333333332</v>
      </c>
      <c r="I258" s="448">
        <v>2378.2166666666662</v>
      </c>
      <c r="J258" s="448">
        <v>2447.4333333333334</v>
      </c>
      <c r="K258" s="447">
        <v>2309</v>
      </c>
      <c r="L258" s="447">
        <v>2152.1999999999998</v>
      </c>
      <c r="M258" s="447">
        <v>8.4200300000000006</v>
      </c>
    </row>
    <row r="259" spans="1:13">
      <c r="A259" s="245">
        <v>249</v>
      </c>
      <c r="B259" s="450" t="s">
        <v>401</v>
      </c>
      <c r="C259" s="447">
        <v>1446.8</v>
      </c>
      <c r="D259" s="448">
        <v>1456.8666666666668</v>
      </c>
      <c r="E259" s="448">
        <v>1431.3333333333335</v>
      </c>
      <c r="F259" s="448">
        <v>1415.8666666666668</v>
      </c>
      <c r="G259" s="448">
        <v>1390.3333333333335</v>
      </c>
      <c r="H259" s="448">
        <v>1472.3333333333335</v>
      </c>
      <c r="I259" s="448">
        <v>1497.8666666666668</v>
      </c>
      <c r="J259" s="448">
        <v>1513.3333333333335</v>
      </c>
      <c r="K259" s="447">
        <v>1482.4</v>
      </c>
      <c r="L259" s="447">
        <v>1441.4</v>
      </c>
      <c r="M259" s="447">
        <v>1.40269</v>
      </c>
    </row>
    <row r="260" spans="1:13">
      <c r="A260" s="245">
        <v>250</v>
      </c>
      <c r="B260" s="450" t="s">
        <v>402</v>
      </c>
      <c r="C260" s="447">
        <v>2805.35</v>
      </c>
      <c r="D260" s="448">
        <v>2831.8833333333332</v>
      </c>
      <c r="E260" s="448">
        <v>2741.4666666666662</v>
      </c>
      <c r="F260" s="448">
        <v>2677.583333333333</v>
      </c>
      <c r="G260" s="448">
        <v>2587.1666666666661</v>
      </c>
      <c r="H260" s="448">
        <v>2895.7666666666664</v>
      </c>
      <c r="I260" s="448">
        <v>2986.1833333333334</v>
      </c>
      <c r="J260" s="448">
        <v>3050.0666666666666</v>
      </c>
      <c r="K260" s="447">
        <v>2922.3</v>
      </c>
      <c r="L260" s="447">
        <v>2768</v>
      </c>
      <c r="M260" s="447">
        <v>0.65415000000000001</v>
      </c>
    </row>
    <row r="261" spans="1:13">
      <c r="A261" s="245">
        <v>251</v>
      </c>
      <c r="B261" s="450" t="s">
        <v>403</v>
      </c>
      <c r="C261" s="447">
        <v>551.1</v>
      </c>
      <c r="D261" s="448">
        <v>548.36666666666667</v>
      </c>
      <c r="E261" s="448">
        <v>541.73333333333335</v>
      </c>
      <c r="F261" s="448">
        <v>532.36666666666667</v>
      </c>
      <c r="G261" s="448">
        <v>525.73333333333335</v>
      </c>
      <c r="H261" s="448">
        <v>557.73333333333335</v>
      </c>
      <c r="I261" s="448">
        <v>564.36666666666679</v>
      </c>
      <c r="J261" s="448">
        <v>573.73333333333335</v>
      </c>
      <c r="K261" s="447">
        <v>555</v>
      </c>
      <c r="L261" s="447">
        <v>539</v>
      </c>
      <c r="M261" s="447">
        <v>14.92479</v>
      </c>
    </row>
    <row r="262" spans="1:13">
      <c r="A262" s="245">
        <v>252</v>
      </c>
      <c r="B262" s="450" t="s">
        <v>404</v>
      </c>
      <c r="C262" s="447">
        <v>153.5</v>
      </c>
      <c r="D262" s="448">
        <v>153.71666666666667</v>
      </c>
      <c r="E262" s="448">
        <v>150.98333333333335</v>
      </c>
      <c r="F262" s="448">
        <v>148.46666666666667</v>
      </c>
      <c r="G262" s="448">
        <v>145.73333333333335</v>
      </c>
      <c r="H262" s="448">
        <v>156.23333333333335</v>
      </c>
      <c r="I262" s="448">
        <v>158.96666666666664</v>
      </c>
      <c r="J262" s="448">
        <v>161.48333333333335</v>
      </c>
      <c r="K262" s="447">
        <v>156.44999999999999</v>
      </c>
      <c r="L262" s="447">
        <v>151.19999999999999</v>
      </c>
      <c r="M262" s="447">
        <v>21.70927</v>
      </c>
    </row>
    <row r="263" spans="1:13">
      <c r="A263" s="245">
        <v>253</v>
      </c>
      <c r="B263" s="450" t="s">
        <v>405</v>
      </c>
      <c r="C263" s="447">
        <v>128.5</v>
      </c>
      <c r="D263" s="448">
        <v>128.65</v>
      </c>
      <c r="E263" s="448">
        <v>126.9</v>
      </c>
      <c r="F263" s="448">
        <v>125.3</v>
      </c>
      <c r="G263" s="448">
        <v>123.55</v>
      </c>
      <c r="H263" s="448">
        <v>130.25</v>
      </c>
      <c r="I263" s="448">
        <v>132</v>
      </c>
      <c r="J263" s="448">
        <v>133.60000000000002</v>
      </c>
      <c r="K263" s="447">
        <v>130.4</v>
      </c>
      <c r="L263" s="447">
        <v>127.05</v>
      </c>
      <c r="M263" s="447">
        <v>28.021550000000001</v>
      </c>
    </row>
    <row r="264" spans="1:13">
      <c r="A264" s="245">
        <v>254</v>
      </c>
      <c r="B264" s="450" t="s">
        <v>406</v>
      </c>
      <c r="C264" s="447">
        <v>87.5</v>
      </c>
      <c r="D264" s="448">
        <v>86.583333333333329</v>
      </c>
      <c r="E264" s="448">
        <v>85.216666666666654</v>
      </c>
      <c r="F264" s="448">
        <v>82.933333333333323</v>
      </c>
      <c r="G264" s="448">
        <v>81.566666666666649</v>
      </c>
      <c r="H264" s="448">
        <v>88.86666666666666</v>
      </c>
      <c r="I264" s="448">
        <v>90.233333333333334</v>
      </c>
      <c r="J264" s="448">
        <v>92.516666666666666</v>
      </c>
      <c r="K264" s="447">
        <v>87.95</v>
      </c>
      <c r="L264" s="447">
        <v>84.3</v>
      </c>
      <c r="M264" s="447">
        <v>25.019030000000001</v>
      </c>
    </row>
    <row r="265" spans="1:13">
      <c r="A265" s="245">
        <v>255</v>
      </c>
      <c r="B265" s="450" t="s">
        <v>258</v>
      </c>
      <c r="C265" s="447">
        <v>115.7</v>
      </c>
      <c r="D265" s="448">
        <v>116.35000000000001</v>
      </c>
      <c r="E265" s="448">
        <v>114.30000000000001</v>
      </c>
      <c r="F265" s="448">
        <v>112.9</v>
      </c>
      <c r="G265" s="448">
        <v>110.85000000000001</v>
      </c>
      <c r="H265" s="448">
        <v>117.75000000000001</v>
      </c>
      <c r="I265" s="448">
        <v>119.8</v>
      </c>
      <c r="J265" s="448">
        <v>121.20000000000002</v>
      </c>
      <c r="K265" s="447">
        <v>118.4</v>
      </c>
      <c r="L265" s="447">
        <v>114.95</v>
      </c>
      <c r="M265" s="447">
        <v>48.531129999999997</v>
      </c>
    </row>
    <row r="266" spans="1:13">
      <c r="A266" s="245">
        <v>256</v>
      </c>
      <c r="B266" s="450" t="s">
        <v>128</v>
      </c>
      <c r="C266" s="447">
        <v>681.85</v>
      </c>
      <c r="D266" s="448">
        <v>684.73333333333323</v>
      </c>
      <c r="E266" s="448">
        <v>675.11666666666645</v>
      </c>
      <c r="F266" s="448">
        <v>668.38333333333321</v>
      </c>
      <c r="G266" s="448">
        <v>658.76666666666642</v>
      </c>
      <c r="H266" s="448">
        <v>691.46666666666647</v>
      </c>
      <c r="I266" s="448">
        <v>701.08333333333326</v>
      </c>
      <c r="J266" s="448">
        <v>707.81666666666649</v>
      </c>
      <c r="K266" s="447">
        <v>694.35</v>
      </c>
      <c r="L266" s="447">
        <v>678</v>
      </c>
      <c r="M266" s="447">
        <v>151.10957999999999</v>
      </c>
    </row>
    <row r="267" spans="1:13">
      <c r="A267" s="245">
        <v>257</v>
      </c>
      <c r="B267" s="450" t="s">
        <v>751</v>
      </c>
      <c r="C267" s="447">
        <v>114.6</v>
      </c>
      <c r="D267" s="448">
        <v>114.61666666666667</v>
      </c>
      <c r="E267" s="448">
        <v>111.53333333333335</v>
      </c>
      <c r="F267" s="448">
        <v>108.46666666666667</v>
      </c>
      <c r="G267" s="448">
        <v>105.38333333333334</v>
      </c>
      <c r="H267" s="448">
        <v>117.68333333333335</v>
      </c>
      <c r="I267" s="448">
        <v>120.76666666666667</v>
      </c>
      <c r="J267" s="448">
        <v>123.83333333333336</v>
      </c>
      <c r="K267" s="447">
        <v>117.7</v>
      </c>
      <c r="L267" s="447">
        <v>111.55</v>
      </c>
      <c r="M267" s="447">
        <v>21.7987</v>
      </c>
    </row>
    <row r="268" spans="1:13">
      <c r="A268" s="245">
        <v>258</v>
      </c>
      <c r="B268" s="450" t="s">
        <v>407</v>
      </c>
      <c r="C268" s="447">
        <v>58</v>
      </c>
      <c r="D268" s="448">
        <v>58.633333333333333</v>
      </c>
      <c r="E268" s="448">
        <v>56.966666666666669</v>
      </c>
      <c r="F268" s="448">
        <v>55.933333333333337</v>
      </c>
      <c r="G268" s="448">
        <v>54.266666666666673</v>
      </c>
      <c r="H268" s="448">
        <v>59.666666666666664</v>
      </c>
      <c r="I268" s="448">
        <v>61.333333333333336</v>
      </c>
      <c r="J268" s="448">
        <v>62.36666666666666</v>
      </c>
      <c r="K268" s="447">
        <v>60.3</v>
      </c>
      <c r="L268" s="447">
        <v>57.6</v>
      </c>
      <c r="M268" s="447">
        <v>3.3759700000000001</v>
      </c>
    </row>
    <row r="269" spans="1:13">
      <c r="A269" s="245">
        <v>259</v>
      </c>
      <c r="B269" s="450" t="s">
        <v>408</v>
      </c>
      <c r="C269" s="447">
        <v>113.9</v>
      </c>
      <c r="D269" s="448">
        <v>112.13333333333333</v>
      </c>
      <c r="E269" s="448">
        <v>103.96666666666665</v>
      </c>
      <c r="F269" s="448">
        <v>94.033333333333331</v>
      </c>
      <c r="G269" s="448">
        <v>85.86666666666666</v>
      </c>
      <c r="H269" s="448">
        <v>122.06666666666665</v>
      </c>
      <c r="I269" s="448">
        <v>130.23333333333335</v>
      </c>
      <c r="J269" s="448">
        <v>140.16666666666663</v>
      </c>
      <c r="K269" s="447">
        <v>120.3</v>
      </c>
      <c r="L269" s="447">
        <v>102.2</v>
      </c>
      <c r="M269" s="447">
        <v>243.04109</v>
      </c>
    </row>
    <row r="270" spans="1:13">
      <c r="A270" s="245">
        <v>260</v>
      </c>
      <c r="B270" s="450" t="s">
        <v>409</v>
      </c>
      <c r="C270" s="447">
        <v>29.05</v>
      </c>
      <c r="D270" s="448">
        <v>29.05</v>
      </c>
      <c r="E270" s="448">
        <v>28.400000000000002</v>
      </c>
      <c r="F270" s="448">
        <v>27.75</v>
      </c>
      <c r="G270" s="448">
        <v>27.1</v>
      </c>
      <c r="H270" s="448">
        <v>29.700000000000003</v>
      </c>
      <c r="I270" s="448">
        <v>30.35</v>
      </c>
      <c r="J270" s="448">
        <v>31.000000000000004</v>
      </c>
      <c r="K270" s="447">
        <v>29.7</v>
      </c>
      <c r="L270" s="447">
        <v>28.4</v>
      </c>
      <c r="M270" s="447">
        <v>36.742640000000002</v>
      </c>
    </row>
    <row r="271" spans="1:13">
      <c r="A271" s="245">
        <v>261</v>
      </c>
      <c r="B271" s="450" t="s">
        <v>410</v>
      </c>
      <c r="C271" s="447">
        <v>84.55</v>
      </c>
      <c r="D271" s="448">
        <v>83.766666666666666</v>
      </c>
      <c r="E271" s="448">
        <v>82.333333333333329</v>
      </c>
      <c r="F271" s="448">
        <v>80.11666666666666</v>
      </c>
      <c r="G271" s="448">
        <v>78.683333333333323</v>
      </c>
      <c r="H271" s="448">
        <v>85.983333333333334</v>
      </c>
      <c r="I271" s="448">
        <v>87.416666666666671</v>
      </c>
      <c r="J271" s="448">
        <v>89.63333333333334</v>
      </c>
      <c r="K271" s="447">
        <v>85.2</v>
      </c>
      <c r="L271" s="447">
        <v>81.55</v>
      </c>
      <c r="M271" s="447">
        <v>27.12829</v>
      </c>
    </row>
    <row r="272" spans="1:13">
      <c r="A272" s="245">
        <v>262</v>
      </c>
      <c r="B272" s="450" t="s">
        <v>411</v>
      </c>
      <c r="C272" s="447">
        <v>94.45</v>
      </c>
      <c r="D272" s="448">
        <v>95.033333333333346</v>
      </c>
      <c r="E272" s="448">
        <v>92.566666666666691</v>
      </c>
      <c r="F272" s="448">
        <v>90.683333333333351</v>
      </c>
      <c r="G272" s="448">
        <v>88.216666666666697</v>
      </c>
      <c r="H272" s="448">
        <v>96.916666666666686</v>
      </c>
      <c r="I272" s="448">
        <v>99.383333333333354</v>
      </c>
      <c r="J272" s="448">
        <v>101.26666666666668</v>
      </c>
      <c r="K272" s="447">
        <v>97.5</v>
      </c>
      <c r="L272" s="447">
        <v>93.15</v>
      </c>
      <c r="M272" s="447">
        <v>26.808810000000001</v>
      </c>
    </row>
    <row r="273" spans="1:13">
      <c r="A273" s="245">
        <v>263</v>
      </c>
      <c r="B273" s="450" t="s">
        <v>412</v>
      </c>
      <c r="C273" s="447">
        <v>175.75</v>
      </c>
      <c r="D273" s="448">
        <v>177.41666666666666</v>
      </c>
      <c r="E273" s="448">
        <v>173.33333333333331</v>
      </c>
      <c r="F273" s="448">
        <v>170.91666666666666</v>
      </c>
      <c r="G273" s="448">
        <v>166.83333333333331</v>
      </c>
      <c r="H273" s="448">
        <v>179.83333333333331</v>
      </c>
      <c r="I273" s="448">
        <v>183.91666666666663</v>
      </c>
      <c r="J273" s="448">
        <v>186.33333333333331</v>
      </c>
      <c r="K273" s="447">
        <v>181.5</v>
      </c>
      <c r="L273" s="447">
        <v>175</v>
      </c>
      <c r="M273" s="447">
        <v>4.5391199999999996</v>
      </c>
    </row>
    <row r="274" spans="1:13">
      <c r="A274" s="245">
        <v>264</v>
      </c>
      <c r="B274" s="450" t="s">
        <v>413</v>
      </c>
      <c r="C274" s="447">
        <v>91.4</v>
      </c>
      <c r="D274" s="448">
        <v>92.133333333333326</v>
      </c>
      <c r="E274" s="448">
        <v>90.266666666666652</v>
      </c>
      <c r="F274" s="448">
        <v>89.133333333333326</v>
      </c>
      <c r="G274" s="448">
        <v>87.266666666666652</v>
      </c>
      <c r="H274" s="448">
        <v>93.266666666666652</v>
      </c>
      <c r="I274" s="448">
        <v>95.133333333333326</v>
      </c>
      <c r="J274" s="448">
        <v>96.266666666666652</v>
      </c>
      <c r="K274" s="447">
        <v>94</v>
      </c>
      <c r="L274" s="447">
        <v>91</v>
      </c>
      <c r="M274" s="447">
        <v>12.56222</v>
      </c>
    </row>
    <row r="275" spans="1:13">
      <c r="A275" s="245">
        <v>265</v>
      </c>
      <c r="B275" s="450" t="s">
        <v>127</v>
      </c>
      <c r="C275" s="447">
        <v>394.85</v>
      </c>
      <c r="D275" s="448">
        <v>392.68333333333334</v>
      </c>
      <c r="E275" s="448">
        <v>383.36666666666667</v>
      </c>
      <c r="F275" s="448">
        <v>371.88333333333333</v>
      </c>
      <c r="G275" s="448">
        <v>362.56666666666666</v>
      </c>
      <c r="H275" s="448">
        <v>404.16666666666669</v>
      </c>
      <c r="I275" s="448">
        <v>413.48333333333341</v>
      </c>
      <c r="J275" s="448">
        <v>424.9666666666667</v>
      </c>
      <c r="K275" s="447">
        <v>402</v>
      </c>
      <c r="L275" s="447">
        <v>381.2</v>
      </c>
      <c r="M275" s="447">
        <v>145.30974000000001</v>
      </c>
    </row>
    <row r="276" spans="1:13">
      <c r="A276" s="245">
        <v>266</v>
      </c>
      <c r="B276" s="450" t="s">
        <v>414</v>
      </c>
      <c r="C276" s="447">
        <v>2279.35</v>
      </c>
      <c r="D276" s="448">
        <v>2284.2166666666667</v>
      </c>
      <c r="E276" s="448">
        <v>2253.5333333333333</v>
      </c>
      <c r="F276" s="448">
        <v>2227.7166666666667</v>
      </c>
      <c r="G276" s="448">
        <v>2197.0333333333333</v>
      </c>
      <c r="H276" s="448">
        <v>2310.0333333333333</v>
      </c>
      <c r="I276" s="448">
        <v>2340.7166666666667</v>
      </c>
      <c r="J276" s="448">
        <v>2366.5333333333333</v>
      </c>
      <c r="K276" s="447">
        <v>2314.9</v>
      </c>
      <c r="L276" s="447">
        <v>2258.4</v>
      </c>
      <c r="M276" s="447">
        <v>0.34045999999999998</v>
      </c>
    </row>
    <row r="277" spans="1:13">
      <c r="A277" s="245">
        <v>267</v>
      </c>
      <c r="B277" s="450" t="s">
        <v>129</v>
      </c>
      <c r="C277" s="447">
        <v>3096.3</v>
      </c>
      <c r="D277" s="448">
        <v>3111.9</v>
      </c>
      <c r="E277" s="448">
        <v>3058.4</v>
      </c>
      <c r="F277" s="448">
        <v>3020.5</v>
      </c>
      <c r="G277" s="448">
        <v>2967</v>
      </c>
      <c r="H277" s="448">
        <v>3149.8</v>
      </c>
      <c r="I277" s="448">
        <v>3203.3</v>
      </c>
      <c r="J277" s="448">
        <v>3241.2000000000003</v>
      </c>
      <c r="K277" s="447">
        <v>3165.4</v>
      </c>
      <c r="L277" s="447">
        <v>3074</v>
      </c>
      <c r="M277" s="447">
        <v>7.1864400000000002</v>
      </c>
    </row>
    <row r="278" spans="1:13">
      <c r="A278" s="245">
        <v>268</v>
      </c>
      <c r="B278" s="450" t="s">
        <v>130</v>
      </c>
      <c r="C278" s="447">
        <v>863.3</v>
      </c>
      <c r="D278" s="448">
        <v>865.73333333333323</v>
      </c>
      <c r="E278" s="448">
        <v>847.01666666666642</v>
      </c>
      <c r="F278" s="448">
        <v>830.73333333333323</v>
      </c>
      <c r="G278" s="448">
        <v>812.01666666666642</v>
      </c>
      <c r="H278" s="448">
        <v>882.01666666666642</v>
      </c>
      <c r="I278" s="448">
        <v>900.73333333333335</v>
      </c>
      <c r="J278" s="448">
        <v>917.01666666666642</v>
      </c>
      <c r="K278" s="447">
        <v>884.45</v>
      </c>
      <c r="L278" s="447">
        <v>849.45</v>
      </c>
      <c r="M278" s="447">
        <v>54.723260000000003</v>
      </c>
    </row>
    <row r="279" spans="1:13">
      <c r="A279" s="245">
        <v>269</v>
      </c>
      <c r="B279" s="450" t="s">
        <v>415</v>
      </c>
      <c r="C279" s="447">
        <v>156.9</v>
      </c>
      <c r="D279" s="448">
        <v>157.48333333333335</v>
      </c>
      <c r="E279" s="448">
        <v>154.41666666666669</v>
      </c>
      <c r="F279" s="448">
        <v>151.93333333333334</v>
      </c>
      <c r="G279" s="448">
        <v>148.86666666666667</v>
      </c>
      <c r="H279" s="448">
        <v>159.9666666666667</v>
      </c>
      <c r="I279" s="448">
        <v>163.03333333333336</v>
      </c>
      <c r="J279" s="448">
        <v>165.51666666666671</v>
      </c>
      <c r="K279" s="447">
        <v>160.55000000000001</v>
      </c>
      <c r="L279" s="447">
        <v>155</v>
      </c>
      <c r="M279" s="447">
        <v>19.38815</v>
      </c>
    </row>
    <row r="280" spans="1:13">
      <c r="A280" s="245">
        <v>270</v>
      </c>
      <c r="B280" s="450" t="s">
        <v>417</v>
      </c>
      <c r="C280" s="447">
        <v>623.6</v>
      </c>
      <c r="D280" s="448">
        <v>620.19999999999993</v>
      </c>
      <c r="E280" s="448">
        <v>606.39999999999986</v>
      </c>
      <c r="F280" s="448">
        <v>589.19999999999993</v>
      </c>
      <c r="G280" s="448">
        <v>575.39999999999986</v>
      </c>
      <c r="H280" s="448">
        <v>637.39999999999986</v>
      </c>
      <c r="I280" s="448">
        <v>651.19999999999982</v>
      </c>
      <c r="J280" s="448">
        <v>668.39999999999986</v>
      </c>
      <c r="K280" s="447">
        <v>634</v>
      </c>
      <c r="L280" s="447">
        <v>603</v>
      </c>
      <c r="M280" s="447">
        <v>6.2207999999999997</v>
      </c>
    </row>
    <row r="281" spans="1:13">
      <c r="A281" s="245">
        <v>271</v>
      </c>
      <c r="B281" s="450" t="s">
        <v>418</v>
      </c>
      <c r="C281" s="447">
        <v>222.65</v>
      </c>
      <c r="D281" s="448">
        <v>222.88333333333333</v>
      </c>
      <c r="E281" s="448">
        <v>215.76666666666665</v>
      </c>
      <c r="F281" s="448">
        <v>208.88333333333333</v>
      </c>
      <c r="G281" s="448">
        <v>201.76666666666665</v>
      </c>
      <c r="H281" s="448">
        <v>229.76666666666665</v>
      </c>
      <c r="I281" s="448">
        <v>236.88333333333333</v>
      </c>
      <c r="J281" s="448">
        <v>243.76666666666665</v>
      </c>
      <c r="K281" s="447">
        <v>230</v>
      </c>
      <c r="L281" s="447">
        <v>216</v>
      </c>
      <c r="M281" s="447">
        <v>19.944389999999999</v>
      </c>
    </row>
    <row r="282" spans="1:13">
      <c r="A282" s="245">
        <v>272</v>
      </c>
      <c r="B282" s="450" t="s">
        <v>419</v>
      </c>
      <c r="C282" s="447">
        <v>218.95</v>
      </c>
      <c r="D282" s="448">
        <v>224.23333333333335</v>
      </c>
      <c r="E282" s="448">
        <v>210.56666666666669</v>
      </c>
      <c r="F282" s="448">
        <v>202.18333333333334</v>
      </c>
      <c r="G282" s="448">
        <v>188.51666666666668</v>
      </c>
      <c r="H282" s="448">
        <v>232.6166666666667</v>
      </c>
      <c r="I282" s="448">
        <v>246.28333333333333</v>
      </c>
      <c r="J282" s="448">
        <v>254.66666666666671</v>
      </c>
      <c r="K282" s="447">
        <v>237.9</v>
      </c>
      <c r="L282" s="447">
        <v>215.85</v>
      </c>
      <c r="M282" s="447">
        <v>17.70797</v>
      </c>
    </row>
    <row r="283" spans="1:13">
      <c r="A283" s="245">
        <v>273</v>
      </c>
      <c r="B283" s="450" t="s">
        <v>752</v>
      </c>
      <c r="C283" s="447">
        <v>998.35</v>
      </c>
      <c r="D283" s="448">
        <v>1006.9</v>
      </c>
      <c r="E283" s="448">
        <v>978.8</v>
      </c>
      <c r="F283" s="448">
        <v>959.25</v>
      </c>
      <c r="G283" s="448">
        <v>931.15</v>
      </c>
      <c r="H283" s="448">
        <v>1026.4499999999998</v>
      </c>
      <c r="I283" s="448">
        <v>1054.5500000000002</v>
      </c>
      <c r="J283" s="448">
        <v>1074.0999999999999</v>
      </c>
      <c r="K283" s="447">
        <v>1035</v>
      </c>
      <c r="L283" s="447">
        <v>987.35</v>
      </c>
      <c r="M283" s="447">
        <v>0.75583999999999996</v>
      </c>
    </row>
    <row r="284" spans="1:13">
      <c r="A284" s="245">
        <v>274</v>
      </c>
      <c r="B284" s="450" t="s">
        <v>420</v>
      </c>
      <c r="C284" s="447">
        <v>958.6</v>
      </c>
      <c r="D284" s="448">
        <v>956.88333333333321</v>
      </c>
      <c r="E284" s="448">
        <v>948.76666666666642</v>
      </c>
      <c r="F284" s="448">
        <v>938.93333333333317</v>
      </c>
      <c r="G284" s="448">
        <v>930.81666666666638</v>
      </c>
      <c r="H284" s="448">
        <v>966.71666666666647</v>
      </c>
      <c r="I284" s="448">
        <v>974.83333333333326</v>
      </c>
      <c r="J284" s="448">
        <v>984.66666666666652</v>
      </c>
      <c r="K284" s="447">
        <v>965</v>
      </c>
      <c r="L284" s="447">
        <v>947.05</v>
      </c>
      <c r="M284" s="447">
        <v>1.5298099999999999</v>
      </c>
    </row>
    <row r="285" spans="1:13">
      <c r="A285" s="245">
        <v>275</v>
      </c>
      <c r="B285" s="450" t="s">
        <v>421</v>
      </c>
      <c r="C285" s="447">
        <v>426.9</v>
      </c>
      <c r="D285" s="448">
        <v>429.63333333333338</v>
      </c>
      <c r="E285" s="448">
        <v>422.36666666666679</v>
      </c>
      <c r="F285" s="448">
        <v>417.83333333333343</v>
      </c>
      <c r="G285" s="448">
        <v>410.56666666666683</v>
      </c>
      <c r="H285" s="448">
        <v>434.16666666666674</v>
      </c>
      <c r="I285" s="448">
        <v>441.43333333333328</v>
      </c>
      <c r="J285" s="448">
        <v>445.9666666666667</v>
      </c>
      <c r="K285" s="447">
        <v>436.9</v>
      </c>
      <c r="L285" s="447">
        <v>425.1</v>
      </c>
      <c r="M285" s="447">
        <v>4.3014000000000001</v>
      </c>
    </row>
    <row r="286" spans="1:13">
      <c r="A286" s="245">
        <v>276</v>
      </c>
      <c r="B286" s="450" t="s">
        <v>422</v>
      </c>
      <c r="C286" s="447">
        <v>588.70000000000005</v>
      </c>
      <c r="D286" s="448">
        <v>585.41666666666663</v>
      </c>
      <c r="E286" s="448">
        <v>578.88333333333321</v>
      </c>
      <c r="F286" s="448">
        <v>569.06666666666661</v>
      </c>
      <c r="G286" s="448">
        <v>562.53333333333319</v>
      </c>
      <c r="H286" s="448">
        <v>595.23333333333323</v>
      </c>
      <c r="I286" s="448">
        <v>601.76666666666677</v>
      </c>
      <c r="J286" s="448">
        <v>611.58333333333326</v>
      </c>
      <c r="K286" s="447">
        <v>591.95000000000005</v>
      </c>
      <c r="L286" s="447">
        <v>575.6</v>
      </c>
      <c r="M286" s="447">
        <v>2.2650299999999999</v>
      </c>
    </row>
    <row r="287" spans="1:13">
      <c r="A287" s="245">
        <v>277</v>
      </c>
      <c r="B287" s="450" t="s">
        <v>423</v>
      </c>
      <c r="C287" s="447">
        <v>65.900000000000006</v>
      </c>
      <c r="D287" s="448">
        <v>66.266666666666666</v>
      </c>
      <c r="E287" s="448">
        <v>65.033333333333331</v>
      </c>
      <c r="F287" s="448">
        <v>64.166666666666671</v>
      </c>
      <c r="G287" s="448">
        <v>62.933333333333337</v>
      </c>
      <c r="H287" s="448">
        <v>67.133333333333326</v>
      </c>
      <c r="I287" s="448">
        <v>68.366666666666646</v>
      </c>
      <c r="J287" s="448">
        <v>69.23333333333332</v>
      </c>
      <c r="K287" s="447">
        <v>67.5</v>
      </c>
      <c r="L287" s="447">
        <v>65.400000000000006</v>
      </c>
      <c r="M287" s="447">
        <v>101.52536000000001</v>
      </c>
    </row>
    <row r="288" spans="1:13">
      <c r="A288" s="245">
        <v>278</v>
      </c>
      <c r="B288" s="450" t="s">
        <v>424</v>
      </c>
      <c r="C288" s="447">
        <v>59.3</v>
      </c>
      <c r="D288" s="448">
        <v>58.666666666666664</v>
      </c>
      <c r="E288" s="448">
        <v>57.833333333333329</v>
      </c>
      <c r="F288" s="448">
        <v>56.366666666666667</v>
      </c>
      <c r="G288" s="448">
        <v>55.533333333333331</v>
      </c>
      <c r="H288" s="448">
        <v>60.133333333333326</v>
      </c>
      <c r="I288" s="448">
        <v>60.966666666666654</v>
      </c>
      <c r="J288" s="448">
        <v>62.433333333333323</v>
      </c>
      <c r="K288" s="447">
        <v>59.5</v>
      </c>
      <c r="L288" s="447">
        <v>57.2</v>
      </c>
      <c r="M288" s="447">
        <v>20.905010000000001</v>
      </c>
    </row>
    <row r="289" spans="1:13">
      <c r="A289" s="245">
        <v>279</v>
      </c>
      <c r="B289" s="450" t="s">
        <v>425</v>
      </c>
      <c r="C289" s="447">
        <v>752.8</v>
      </c>
      <c r="D289" s="448">
        <v>754.9666666666667</v>
      </c>
      <c r="E289" s="448">
        <v>747.93333333333339</v>
      </c>
      <c r="F289" s="448">
        <v>743.06666666666672</v>
      </c>
      <c r="G289" s="448">
        <v>736.03333333333342</v>
      </c>
      <c r="H289" s="448">
        <v>759.83333333333337</v>
      </c>
      <c r="I289" s="448">
        <v>766.86666666666667</v>
      </c>
      <c r="J289" s="448">
        <v>771.73333333333335</v>
      </c>
      <c r="K289" s="447">
        <v>762</v>
      </c>
      <c r="L289" s="447">
        <v>750.1</v>
      </c>
      <c r="M289" s="447">
        <v>1.82616</v>
      </c>
    </row>
    <row r="290" spans="1:13">
      <c r="A290" s="245">
        <v>280</v>
      </c>
      <c r="B290" s="450" t="s">
        <v>426</v>
      </c>
      <c r="C290" s="447">
        <v>430.45</v>
      </c>
      <c r="D290" s="448">
        <v>428.36666666666662</v>
      </c>
      <c r="E290" s="448">
        <v>423.93333333333322</v>
      </c>
      <c r="F290" s="448">
        <v>417.41666666666663</v>
      </c>
      <c r="G290" s="448">
        <v>412.98333333333323</v>
      </c>
      <c r="H290" s="448">
        <v>434.88333333333321</v>
      </c>
      <c r="I290" s="448">
        <v>439.31666666666661</v>
      </c>
      <c r="J290" s="448">
        <v>445.8333333333332</v>
      </c>
      <c r="K290" s="447">
        <v>432.8</v>
      </c>
      <c r="L290" s="447">
        <v>421.85</v>
      </c>
      <c r="M290" s="447">
        <v>2.72993</v>
      </c>
    </row>
    <row r="291" spans="1:13">
      <c r="A291" s="245">
        <v>281</v>
      </c>
      <c r="B291" s="450" t="s">
        <v>427</v>
      </c>
      <c r="C291" s="447">
        <v>233.15</v>
      </c>
      <c r="D291" s="448">
        <v>233.75</v>
      </c>
      <c r="E291" s="448">
        <v>230.1</v>
      </c>
      <c r="F291" s="448">
        <v>227.04999999999998</v>
      </c>
      <c r="G291" s="448">
        <v>223.39999999999998</v>
      </c>
      <c r="H291" s="448">
        <v>236.8</v>
      </c>
      <c r="I291" s="448">
        <v>240.45</v>
      </c>
      <c r="J291" s="448">
        <v>243.50000000000003</v>
      </c>
      <c r="K291" s="447">
        <v>237.4</v>
      </c>
      <c r="L291" s="447">
        <v>230.7</v>
      </c>
      <c r="M291" s="447">
        <v>2.17144</v>
      </c>
    </row>
    <row r="292" spans="1:13">
      <c r="A292" s="245">
        <v>282</v>
      </c>
      <c r="B292" s="450" t="s">
        <v>131</v>
      </c>
      <c r="C292" s="447">
        <v>1777.25</v>
      </c>
      <c r="D292" s="448">
        <v>1762.1333333333332</v>
      </c>
      <c r="E292" s="448">
        <v>1740.8166666666664</v>
      </c>
      <c r="F292" s="448">
        <v>1704.3833333333332</v>
      </c>
      <c r="G292" s="448">
        <v>1683.0666666666664</v>
      </c>
      <c r="H292" s="448">
        <v>1798.5666666666664</v>
      </c>
      <c r="I292" s="448">
        <v>1819.883333333333</v>
      </c>
      <c r="J292" s="448">
        <v>1856.3166666666664</v>
      </c>
      <c r="K292" s="447">
        <v>1783.45</v>
      </c>
      <c r="L292" s="447">
        <v>1725.7</v>
      </c>
      <c r="M292" s="447">
        <v>53.399880000000003</v>
      </c>
    </row>
    <row r="293" spans="1:13">
      <c r="A293" s="245">
        <v>283</v>
      </c>
      <c r="B293" s="450" t="s">
        <v>132</v>
      </c>
      <c r="C293" s="447">
        <v>88.5</v>
      </c>
      <c r="D293" s="448">
        <v>88.416666666666671</v>
      </c>
      <c r="E293" s="448">
        <v>87.733333333333348</v>
      </c>
      <c r="F293" s="448">
        <v>86.966666666666683</v>
      </c>
      <c r="G293" s="448">
        <v>86.28333333333336</v>
      </c>
      <c r="H293" s="448">
        <v>89.183333333333337</v>
      </c>
      <c r="I293" s="448">
        <v>89.866666666666646</v>
      </c>
      <c r="J293" s="448">
        <v>90.633333333333326</v>
      </c>
      <c r="K293" s="447">
        <v>89.1</v>
      </c>
      <c r="L293" s="447">
        <v>87.65</v>
      </c>
      <c r="M293" s="447">
        <v>81.942930000000004</v>
      </c>
    </row>
    <row r="294" spans="1:13">
      <c r="A294" s="245">
        <v>284</v>
      </c>
      <c r="B294" s="450" t="s">
        <v>259</v>
      </c>
      <c r="C294" s="447">
        <v>2725.45</v>
      </c>
      <c r="D294" s="448">
        <v>2718.6166666666663</v>
      </c>
      <c r="E294" s="448">
        <v>2685.2833333333328</v>
      </c>
      <c r="F294" s="448">
        <v>2645.1166666666663</v>
      </c>
      <c r="G294" s="448">
        <v>2611.7833333333328</v>
      </c>
      <c r="H294" s="448">
        <v>2758.7833333333328</v>
      </c>
      <c r="I294" s="448">
        <v>2792.1166666666659</v>
      </c>
      <c r="J294" s="448">
        <v>2832.2833333333328</v>
      </c>
      <c r="K294" s="447">
        <v>2751.95</v>
      </c>
      <c r="L294" s="447">
        <v>2678.45</v>
      </c>
      <c r="M294" s="447">
        <v>3.4382600000000001</v>
      </c>
    </row>
    <row r="295" spans="1:13">
      <c r="A295" s="245">
        <v>285</v>
      </c>
      <c r="B295" s="450" t="s">
        <v>133</v>
      </c>
      <c r="C295" s="447">
        <v>450.8</v>
      </c>
      <c r="D295" s="448">
        <v>451.5</v>
      </c>
      <c r="E295" s="448">
        <v>447.3</v>
      </c>
      <c r="F295" s="448">
        <v>443.8</v>
      </c>
      <c r="G295" s="448">
        <v>439.6</v>
      </c>
      <c r="H295" s="448">
        <v>455</v>
      </c>
      <c r="I295" s="448">
        <v>459.20000000000005</v>
      </c>
      <c r="J295" s="448">
        <v>462.7</v>
      </c>
      <c r="K295" s="447">
        <v>455.7</v>
      </c>
      <c r="L295" s="447">
        <v>448</v>
      </c>
      <c r="M295" s="447">
        <v>19.937719999999999</v>
      </c>
    </row>
    <row r="296" spans="1:13">
      <c r="A296" s="245">
        <v>286</v>
      </c>
      <c r="B296" s="450" t="s">
        <v>753</v>
      </c>
      <c r="C296" s="447">
        <v>264.5</v>
      </c>
      <c r="D296" s="448">
        <v>266.18333333333334</v>
      </c>
      <c r="E296" s="448">
        <v>259.61666666666667</v>
      </c>
      <c r="F296" s="448">
        <v>254.73333333333335</v>
      </c>
      <c r="G296" s="448">
        <v>248.16666666666669</v>
      </c>
      <c r="H296" s="448">
        <v>271.06666666666666</v>
      </c>
      <c r="I296" s="448">
        <v>277.63333333333338</v>
      </c>
      <c r="J296" s="448">
        <v>282.51666666666665</v>
      </c>
      <c r="K296" s="447">
        <v>272.75</v>
      </c>
      <c r="L296" s="447">
        <v>261.3</v>
      </c>
      <c r="M296" s="447">
        <v>1.9647300000000001</v>
      </c>
    </row>
    <row r="297" spans="1:13">
      <c r="A297" s="245">
        <v>287</v>
      </c>
      <c r="B297" s="450" t="s">
        <v>428</v>
      </c>
      <c r="C297" s="447">
        <v>6504.95</v>
      </c>
      <c r="D297" s="448">
        <v>6539.9833333333336</v>
      </c>
      <c r="E297" s="448">
        <v>6429.9666666666672</v>
      </c>
      <c r="F297" s="448">
        <v>6354.9833333333336</v>
      </c>
      <c r="G297" s="448">
        <v>6244.9666666666672</v>
      </c>
      <c r="H297" s="448">
        <v>6614.9666666666672</v>
      </c>
      <c r="I297" s="448">
        <v>6724.9833333333336</v>
      </c>
      <c r="J297" s="448">
        <v>6799.9666666666672</v>
      </c>
      <c r="K297" s="447">
        <v>6650</v>
      </c>
      <c r="L297" s="447">
        <v>6465</v>
      </c>
      <c r="M297" s="447">
        <v>8.6019999999999999E-2</v>
      </c>
    </row>
    <row r="298" spans="1:13">
      <c r="A298" s="245">
        <v>288</v>
      </c>
      <c r="B298" s="450" t="s">
        <v>260</v>
      </c>
      <c r="C298" s="447">
        <v>3924.3</v>
      </c>
      <c r="D298" s="448">
        <v>3887.7666666666664</v>
      </c>
      <c r="E298" s="448">
        <v>3837.5333333333328</v>
      </c>
      <c r="F298" s="448">
        <v>3750.7666666666664</v>
      </c>
      <c r="G298" s="448">
        <v>3700.5333333333328</v>
      </c>
      <c r="H298" s="448">
        <v>3974.5333333333328</v>
      </c>
      <c r="I298" s="448">
        <v>4024.7666666666664</v>
      </c>
      <c r="J298" s="448">
        <v>4111.5333333333328</v>
      </c>
      <c r="K298" s="447">
        <v>3938</v>
      </c>
      <c r="L298" s="447">
        <v>3801</v>
      </c>
      <c r="M298" s="447">
        <v>7.8868499999999999</v>
      </c>
    </row>
    <row r="299" spans="1:13">
      <c r="A299" s="245">
        <v>289</v>
      </c>
      <c r="B299" s="450" t="s">
        <v>134</v>
      </c>
      <c r="C299" s="447">
        <v>1482.85</v>
      </c>
      <c r="D299" s="448">
        <v>1476.5333333333335</v>
      </c>
      <c r="E299" s="448">
        <v>1468.0666666666671</v>
      </c>
      <c r="F299" s="448">
        <v>1453.2833333333335</v>
      </c>
      <c r="G299" s="448">
        <v>1444.8166666666671</v>
      </c>
      <c r="H299" s="448">
        <v>1491.3166666666671</v>
      </c>
      <c r="I299" s="448">
        <v>1499.7833333333338</v>
      </c>
      <c r="J299" s="448">
        <v>1514.5666666666671</v>
      </c>
      <c r="K299" s="447">
        <v>1485</v>
      </c>
      <c r="L299" s="447">
        <v>1461.75</v>
      </c>
      <c r="M299" s="447">
        <v>37.472209999999997</v>
      </c>
    </row>
    <row r="300" spans="1:13">
      <c r="A300" s="245">
        <v>290</v>
      </c>
      <c r="B300" s="450" t="s">
        <v>429</v>
      </c>
      <c r="C300" s="447">
        <v>520.6</v>
      </c>
      <c r="D300" s="448">
        <v>521.68333333333339</v>
      </c>
      <c r="E300" s="448">
        <v>515.41666666666674</v>
      </c>
      <c r="F300" s="448">
        <v>510.23333333333335</v>
      </c>
      <c r="G300" s="448">
        <v>503.9666666666667</v>
      </c>
      <c r="H300" s="448">
        <v>526.86666666666679</v>
      </c>
      <c r="I300" s="448">
        <v>533.13333333333344</v>
      </c>
      <c r="J300" s="448">
        <v>538.31666666666683</v>
      </c>
      <c r="K300" s="447">
        <v>527.95000000000005</v>
      </c>
      <c r="L300" s="447">
        <v>516.5</v>
      </c>
      <c r="M300" s="447">
        <v>28.259</v>
      </c>
    </row>
    <row r="301" spans="1:13">
      <c r="A301" s="245">
        <v>291</v>
      </c>
      <c r="B301" s="450" t="s">
        <v>430</v>
      </c>
      <c r="C301" s="447">
        <v>42.3</v>
      </c>
      <c r="D301" s="448">
        <v>42.033333333333331</v>
      </c>
      <c r="E301" s="448">
        <v>41.11666666666666</v>
      </c>
      <c r="F301" s="448">
        <v>39.93333333333333</v>
      </c>
      <c r="G301" s="448">
        <v>39.016666666666659</v>
      </c>
      <c r="H301" s="448">
        <v>43.216666666666661</v>
      </c>
      <c r="I301" s="448">
        <v>44.133333333333333</v>
      </c>
      <c r="J301" s="448">
        <v>45.316666666666663</v>
      </c>
      <c r="K301" s="447">
        <v>42.95</v>
      </c>
      <c r="L301" s="447">
        <v>40.85</v>
      </c>
      <c r="M301" s="447">
        <v>68.579539999999994</v>
      </c>
    </row>
    <row r="302" spans="1:13">
      <c r="A302" s="245">
        <v>292</v>
      </c>
      <c r="B302" s="450" t="s">
        <v>431</v>
      </c>
      <c r="C302" s="447">
        <v>1609.4</v>
      </c>
      <c r="D302" s="448">
        <v>1614.8</v>
      </c>
      <c r="E302" s="448">
        <v>1594.6</v>
      </c>
      <c r="F302" s="448">
        <v>1579.8</v>
      </c>
      <c r="G302" s="448">
        <v>1559.6</v>
      </c>
      <c r="H302" s="448">
        <v>1629.6</v>
      </c>
      <c r="I302" s="448">
        <v>1649.8000000000002</v>
      </c>
      <c r="J302" s="448">
        <v>1664.6</v>
      </c>
      <c r="K302" s="447">
        <v>1635</v>
      </c>
      <c r="L302" s="447">
        <v>1600</v>
      </c>
      <c r="M302" s="447">
        <v>1.13601</v>
      </c>
    </row>
    <row r="303" spans="1:13">
      <c r="A303" s="245">
        <v>293</v>
      </c>
      <c r="B303" s="450" t="s">
        <v>135</v>
      </c>
      <c r="C303" s="447">
        <v>1203.3499999999999</v>
      </c>
      <c r="D303" s="448">
        <v>1199.4333333333334</v>
      </c>
      <c r="E303" s="448">
        <v>1191.9166666666667</v>
      </c>
      <c r="F303" s="448">
        <v>1180.4833333333333</v>
      </c>
      <c r="G303" s="448">
        <v>1172.9666666666667</v>
      </c>
      <c r="H303" s="448">
        <v>1210.8666666666668</v>
      </c>
      <c r="I303" s="448">
        <v>1218.3833333333332</v>
      </c>
      <c r="J303" s="448">
        <v>1229.8166666666668</v>
      </c>
      <c r="K303" s="447">
        <v>1206.95</v>
      </c>
      <c r="L303" s="447">
        <v>1188</v>
      </c>
      <c r="M303" s="447">
        <v>27.270379999999999</v>
      </c>
    </row>
    <row r="304" spans="1:13">
      <c r="A304" s="245">
        <v>294</v>
      </c>
      <c r="B304" s="450" t="s">
        <v>432</v>
      </c>
      <c r="C304" s="447">
        <v>2802.4</v>
      </c>
      <c r="D304" s="448">
        <v>2757.6999999999994</v>
      </c>
      <c r="E304" s="448">
        <v>2636.3999999999987</v>
      </c>
      <c r="F304" s="448">
        <v>2470.3999999999992</v>
      </c>
      <c r="G304" s="448">
        <v>2349.0999999999985</v>
      </c>
      <c r="H304" s="448">
        <v>2923.6999999999989</v>
      </c>
      <c r="I304" s="448">
        <v>3044.9999999999991</v>
      </c>
      <c r="J304" s="448">
        <v>3210.9999999999991</v>
      </c>
      <c r="K304" s="447">
        <v>2879</v>
      </c>
      <c r="L304" s="447">
        <v>2591.6999999999998</v>
      </c>
      <c r="M304" s="447">
        <v>11.29368</v>
      </c>
    </row>
    <row r="305" spans="1:13">
      <c r="A305" s="245">
        <v>295</v>
      </c>
      <c r="B305" s="450" t="s">
        <v>433</v>
      </c>
      <c r="C305" s="447">
        <v>951</v>
      </c>
      <c r="D305" s="448">
        <v>939.25</v>
      </c>
      <c r="E305" s="448">
        <v>903.4</v>
      </c>
      <c r="F305" s="448">
        <v>855.8</v>
      </c>
      <c r="G305" s="448">
        <v>819.94999999999993</v>
      </c>
      <c r="H305" s="448">
        <v>986.85</v>
      </c>
      <c r="I305" s="448">
        <v>1022.6999999999999</v>
      </c>
      <c r="J305" s="448">
        <v>1070.3000000000002</v>
      </c>
      <c r="K305" s="447">
        <v>975.1</v>
      </c>
      <c r="L305" s="447">
        <v>891.65</v>
      </c>
      <c r="M305" s="447">
        <v>1.0103899999999999</v>
      </c>
    </row>
    <row r="306" spans="1:13">
      <c r="A306" s="245">
        <v>296</v>
      </c>
      <c r="B306" s="450" t="s">
        <v>434</v>
      </c>
      <c r="C306" s="447">
        <v>57.5</v>
      </c>
      <c r="D306" s="448">
        <v>58.283333333333331</v>
      </c>
      <c r="E306" s="448">
        <v>56.266666666666666</v>
      </c>
      <c r="F306" s="448">
        <v>55.033333333333331</v>
      </c>
      <c r="G306" s="448">
        <v>53.016666666666666</v>
      </c>
      <c r="H306" s="448">
        <v>59.516666666666666</v>
      </c>
      <c r="I306" s="448">
        <v>61.533333333333331</v>
      </c>
      <c r="J306" s="448">
        <v>62.766666666666666</v>
      </c>
      <c r="K306" s="447">
        <v>60.3</v>
      </c>
      <c r="L306" s="447">
        <v>57.05</v>
      </c>
      <c r="M306" s="447">
        <v>57.949269999999999</v>
      </c>
    </row>
    <row r="307" spans="1:13">
      <c r="A307" s="245">
        <v>297</v>
      </c>
      <c r="B307" s="450" t="s">
        <v>435</v>
      </c>
      <c r="C307" s="447">
        <v>168.4</v>
      </c>
      <c r="D307" s="448">
        <v>169.81666666666669</v>
      </c>
      <c r="E307" s="448">
        <v>166.58333333333337</v>
      </c>
      <c r="F307" s="448">
        <v>164.76666666666668</v>
      </c>
      <c r="G307" s="448">
        <v>161.53333333333336</v>
      </c>
      <c r="H307" s="448">
        <v>171.63333333333338</v>
      </c>
      <c r="I307" s="448">
        <v>174.86666666666667</v>
      </c>
      <c r="J307" s="448">
        <v>176.68333333333339</v>
      </c>
      <c r="K307" s="447">
        <v>173.05</v>
      </c>
      <c r="L307" s="447">
        <v>168</v>
      </c>
      <c r="M307" s="447">
        <v>4.7000700000000002</v>
      </c>
    </row>
    <row r="308" spans="1:13">
      <c r="A308" s="245">
        <v>298</v>
      </c>
      <c r="B308" s="450" t="s">
        <v>146</v>
      </c>
      <c r="C308" s="447">
        <v>82794.149999999994</v>
      </c>
      <c r="D308" s="448">
        <v>82441.53333333334</v>
      </c>
      <c r="E308" s="448">
        <v>81708.216666666674</v>
      </c>
      <c r="F308" s="448">
        <v>80622.28333333334</v>
      </c>
      <c r="G308" s="448">
        <v>79888.966666666674</v>
      </c>
      <c r="H308" s="448">
        <v>83527.466666666674</v>
      </c>
      <c r="I308" s="448">
        <v>84260.783333333355</v>
      </c>
      <c r="J308" s="448">
        <v>85346.716666666674</v>
      </c>
      <c r="K308" s="447">
        <v>83174.850000000006</v>
      </c>
      <c r="L308" s="447">
        <v>81355.600000000006</v>
      </c>
      <c r="M308" s="447">
        <v>0.18209</v>
      </c>
    </row>
    <row r="309" spans="1:13">
      <c r="A309" s="245">
        <v>299</v>
      </c>
      <c r="B309" s="450" t="s">
        <v>143</v>
      </c>
      <c r="C309" s="447">
        <v>1210.7</v>
      </c>
      <c r="D309" s="448">
        <v>1198.7166666666667</v>
      </c>
      <c r="E309" s="448">
        <v>1180.9833333333333</v>
      </c>
      <c r="F309" s="448">
        <v>1151.2666666666667</v>
      </c>
      <c r="G309" s="448">
        <v>1133.5333333333333</v>
      </c>
      <c r="H309" s="448">
        <v>1228.4333333333334</v>
      </c>
      <c r="I309" s="448">
        <v>1246.166666666667</v>
      </c>
      <c r="J309" s="448">
        <v>1275.8833333333334</v>
      </c>
      <c r="K309" s="447">
        <v>1216.45</v>
      </c>
      <c r="L309" s="447">
        <v>1169</v>
      </c>
      <c r="M309" s="447">
        <v>14.444940000000001</v>
      </c>
    </row>
    <row r="310" spans="1:13">
      <c r="A310" s="245">
        <v>300</v>
      </c>
      <c r="B310" s="450" t="s">
        <v>436</v>
      </c>
      <c r="C310" s="447">
        <v>3765.7</v>
      </c>
      <c r="D310" s="448">
        <v>3799.9</v>
      </c>
      <c r="E310" s="448">
        <v>3700.8</v>
      </c>
      <c r="F310" s="448">
        <v>3635.9</v>
      </c>
      <c r="G310" s="448">
        <v>3536.8</v>
      </c>
      <c r="H310" s="448">
        <v>3864.8</v>
      </c>
      <c r="I310" s="448">
        <v>3963.8999999999996</v>
      </c>
      <c r="J310" s="448">
        <v>4028.8</v>
      </c>
      <c r="K310" s="447">
        <v>3899</v>
      </c>
      <c r="L310" s="447">
        <v>3735</v>
      </c>
      <c r="M310" s="447">
        <v>0.21904000000000001</v>
      </c>
    </row>
    <row r="311" spans="1:13">
      <c r="A311" s="245">
        <v>301</v>
      </c>
      <c r="B311" s="450" t="s">
        <v>437</v>
      </c>
      <c r="C311" s="447">
        <v>295.55</v>
      </c>
      <c r="D311" s="448">
        <v>298.13333333333338</v>
      </c>
      <c r="E311" s="448">
        <v>292.16666666666674</v>
      </c>
      <c r="F311" s="448">
        <v>288.78333333333336</v>
      </c>
      <c r="G311" s="448">
        <v>282.81666666666672</v>
      </c>
      <c r="H311" s="448">
        <v>301.51666666666677</v>
      </c>
      <c r="I311" s="448">
        <v>307.48333333333335</v>
      </c>
      <c r="J311" s="448">
        <v>310.86666666666679</v>
      </c>
      <c r="K311" s="447">
        <v>304.10000000000002</v>
      </c>
      <c r="L311" s="447">
        <v>294.75</v>
      </c>
      <c r="M311" s="447">
        <v>1.2603</v>
      </c>
    </row>
    <row r="312" spans="1:13">
      <c r="A312" s="245">
        <v>302</v>
      </c>
      <c r="B312" s="450" t="s">
        <v>137</v>
      </c>
      <c r="C312" s="447">
        <v>154.5</v>
      </c>
      <c r="D312" s="448">
        <v>155.38333333333333</v>
      </c>
      <c r="E312" s="448">
        <v>153.01666666666665</v>
      </c>
      <c r="F312" s="448">
        <v>151.53333333333333</v>
      </c>
      <c r="G312" s="448">
        <v>149.16666666666666</v>
      </c>
      <c r="H312" s="448">
        <v>156.86666666666665</v>
      </c>
      <c r="I312" s="448">
        <v>159.23333333333332</v>
      </c>
      <c r="J312" s="448">
        <v>160.71666666666664</v>
      </c>
      <c r="K312" s="447">
        <v>157.75</v>
      </c>
      <c r="L312" s="447">
        <v>153.9</v>
      </c>
      <c r="M312" s="447">
        <v>107.67764</v>
      </c>
    </row>
    <row r="313" spans="1:13">
      <c r="A313" s="245">
        <v>303</v>
      </c>
      <c r="B313" s="450" t="s">
        <v>136</v>
      </c>
      <c r="C313" s="447">
        <v>828.6</v>
      </c>
      <c r="D313" s="448">
        <v>825.5</v>
      </c>
      <c r="E313" s="448">
        <v>820</v>
      </c>
      <c r="F313" s="448">
        <v>811.4</v>
      </c>
      <c r="G313" s="448">
        <v>805.9</v>
      </c>
      <c r="H313" s="448">
        <v>834.1</v>
      </c>
      <c r="I313" s="448">
        <v>839.6</v>
      </c>
      <c r="J313" s="448">
        <v>848.2</v>
      </c>
      <c r="K313" s="447">
        <v>831</v>
      </c>
      <c r="L313" s="447">
        <v>816.9</v>
      </c>
      <c r="M313" s="447">
        <v>69.026300000000006</v>
      </c>
    </row>
    <row r="314" spans="1:13">
      <c r="A314" s="245">
        <v>304</v>
      </c>
      <c r="B314" s="450" t="s">
        <v>438</v>
      </c>
      <c r="C314" s="447">
        <v>201.7</v>
      </c>
      <c r="D314" s="448">
        <v>198.41666666666666</v>
      </c>
      <c r="E314" s="448">
        <v>192.5333333333333</v>
      </c>
      <c r="F314" s="448">
        <v>183.36666666666665</v>
      </c>
      <c r="G314" s="448">
        <v>177.48333333333329</v>
      </c>
      <c r="H314" s="448">
        <v>207.58333333333331</v>
      </c>
      <c r="I314" s="448">
        <v>213.4666666666667</v>
      </c>
      <c r="J314" s="448">
        <v>222.63333333333333</v>
      </c>
      <c r="K314" s="447">
        <v>204.3</v>
      </c>
      <c r="L314" s="447">
        <v>189.25</v>
      </c>
      <c r="M314" s="447">
        <v>13.730219999999999</v>
      </c>
    </row>
    <row r="315" spans="1:13">
      <c r="A315" s="245">
        <v>305</v>
      </c>
      <c r="B315" s="450" t="s">
        <v>439</v>
      </c>
      <c r="C315" s="447">
        <v>256.89999999999998</v>
      </c>
      <c r="D315" s="448">
        <v>261.15000000000003</v>
      </c>
      <c r="E315" s="448">
        <v>248.00000000000006</v>
      </c>
      <c r="F315" s="448">
        <v>239.10000000000002</v>
      </c>
      <c r="G315" s="448">
        <v>225.95000000000005</v>
      </c>
      <c r="H315" s="448">
        <v>270.05000000000007</v>
      </c>
      <c r="I315" s="448">
        <v>283.20000000000005</v>
      </c>
      <c r="J315" s="448">
        <v>292.10000000000008</v>
      </c>
      <c r="K315" s="447">
        <v>274.3</v>
      </c>
      <c r="L315" s="447">
        <v>252.25</v>
      </c>
      <c r="M315" s="447">
        <v>19.616710000000001</v>
      </c>
    </row>
    <row r="316" spans="1:13">
      <c r="A316" s="245">
        <v>306</v>
      </c>
      <c r="B316" s="450" t="s">
        <v>440</v>
      </c>
      <c r="C316" s="447">
        <v>528.54999999999995</v>
      </c>
      <c r="D316" s="448">
        <v>530.15</v>
      </c>
      <c r="E316" s="448">
        <v>524.4</v>
      </c>
      <c r="F316" s="448">
        <v>520.25</v>
      </c>
      <c r="G316" s="448">
        <v>514.5</v>
      </c>
      <c r="H316" s="448">
        <v>534.29999999999995</v>
      </c>
      <c r="I316" s="448">
        <v>540.04999999999995</v>
      </c>
      <c r="J316" s="448">
        <v>544.19999999999993</v>
      </c>
      <c r="K316" s="447">
        <v>535.9</v>
      </c>
      <c r="L316" s="447">
        <v>526</v>
      </c>
      <c r="M316" s="447">
        <v>0.48757</v>
      </c>
    </row>
    <row r="317" spans="1:13">
      <c r="A317" s="245">
        <v>307</v>
      </c>
      <c r="B317" s="450" t="s">
        <v>138</v>
      </c>
      <c r="C317" s="447">
        <v>154.19999999999999</v>
      </c>
      <c r="D317" s="448">
        <v>155.16666666666666</v>
      </c>
      <c r="E317" s="448">
        <v>152.5333333333333</v>
      </c>
      <c r="F317" s="448">
        <v>150.86666666666665</v>
      </c>
      <c r="G317" s="448">
        <v>148.23333333333329</v>
      </c>
      <c r="H317" s="448">
        <v>156.83333333333331</v>
      </c>
      <c r="I317" s="448">
        <v>159.4666666666667</v>
      </c>
      <c r="J317" s="448">
        <v>161.13333333333333</v>
      </c>
      <c r="K317" s="447">
        <v>157.80000000000001</v>
      </c>
      <c r="L317" s="447">
        <v>153.5</v>
      </c>
      <c r="M317" s="447">
        <v>133.68673000000001</v>
      </c>
    </row>
    <row r="318" spans="1:13">
      <c r="A318" s="245">
        <v>308</v>
      </c>
      <c r="B318" s="450" t="s">
        <v>261</v>
      </c>
      <c r="C318" s="447">
        <v>51.35</v>
      </c>
      <c r="D318" s="448">
        <v>51.6</v>
      </c>
      <c r="E318" s="448">
        <v>50.900000000000006</v>
      </c>
      <c r="F318" s="448">
        <v>50.45</v>
      </c>
      <c r="G318" s="448">
        <v>49.750000000000007</v>
      </c>
      <c r="H318" s="448">
        <v>52.050000000000004</v>
      </c>
      <c r="I318" s="448">
        <v>52.750000000000007</v>
      </c>
      <c r="J318" s="448">
        <v>53.2</v>
      </c>
      <c r="K318" s="447">
        <v>52.3</v>
      </c>
      <c r="L318" s="447">
        <v>51.15</v>
      </c>
      <c r="M318" s="447">
        <v>32.797600000000003</v>
      </c>
    </row>
    <row r="319" spans="1:13">
      <c r="A319" s="245">
        <v>309</v>
      </c>
      <c r="B319" s="450" t="s">
        <v>139</v>
      </c>
      <c r="C319" s="447">
        <v>473.15</v>
      </c>
      <c r="D319" s="448">
        <v>470.3</v>
      </c>
      <c r="E319" s="448">
        <v>464.6</v>
      </c>
      <c r="F319" s="448">
        <v>456.05</v>
      </c>
      <c r="G319" s="448">
        <v>450.35</v>
      </c>
      <c r="H319" s="448">
        <v>478.85</v>
      </c>
      <c r="I319" s="448">
        <v>484.54999999999995</v>
      </c>
      <c r="J319" s="448">
        <v>493.1</v>
      </c>
      <c r="K319" s="447">
        <v>476</v>
      </c>
      <c r="L319" s="447">
        <v>461.75</v>
      </c>
      <c r="M319" s="447">
        <v>66.394649999999999</v>
      </c>
    </row>
    <row r="320" spans="1:13">
      <c r="A320" s="245">
        <v>310</v>
      </c>
      <c r="B320" s="450" t="s">
        <v>140</v>
      </c>
      <c r="C320" s="447">
        <v>6968.9</v>
      </c>
      <c r="D320" s="448">
        <v>6996.3499999999995</v>
      </c>
      <c r="E320" s="448">
        <v>6923.6999999999989</v>
      </c>
      <c r="F320" s="448">
        <v>6878.4999999999991</v>
      </c>
      <c r="G320" s="448">
        <v>6805.8499999999985</v>
      </c>
      <c r="H320" s="448">
        <v>7041.5499999999993</v>
      </c>
      <c r="I320" s="448">
        <v>7114.1999999999989</v>
      </c>
      <c r="J320" s="448">
        <v>7159.4</v>
      </c>
      <c r="K320" s="447">
        <v>7069</v>
      </c>
      <c r="L320" s="447">
        <v>6951.15</v>
      </c>
      <c r="M320" s="447">
        <v>9.2209099999999999</v>
      </c>
    </row>
    <row r="321" spans="1:13">
      <c r="A321" s="245">
        <v>311</v>
      </c>
      <c r="B321" s="450" t="s">
        <v>142</v>
      </c>
      <c r="C321" s="447">
        <v>943.1</v>
      </c>
      <c r="D321" s="448">
        <v>942.76666666666677</v>
      </c>
      <c r="E321" s="448">
        <v>926.78333333333353</v>
      </c>
      <c r="F321" s="448">
        <v>910.46666666666681</v>
      </c>
      <c r="G321" s="448">
        <v>894.48333333333358</v>
      </c>
      <c r="H321" s="448">
        <v>959.08333333333348</v>
      </c>
      <c r="I321" s="448">
        <v>975.06666666666683</v>
      </c>
      <c r="J321" s="448">
        <v>991.38333333333344</v>
      </c>
      <c r="K321" s="447">
        <v>958.75</v>
      </c>
      <c r="L321" s="447">
        <v>926.45</v>
      </c>
      <c r="M321" s="447">
        <v>10.10666</v>
      </c>
    </row>
    <row r="322" spans="1:13">
      <c r="A322" s="245">
        <v>312</v>
      </c>
      <c r="B322" s="450" t="s">
        <v>441</v>
      </c>
      <c r="C322" s="447">
        <v>2298.1</v>
      </c>
      <c r="D322" s="448">
        <v>2318.2666666666664</v>
      </c>
      <c r="E322" s="448">
        <v>2269.833333333333</v>
      </c>
      <c r="F322" s="448">
        <v>2241.5666666666666</v>
      </c>
      <c r="G322" s="448">
        <v>2193.1333333333332</v>
      </c>
      <c r="H322" s="448">
        <v>2346.5333333333328</v>
      </c>
      <c r="I322" s="448">
        <v>2394.9666666666662</v>
      </c>
      <c r="J322" s="448">
        <v>2423.2333333333327</v>
      </c>
      <c r="K322" s="447">
        <v>2366.6999999999998</v>
      </c>
      <c r="L322" s="447">
        <v>2290</v>
      </c>
      <c r="M322" s="447">
        <v>0.55132999999999999</v>
      </c>
    </row>
    <row r="323" spans="1:13">
      <c r="A323" s="245">
        <v>313</v>
      </c>
      <c r="B323" s="450" t="s">
        <v>144</v>
      </c>
      <c r="C323" s="447">
        <v>2310.25</v>
      </c>
      <c r="D323" s="448">
        <v>2289.2999999999997</v>
      </c>
      <c r="E323" s="448">
        <v>2235.9499999999994</v>
      </c>
      <c r="F323" s="448">
        <v>2161.6499999999996</v>
      </c>
      <c r="G323" s="448">
        <v>2108.2999999999993</v>
      </c>
      <c r="H323" s="448">
        <v>2363.5999999999995</v>
      </c>
      <c r="I323" s="448">
        <v>2416.9499999999998</v>
      </c>
      <c r="J323" s="448">
        <v>2491.2499999999995</v>
      </c>
      <c r="K323" s="447">
        <v>2342.65</v>
      </c>
      <c r="L323" s="447">
        <v>2215</v>
      </c>
      <c r="M323" s="447">
        <v>36.448860000000003</v>
      </c>
    </row>
    <row r="324" spans="1:13">
      <c r="A324" s="245">
        <v>314</v>
      </c>
      <c r="B324" s="450" t="s">
        <v>442</v>
      </c>
      <c r="C324" s="447">
        <v>113.85</v>
      </c>
      <c r="D324" s="448">
        <v>113.23333333333335</v>
      </c>
      <c r="E324" s="448">
        <v>112.01666666666669</v>
      </c>
      <c r="F324" s="448">
        <v>110.18333333333335</v>
      </c>
      <c r="G324" s="448">
        <v>108.9666666666667</v>
      </c>
      <c r="H324" s="448">
        <v>115.06666666666669</v>
      </c>
      <c r="I324" s="448">
        <v>116.28333333333333</v>
      </c>
      <c r="J324" s="448">
        <v>118.11666666666669</v>
      </c>
      <c r="K324" s="447">
        <v>114.45</v>
      </c>
      <c r="L324" s="447">
        <v>111.4</v>
      </c>
      <c r="M324" s="447">
        <v>7.2810600000000001</v>
      </c>
    </row>
    <row r="325" spans="1:13">
      <c r="A325" s="245">
        <v>315</v>
      </c>
      <c r="B325" s="450" t="s">
        <v>443</v>
      </c>
      <c r="C325" s="447">
        <v>565.75</v>
      </c>
      <c r="D325" s="448">
        <v>567.76666666666665</v>
      </c>
      <c r="E325" s="448">
        <v>562.18333333333328</v>
      </c>
      <c r="F325" s="448">
        <v>558.61666666666667</v>
      </c>
      <c r="G325" s="448">
        <v>553.0333333333333</v>
      </c>
      <c r="H325" s="448">
        <v>571.33333333333326</v>
      </c>
      <c r="I325" s="448">
        <v>576.91666666666674</v>
      </c>
      <c r="J325" s="448">
        <v>580.48333333333323</v>
      </c>
      <c r="K325" s="447">
        <v>573.35</v>
      </c>
      <c r="L325" s="447">
        <v>564.20000000000005</v>
      </c>
      <c r="M325" s="447">
        <v>1.4890399999999999</v>
      </c>
    </row>
    <row r="326" spans="1:13">
      <c r="A326" s="245">
        <v>316</v>
      </c>
      <c r="B326" s="450" t="s">
        <v>754</v>
      </c>
      <c r="C326" s="447">
        <v>190.85</v>
      </c>
      <c r="D326" s="448">
        <v>193.21666666666667</v>
      </c>
      <c r="E326" s="448">
        <v>186.78333333333333</v>
      </c>
      <c r="F326" s="448">
        <v>182.71666666666667</v>
      </c>
      <c r="G326" s="448">
        <v>176.28333333333333</v>
      </c>
      <c r="H326" s="448">
        <v>197.28333333333333</v>
      </c>
      <c r="I326" s="448">
        <v>203.71666666666667</v>
      </c>
      <c r="J326" s="448">
        <v>207.78333333333333</v>
      </c>
      <c r="K326" s="447">
        <v>199.65</v>
      </c>
      <c r="L326" s="447">
        <v>189.15</v>
      </c>
      <c r="M326" s="447">
        <v>13.18267</v>
      </c>
    </row>
    <row r="327" spans="1:13">
      <c r="A327" s="245">
        <v>317</v>
      </c>
      <c r="B327" s="450" t="s">
        <v>145</v>
      </c>
      <c r="C327" s="447">
        <v>233.1</v>
      </c>
      <c r="D327" s="448">
        <v>234.16666666666666</v>
      </c>
      <c r="E327" s="448">
        <v>229.43333333333331</v>
      </c>
      <c r="F327" s="448">
        <v>225.76666666666665</v>
      </c>
      <c r="G327" s="448">
        <v>221.0333333333333</v>
      </c>
      <c r="H327" s="448">
        <v>237.83333333333331</v>
      </c>
      <c r="I327" s="448">
        <v>242.56666666666666</v>
      </c>
      <c r="J327" s="448">
        <v>246.23333333333332</v>
      </c>
      <c r="K327" s="447">
        <v>238.9</v>
      </c>
      <c r="L327" s="447">
        <v>230.5</v>
      </c>
      <c r="M327" s="447">
        <v>225.82284000000001</v>
      </c>
    </row>
    <row r="328" spans="1:13">
      <c r="A328" s="245">
        <v>318</v>
      </c>
      <c r="B328" s="450" t="s">
        <v>444</v>
      </c>
      <c r="C328" s="447">
        <v>832.35</v>
      </c>
      <c r="D328" s="448">
        <v>823.0333333333333</v>
      </c>
      <c r="E328" s="448">
        <v>808.06666666666661</v>
      </c>
      <c r="F328" s="448">
        <v>783.7833333333333</v>
      </c>
      <c r="G328" s="448">
        <v>768.81666666666661</v>
      </c>
      <c r="H328" s="448">
        <v>847.31666666666661</v>
      </c>
      <c r="I328" s="448">
        <v>862.2833333333333</v>
      </c>
      <c r="J328" s="448">
        <v>886.56666666666661</v>
      </c>
      <c r="K328" s="447">
        <v>838</v>
      </c>
      <c r="L328" s="447">
        <v>798.75</v>
      </c>
      <c r="M328" s="447">
        <v>5.4254300000000004</v>
      </c>
    </row>
    <row r="329" spans="1:13">
      <c r="A329" s="245">
        <v>319</v>
      </c>
      <c r="B329" s="450" t="s">
        <v>262</v>
      </c>
      <c r="C329" s="447">
        <v>1968.75</v>
      </c>
      <c r="D329" s="448">
        <v>1965.05</v>
      </c>
      <c r="E329" s="448">
        <v>1920.1499999999999</v>
      </c>
      <c r="F329" s="448">
        <v>1871.55</v>
      </c>
      <c r="G329" s="448">
        <v>1826.6499999999999</v>
      </c>
      <c r="H329" s="448">
        <v>2013.6499999999999</v>
      </c>
      <c r="I329" s="448">
        <v>2058.5500000000002</v>
      </c>
      <c r="J329" s="448">
        <v>2107.1499999999996</v>
      </c>
      <c r="K329" s="447">
        <v>2009.95</v>
      </c>
      <c r="L329" s="447">
        <v>1916.45</v>
      </c>
      <c r="M329" s="447">
        <v>11.07586</v>
      </c>
    </row>
    <row r="330" spans="1:13">
      <c r="A330" s="245">
        <v>320</v>
      </c>
      <c r="B330" s="450" t="s">
        <v>445</v>
      </c>
      <c r="C330" s="447">
        <v>1553.2</v>
      </c>
      <c r="D330" s="448">
        <v>1548.4166666666667</v>
      </c>
      <c r="E330" s="448">
        <v>1524.8333333333335</v>
      </c>
      <c r="F330" s="448">
        <v>1496.4666666666667</v>
      </c>
      <c r="G330" s="448">
        <v>1472.8833333333334</v>
      </c>
      <c r="H330" s="448">
        <v>1576.7833333333335</v>
      </c>
      <c r="I330" s="448">
        <v>1600.366666666667</v>
      </c>
      <c r="J330" s="448">
        <v>1628.7333333333336</v>
      </c>
      <c r="K330" s="447">
        <v>1572</v>
      </c>
      <c r="L330" s="447">
        <v>1520.05</v>
      </c>
      <c r="M330" s="447">
        <v>2.14723</v>
      </c>
    </row>
    <row r="331" spans="1:13">
      <c r="A331" s="245">
        <v>321</v>
      </c>
      <c r="B331" s="450" t="s">
        <v>147</v>
      </c>
      <c r="C331" s="447">
        <v>1244.1500000000001</v>
      </c>
      <c r="D331" s="448">
        <v>1247.7333333333333</v>
      </c>
      <c r="E331" s="448">
        <v>1228.4166666666667</v>
      </c>
      <c r="F331" s="448">
        <v>1212.6833333333334</v>
      </c>
      <c r="G331" s="448">
        <v>1193.3666666666668</v>
      </c>
      <c r="H331" s="448">
        <v>1263.4666666666667</v>
      </c>
      <c r="I331" s="448">
        <v>1282.7833333333333</v>
      </c>
      <c r="J331" s="448">
        <v>1298.5166666666667</v>
      </c>
      <c r="K331" s="447">
        <v>1267.05</v>
      </c>
      <c r="L331" s="447">
        <v>1232</v>
      </c>
      <c r="M331" s="447">
        <v>15.42074</v>
      </c>
    </row>
    <row r="332" spans="1:13">
      <c r="A332" s="245">
        <v>322</v>
      </c>
      <c r="B332" s="450" t="s">
        <v>263</v>
      </c>
      <c r="C332" s="447">
        <v>1074.5</v>
      </c>
      <c r="D332" s="448">
        <v>1077.9833333333333</v>
      </c>
      <c r="E332" s="448">
        <v>1063.5666666666666</v>
      </c>
      <c r="F332" s="448">
        <v>1052.6333333333332</v>
      </c>
      <c r="G332" s="448">
        <v>1038.2166666666665</v>
      </c>
      <c r="H332" s="448">
        <v>1088.9166666666667</v>
      </c>
      <c r="I332" s="448">
        <v>1103.3333333333333</v>
      </c>
      <c r="J332" s="448">
        <v>1114.2666666666669</v>
      </c>
      <c r="K332" s="447">
        <v>1092.4000000000001</v>
      </c>
      <c r="L332" s="447">
        <v>1067.05</v>
      </c>
      <c r="M332" s="447">
        <v>5.0221299999999998</v>
      </c>
    </row>
    <row r="333" spans="1:13">
      <c r="A333" s="245">
        <v>323</v>
      </c>
      <c r="B333" s="450" t="s">
        <v>149</v>
      </c>
      <c r="C333" s="447">
        <v>49.2</v>
      </c>
      <c r="D333" s="448">
        <v>49.166666666666664</v>
      </c>
      <c r="E333" s="448">
        <v>48.383333333333326</v>
      </c>
      <c r="F333" s="448">
        <v>47.566666666666663</v>
      </c>
      <c r="G333" s="448">
        <v>46.783333333333324</v>
      </c>
      <c r="H333" s="448">
        <v>49.983333333333327</v>
      </c>
      <c r="I333" s="448">
        <v>50.766666666666673</v>
      </c>
      <c r="J333" s="448">
        <v>51.583333333333329</v>
      </c>
      <c r="K333" s="447">
        <v>49.95</v>
      </c>
      <c r="L333" s="447">
        <v>48.35</v>
      </c>
      <c r="M333" s="447">
        <v>122.14949</v>
      </c>
    </row>
    <row r="334" spans="1:13">
      <c r="A334" s="245">
        <v>324</v>
      </c>
      <c r="B334" s="450" t="s">
        <v>150</v>
      </c>
      <c r="C334" s="447">
        <v>88.1</v>
      </c>
      <c r="D334" s="448">
        <v>87.733333333333334</v>
      </c>
      <c r="E334" s="448">
        <v>86.366666666666674</v>
      </c>
      <c r="F334" s="448">
        <v>84.63333333333334</v>
      </c>
      <c r="G334" s="448">
        <v>83.26666666666668</v>
      </c>
      <c r="H334" s="448">
        <v>89.466666666666669</v>
      </c>
      <c r="I334" s="448">
        <v>90.833333333333314</v>
      </c>
      <c r="J334" s="448">
        <v>92.566666666666663</v>
      </c>
      <c r="K334" s="447">
        <v>89.1</v>
      </c>
      <c r="L334" s="447">
        <v>86</v>
      </c>
      <c r="M334" s="447">
        <v>97.394720000000007</v>
      </c>
    </row>
    <row r="335" spans="1:13">
      <c r="A335" s="245">
        <v>325</v>
      </c>
      <c r="B335" s="450" t="s">
        <v>446</v>
      </c>
      <c r="C335" s="447">
        <v>562.5</v>
      </c>
      <c r="D335" s="448">
        <v>559.68333333333328</v>
      </c>
      <c r="E335" s="448">
        <v>551.36666666666656</v>
      </c>
      <c r="F335" s="448">
        <v>540.23333333333323</v>
      </c>
      <c r="G335" s="448">
        <v>531.91666666666652</v>
      </c>
      <c r="H335" s="448">
        <v>570.81666666666661</v>
      </c>
      <c r="I335" s="448">
        <v>579.13333333333344</v>
      </c>
      <c r="J335" s="448">
        <v>590.26666666666665</v>
      </c>
      <c r="K335" s="447">
        <v>568</v>
      </c>
      <c r="L335" s="447">
        <v>548.54999999999995</v>
      </c>
      <c r="M335" s="447">
        <v>1.2947</v>
      </c>
    </row>
    <row r="336" spans="1:13">
      <c r="A336" s="245">
        <v>326</v>
      </c>
      <c r="B336" s="450" t="s">
        <v>264</v>
      </c>
      <c r="C336" s="447">
        <v>26.1</v>
      </c>
      <c r="D336" s="448">
        <v>26.133333333333336</v>
      </c>
      <c r="E336" s="448">
        <v>25.616666666666674</v>
      </c>
      <c r="F336" s="448">
        <v>25.133333333333336</v>
      </c>
      <c r="G336" s="448">
        <v>24.616666666666674</v>
      </c>
      <c r="H336" s="448">
        <v>26.616666666666674</v>
      </c>
      <c r="I336" s="448">
        <v>27.133333333333333</v>
      </c>
      <c r="J336" s="448">
        <v>27.616666666666674</v>
      </c>
      <c r="K336" s="447">
        <v>26.65</v>
      </c>
      <c r="L336" s="447">
        <v>25.65</v>
      </c>
      <c r="M336" s="447">
        <v>196.72586999999999</v>
      </c>
    </row>
    <row r="337" spans="1:13">
      <c r="A337" s="245">
        <v>327</v>
      </c>
      <c r="B337" s="450" t="s">
        <v>447</v>
      </c>
      <c r="C337" s="447">
        <v>60.95</v>
      </c>
      <c r="D337" s="448">
        <v>60.633333333333333</v>
      </c>
      <c r="E337" s="448">
        <v>59.566666666666663</v>
      </c>
      <c r="F337" s="448">
        <v>58.18333333333333</v>
      </c>
      <c r="G337" s="448">
        <v>57.11666666666666</v>
      </c>
      <c r="H337" s="448">
        <v>62.016666666666666</v>
      </c>
      <c r="I337" s="448">
        <v>63.083333333333343</v>
      </c>
      <c r="J337" s="448">
        <v>64.466666666666669</v>
      </c>
      <c r="K337" s="447">
        <v>61.7</v>
      </c>
      <c r="L337" s="447">
        <v>59.25</v>
      </c>
      <c r="M337" s="447">
        <v>38.243310000000001</v>
      </c>
    </row>
    <row r="338" spans="1:13">
      <c r="A338" s="245">
        <v>328</v>
      </c>
      <c r="B338" s="450" t="s">
        <v>152</v>
      </c>
      <c r="C338" s="447">
        <v>178.55</v>
      </c>
      <c r="D338" s="448">
        <v>178.78333333333333</v>
      </c>
      <c r="E338" s="448">
        <v>175.66666666666666</v>
      </c>
      <c r="F338" s="448">
        <v>172.78333333333333</v>
      </c>
      <c r="G338" s="448">
        <v>169.66666666666666</v>
      </c>
      <c r="H338" s="448">
        <v>181.66666666666666</v>
      </c>
      <c r="I338" s="448">
        <v>184.78333333333333</v>
      </c>
      <c r="J338" s="448">
        <v>187.66666666666666</v>
      </c>
      <c r="K338" s="447">
        <v>181.9</v>
      </c>
      <c r="L338" s="447">
        <v>175.9</v>
      </c>
      <c r="M338" s="447">
        <v>132.58148</v>
      </c>
    </row>
    <row r="339" spans="1:13">
      <c r="A339" s="245">
        <v>329</v>
      </c>
      <c r="B339" s="450" t="s">
        <v>694</v>
      </c>
      <c r="C339" s="447">
        <v>208.7</v>
      </c>
      <c r="D339" s="448">
        <v>210.31666666666669</v>
      </c>
      <c r="E339" s="448">
        <v>203.88333333333338</v>
      </c>
      <c r="F339" s="448">
        <v>199.06666666666669</v>
      </c>
      <c r="G339" s="448">
        <v>192.63333333333338</v>
      </c>
      <c r="H339" s="448">
        <v>215.13333333333338</v>
      </c>
      <c r="I339" s="448">
        <v>221.56666666666672</v>
      </c>
      <c r="J339" s="448">
        <v>226.38333333333338</v>
      </c>
      <c r="K339" s="447">
        <v>216.75</v>
      </c>
      <c r="L339" s="447">
        <v>205.5</v>
      </c>
      <c r="M339" s="447">
        <v>6.9891800000000002</v>
      </c>
    </row>
    <row r="340" spans="1:13">
      <c r="A340" s="245">
        <v>330</v>
      </c>
      <c r="B340" s="450" t="s">
        <v>153</v>
      </c>
      <c r="C340" s="447">
        <v>110.3</v>
      </c>
      <c r="D340" s="448">
        <v>110.41666666666667</v>
      </c>
      <c r="E340" s="448">
        <v>109.18333333333334</v>
      </c>
      <c r="F340" s="448">
        <v>108.06666666666666</v>
      </c>
      <c r="G340" s="448">
        <v>106.83333333333333</v>
      </c>
      <c r="H340" s="448">
        <v>111.53333333333335</v>
      </c>
      <c r="I340" s="448">
        <v>112.76666666666667</v>
      </c>
      <c r="J340" s="448">
        <v>113.88333333333335</v>
      </c>
      <c r="K340" s="447">
        <v>111.65</v>
      </c>
      <c r="L340" s="447">
        <v>109.3</v>
      </c>
      <c r="M340" s="447">
        <v>341.69450999999998</v>
      </c>
    </row>
    <row r="341" spans="1:13">
      <c r="A341" s="245">
        <v>331</v>
      </c>
      <c r="B341" s="450" t="s">
        <v>448</v>
      </c>
      <c r="C341" s="447">
        <v>429.7</v>
      </c>
      <c r="D341" s="448">
        <v>430.25</v>
      </c>
      <c r="E341" s="448">
        <v>425.65</v>
      </c>
      <c r="F341" s="448">
        <v>421.59999999999997</v>
      </c>
      <c r="G341" s="448">
        <v>416.99999999999994</v>
      </c>
      <c r="H341" s="448">
        <v>434.3</v>
      </c>
      <c r="I341" s="448">
        <v>438.90000000000003</v>
      </c>
      <c r="J341" s="448">
        <v>442.95000000000005</v>
      </c>
      <c r="K341" s="447">
        <v>434.85</v>
      </c>
      <c r="L341" s="447">
        <v>426.2</v>
      </c>
      <c r="M341" s="447">
        <v>2.4717699999999998</v>
      </c>
    </row>
    <row r="342" spans="1:13">
      <c r="A342" s="245">
        <v>332</v>
      </c>
      <c r="B342" s="450" t="s">
        <v>148</v>
      </c>
      <c r="C342" s="447">
        <v>73.8</v>
      </c>
      <c r="D342" s="448">
        <v>73.13333333333334</v>
      </c>
      <c r="E342" s="448">
        <v>71.816666666666677</v>
      </c>
      <c r="F342" s="448">
        <v>69.833333333333343</v>
      </c>
      <c r="G342" s="448">
        <v>68.51666666666668</v>
      </c>
      <c r="H342" s="448">
        <v>75.116666666666674</v>
      </c>
      <c r="I342" s="448">
        <v>76.433333333333337</v>
      </c>
      <c r="J342" s="448">
        <v>78.416666666666671</v>
      </c>
      <c r="K342" s="447">
        <v>74.45</v>
      </c>
      <c r="L342" s="447">
        <v>71.150000000000006</v>
      </c>
      <c r="M342" s="447">
        <v>356.642</v>
      </c>
    </row>
    <row r="343" spans="1:13">
      <c r="A343" s="245">
        <v>333</v>
      </c>
      <c r="B343" s="450" t="s">
        <v>449</v>
      </c>
      <c r="C343" s="447">
        <v>68.900000000000006</v>
      </c>
      <c r="D343" s="448">
        <v>69.399999999999991</v>
      </c>
      <c r="E343" s="448">
        <v>67.999999999999986</v>
      </c>
      <c r="F343" s="448">
        <v>67.099999999999994</v>
      </c>
      <c r="G343" s="448">
        <v>65.699999999999989</v>
      </c>
      <c r="H343" s="448">
        <v>70.299999999999983</v>
      </c>
      <c r="I343" s="448">
        <v>71.699999999999989</v>
      </c>
      <c r="J343" s="448">
        <v>72.59999999999998</v>
      </c>
      <c r="K343" s="447">
        <v>70.8</v>
      </c>
      <c r="L343" s="447">
        <v>68.5</v>
      </c>
      <c r="M343" s="447">
        <v>29.766780000000001</v>
      </c>
    </row>
    <row r="344" spans="1:13">
      <c r="A344" s="245">
        <v>334</v>
      </c>
      <c r="B344" s="450" t="s">
        <v>450</v>
      </c>
      <c r="C344" s="447">
        <v>3201.4</v>
      </c>
      <c r="D344" s="448">
        <v>3209.1333333333332</v>
      </c>
      <c r="E344" s="448">
        <v>3178.2666666666664</v>
      </c>
      <c r="F344" s="448">
        <v>3155.1333333333332</v>
      </c>
      <c r="G344" s="448">
        <v>3124.2666666666664</v>
      </c>
      <c r="H344" s="448">
        <v>3232.2666666666664</v>
      </c>
      <c r="I344" s="448">
        <v>3263.1333333333332</v>
      </c>
      <c r="J344" s="448">
        <v>3286.2666666666664</v>
      </c>
      <c r="K344" s="447">
        <v>3240</v>
      </c>
      <c r="L344" s="447">
        <v>3186</v>
      </c>
      <c r="M344" s="447">
        <v>1.74542</v>
      </c>
    </row>
    <row r="345" spans="1:13">
      <c r="A345" s="245">
        <v>335</v>
      </c>
      <c r="B345" s="450" t="s">
        <v>755</v>
      </c>
      <c r="C345" s="447">
        <v>88.3</v>
      </c>
      <c r="D345" s="448">
        <v>88.45</v>
      </c>
      <c r="E345" s="448">
        <v>86.4</v>
      </c>
      <c r="F345" s="448">
        <v>84.5</v>
      </c>
      <c r="G345" s="448">
        <v>82.45</v>
      </c>
      <c r="H345" s="448">
        <v>90.350000000000009</v>
      </c>
      <c r="I345" s="448">
        <v>92.399999999999991</v>
      </c>
      <c r="J345" s="448">
        <v>94.300000000000011</v>
      </c>
      <c r="K345" s="447">
        <v>90.5</v>
      </c>
      <c r="L345" s="447">
        <v>86.55</v>
      </c>
      <c r="M345" s="447">
        <v>10.226990000000001</v>
      </c>
    </row>
    <row r="346" spans="1:13">
      <c r="A346" s="245">
        <v>336</v>
      </c>
      <c r="B346" s="450" t="s">
        <v>151</v>
      </c>
      <c r="C346" s="447">
        <v>17746.7</v>
      </c>
      <c r="D346" s="448">
        <v>17694</v>
      </c>
      <c r="E346" s="448">
        <v>17488</v>
      </c>
      <c r="F346" s="448">
        <v>17229.3</v>
      </c>
      <c r="G346" s="448">
        <v>17023.3</v>
      </c>
      <c r="H346" s="448">
        <v>17952.7</v>
      </c>
      <c r="I346" s="448">
        <v>18158.7</v>
      </c>
      <c r="J346" s="448">
        <v>18417.400000000001</v>
      </c>
      <c r="K346" s="447">
        <v>17900</v>
      </c>
      <c r="L346" s="447">
        <v>17435.3</v>
      </c>
      <c r="M346" s="447">
        <v>1.1966300000000001</v>
      </c>
    </row>
    <row r="347" spans="1:13">
      <c r="A347" s="245">
        <v>337</v>
      </c>
      <c r="B347" s="450" t="s">
        <v>791</v>
      </c>
      <c r="C347" s="447">
        <v>40.9</v>
      </c>
      <c r="D347" s="448">
        <v>40.833333333333336</v>
      </c>
      <c r="E347" s="448">
        <v>40.06666666666667</v>
      </c>
      <c r="F347" s="448">
        <v>39.233333333333334</v>
      </c>
      <c r="G347" s="448">
        <v>38.466666666666669</v>
      </c>
      <c r="H347" s="448">
        <v>41.666666666666671</v>
      </c>
      <c r="I347" s="448">
        <v>42.433333333333337</v>
      </c>
      <c r="J347" s="448">
        <v>43.266666666666673</v>
      </c>
      <c r="K347" s="447">
        <v>41.6</v>
      </c>
      <c r="L347" s="447">
        <v>40</v>
      </c>
      <c r="M347" s="447">
        <v>32.695050000000002</v>
      </c>
    </row>
    <row r="348" spans="1:13">
      <c r="A348" s="245">
        <v>338</v>
      </c>
      <c r="B348" s="450" t="s">
        <v>451</v>
      </c>
      <c r="C348" s="447">
        <v>2197.25</v>
      </c>
      <c r="D348" s="448">
        <v>2203.7833333333333</v>
      </c>
      <c r="E348" s="448">
        <v>2183.5666666666666</v>
      </c>
      <c r="F348" s="448">
        <v>2169.8833333333332</v>
      </c>
      <c r="G348" s="448">
        <v>2149.6666666666665</v>
      </c>
      <c r="H348" s="448">
        <v>2217.4666666666667</v>
      </c>
      <c r="I348" s="448">
        <v>2237.6833333333329</v>
      </c>
      <c r="J348" s="448">
        <v>2251.3666666666668</v>
      </c>
      <c r="K348" s="447">
        <v>2224</v>
      </c>
      <c r="L348" s="447">
        <v>2190.1</v>
      </c>
      <c r="M348" s="447">
        <v>8.9539999999999995E-2</v>
      </c>
    </row>
    <row r="349" spans="1:13">
      <c r="A349" s="245">
        <v>339</v>
      </c>
      <c r="B349" s="450" t="s">
        <v>790</v>
      </c>
      <c r="C349" s="447">
        <v>347.85</v>
      </c>
      <c r="D349" s="448">
        <v>348.3</v>
      </c>
      <c r="E349" s="448">
        <v>345.70000000000005</v>
      </c>
      <c r="F349" s="448">
        <v>343.55</v>
      </c>
      <c r="G349" s="448">
        <v>340.95000000000005</v>
      </c>
      <c r="H349" s="448">
        <v>350.45000000000005</v>
      </c>
      <c r="I349" s="448">
        <v>353.05000000000007</v>
      </c>
      <c r="J349" s="448">
        <v>355.20000000000005</v>
      </c>
      <c r="K349" s="447">
        <v>350.9</v>
      </c>
      <c r="L349" s="447">
        <v>346.15</v>
      </c>
      <c r="M349" s="447">
        <v>3.452</v>
      </c>
    </row>
    <row r="350" spans="1:13">
      <c r="A350" s="245">
        <v>340</v>
      </c>
      <c r="B350" s="450" t="s">
        <v>265</v>
      </c>
      <c r="C350" s="447">
        <v>588.6</v>
      </c>
      <c r="D350" s="448">
        <v>584.18333333333339</v>
      </c>
      <c r="E350" s="448">
        <v>574.41666666666674</v>
      </c>
      <c r="F350" s="448">
        <v>560.23333333333335</v>
      </c>
      <c r="G350" s="448">
        <v>550.4666666666667</v>
      </c>
      <c r="H350" s="448">
        <v>598.36666666666679</v>
      </c>
      <c r="I350" s="448">
        <v>608.13333333333344</v>
      </c>
      <c r="J350" s="448">
        <v>622.31666666666683</v>
      </c>
      <c r="K350" s="447">
        <v>593.95000000000005</v>
      </c>
      <c r="L350" s="447">
        <v>570</v>
      </c>
      <c r="M350" s="447">
        <v>5.8489199999999997</v>
      </c>
    </row>
    <row r="351" spans="1:13">
      <c r="A351" s="245">
        <v>341</v>
      </c>
      <c r="B351" s="450" t="s">
        <v>155</v>
      </c>
      <c r="C351" s="447">
        <v>111.85</v>
      </c>
      <c r="D351" s="448">
        <v>112.26666666666667</v>
      </c>
      <c r="E351" s="448">
        <v>110.88333333333333</v>
      </c>
      <c r="F351" s="448">
        <v>109.91666666666666</v>
      </c>
      <c r="G351" s="448">
        <v>108.53333333333332</v>
      </c>
      <c r="H351" s="448">
        <v>113.23333333333333</v>
      </c>
      <c r="I351" s="448">
        <v>114.61666666666669</v>
      </c>
      <c r="J351" s="448">
        <v>115.58333333333334</v>
      </c>
      <c r="K351" s="447">
        <v>113.65</v>
      </c>
      <c r="L351" s="447">
        <v>111.3</v>
      </c>
      <c r="M351" s="447">
        <v>228.21449000000001</v>
      </c>
    </row>
    <row r="352" spans="1:13">
      <c r="A352" s="245">
        <v>342</v>
      </c>
      <c r="B352" s="450" t="s">
        <v>154</v>
      </c>
      <c r="C352" s="447">
        <v>133.25</v>
      </c>
      <c r="D352" s="448">
        <v>133.69999999999999</v>
      </c>
      <c r="E352" s="448">
        <v>130.24999999999997</v>
      </c>
      <c r="F352" s="448">
        <v>127.24999999999997</v>
      </c>
      <c r="G352" s="448">
        <v>123.79999999999995</v>
      </c>
      <c r="H352" s="448">
        <v>136.69999999999999</v>
      </c>
      <c r="I352" s="448">
        <v>140.15000000000003</v>
      </c>
      <c r="J352" s="448">
        <v>143.15</v>
      </c>
      <c r="K352" s="447">
        <v>137.15</v>
      </c>
      <c r="L352" s="447">
        <v>130.69999999999999</v>
      </c>
      <c r="M352" s="447">
        <v>15.65104</v>
      </c>
    </row>
    <row r="353" spans="1:13">
      <c r="A353" s="245">
        <v>343</v>
      </c>
      <c r="B353" s="450" t="s">
        <v>452</v>
      </c>
      <c r="C353" s="447">
        <v>81.650000000000006</v>
      </c>
      <c r="D353" s="448">
        <v>82.63333333333334</v>
      </c>
      <c r="E353" s="448">
        <v>80.066666666666677</v>
      </c>
      <c r="F353" s="448">
        <v>78.483333333333334</v>
      </c>
      <c r="G353" s="448">
        <v>75.916666666666671</v>
      </c>
      <c r="H353" s="448">
        <v>84.216666666666683</v>
      </c>
      <c r="I353" s="448">
        <v>86.783333333333346</v>
      </c>
      <c r="J353" s="448">
        <v>88.366666666666688</v>
      </c>
      <c r="K353" s="447">
        <v>85.2</v>
      </c>
      <c r="L353" s="447">
        <v>81.05</v>
      </c>
      <c r="M353" s="447">
        <v>1.2357800000000001</v>
      </c>
    </row>
    <row r="354" spans="1:13">
      <c r="A354" s="245">
        <v>344</v>
      </c>
      <c r="B354" s="450" t="s">
        <v>266</v>
      </c>
      <c r="C354" s="447">
        <v>3487.75</v>
      </c>
      <c r="D354" s="448">
        <v>3492.6833333333329</v>
      </c>
      <c r="E354" s="448">
        <v>3415.3666666666659</v>
      </c>
      <c r="F354" s="448">
        <v>3342.9833333333331</v>
      </c>
      <c r="G354" s="448">
        <v>3265.6666666666661</v>
      </c>
      <c r="H354" s="448">
        <v>3565.0666666666657</v>
      </c>
      <c r="I354" s="448">
        <v>3642.3833333333323</v>
      </c>
      <c r="J354" s="448">
        <v>3714.7666666666655</v>
      </c>
      <c r="K354" s="447">
        <v>3570</v>
      </c>
      <c r="L354" s="447">
        <v>3420.3</v>
      </c>
      <c r="M354" s="447">
        <v>5.2324299999999999</v>
      </c>
    </row>
    <row r="355" spans="1:13">
      <c r="A355" s="245">
        <v>345</v>
      </c>
      <c r="B355" s="450" t="s">
        <v>453</v>
      </c>
      <c r="C355" s="447">
        <v>148</v>
      </c>
      <c r="D355" s="448">
        <v>145.1</v>
      </c>
      <c r="E355" s="448">
        <v>141.19999999999999</v>
      </c>
      <c r="F355" s="448">
        <v>134.4</v>
      </c>
      <c r="G355" s="448">
        <v>130.5</v>
      </c>
      <c r="H355" s="448">
        <v>151.89999999999998</v>
      </c>
      <c r="I355" s="448">
        <v>155.80000000000001</v>
      </c>
      <c r="J355" s="448">
        <v>162.59999999999997</v>
      </c>
      <c r="K355" s="447">
        <v>149</v>
      </c>
      <c r="L355" s="447">
        <v>138.30000000000001</v>
      </c>
      <c r="M355" s="447">
        <v>18.661799999999999</v>
      </c>
    </row>
    <row r="356" spans="1:13">
      <c r="A356" s="245">
        <v>346</v>
      </c>
      <c r="B356" s="450" t="s">
        <v>454</v>
      </c>
      <c r="C356" s="447">
        <v>308.3</v>
      </c>
      <c r="D356" s="448">
        <v>306.34999999999997</v>
      </c>
      <c r="E356" s="448">
        <v>302.69999999999993</v>
      </c>
      <c r="F356" s="448">
        <v>297.09999999999997</v>
      </c>
      <c r="G356" s="448">
        <v>293.44999999999993</v>
      </c>
      <c r="H356" s="448">
        <v>311.94999999999993</v>
      </c>
      <c r="I356" s="448">
        <v>315.59999999999991</v>
      </c>
      <c r="J356" s="448">
        <v>321.19999999999993</v>
      </c>
      <c r="K356" s="447">
        <v>310</v>
      </c>
      <c r="L356" s="447">
        <v>300.75</v>
      </c>
      <c r="M356" s="447">
        <v>4.2184699999999999</v>
      </c>
    </row>
    <row r="357" spans="1:13">
      <c r="A357" s="245">
        <v>347</v>
      </c>
      <c r="B357" s="450" t="s">
        <v>455</v>
      </c>
      <c r="C357" s="447">
        <v>306.3</v>
      </c>
      <c r="D357" s="448">
        <v>308.13333333333333</v>
      </c>
      <c r="E357" s="448">
        <v>301.26666666666665</v>
      </c>
      <c r="F357" s="448">
        <v>296.23333333333335</v>
      </c>
      <c r="G357" s="448">
        <v>289.36666666666667</v>
      </c>
      <c r="H357" s="448">
        <v>313.16666666666663</v>
      </c>
      <c r="I357" s="448">
        <v>320.0333333333333</v>
      </c>
      <c r="J357" s="448">
        <v>325.06666666666661</v>
      </c>
      <c r="K357" s="447">
        <v>315</v>
      </c>
      <c r="L357" s="447">
        <v>303.10000000000002</v>
      </c>
      <c r="M357" s="447">
        <v>3.35568</v>
      </c>
    </row>
    <row r="358" spans="1:13">
      <c r="A358" s="245">
        <v>348</v>
      </c>
      <c r="B358" s="450" t="s">
        <v>267</v>
      </c>
      <c r="C358" s="447">
        <v>2612.65</v>
      </c>
      <c r="D358" s="448">
        <v>2593.25</v>
      </c>
      <c r="E358" s="448">
        <v>2550.5</v>
      </c>
      <c r="F358" s="448">
        <v>2488.35</v>
      </c>
      <c r="G358" s="448">
        <v>2445.6</v>
      </c>
      <c r="H358" s="448">
        <v>2655.4</v>
      </c>
      <c r="I358" s="448">
        <v>2698.15</v>
      </c>
      <c r="J358" s="448">
        <v>2760.3</v>
      </c>
      <c r="K358" s="447">
        <v>2636</v>
      </c>
      <c r="L358" s="447">
        <v>2531.1</v>
      </c>
      <c r="M358" s="447">
        <v>9.5166199999999996</v>
      </c>
    </row>
    <row r="359" spans="1:13">
      <c r="A359" s="245">
        <v>349</v>
      </c>
      <c r="B359" s="450" t="s">
        <v>268</v>
      </c>
      <c r="C359" s="447">
        <v>429.45</v>
      </c>
      <c r="D359" s="448">
        <v>428.75</v>
      </c>
      <c r="E359" s="448">
        <v>424.5</v>
      </c>
      <c r="F359" s="448">
        <v>419.55</v>
      </c>
      <c r="G359" s="448">
        <v>415.3</v>
      </c>
      <c r="H359" s="448">
        <v>433.7</v>
      </c>
      <c r="I359" s="448">
        <v>437.95</v>
      </c>
      <c r="J359" s="448">
        <v>442.9</v>
      </c>
      <c r="K359" s="447">
        <v>433</v>
      </c>
      <c r="L359" s="447">
        <v>423.8</v>
      </c>
      <c r="M359" s="447">
        <v>7.0438999999999998</v>
      </c>
    </row>
    <row r="360" spans="1:13">
      <c r="A360" s="245">
        <v>350</v>
      </c>
      <c r="B360" s="450" t="s">
        <v>456</v>
      </c>
      <c r="C360" s="447">
        <v>261.25</v>
      </c>
      <c r="D360" s="448">
        <v>257.11666666666667</v>
      </c>
      <c r="E360" s="448">
        <v>250.23333333333335</v>
      </c>
      <c r="F360" s="448">
        <v>239.21666666666667</v>
      </c>
      <c r="G360" s="448">
        <v>232.33333333333334</v>
      </c>
      <c r="H360" s="448">
        <v>268.13333333333333</v>
      </c>
      <c r="I360" s="448">
        <v>275.01666666666665</v>
      </c>
      <c r="J360" s="448">
        <v>286.03333333333336</v>
      </c>
      <c r="K360" s="447">
        <v>264</v>
      </c>
      <c r="L360" s="447">
        <v>246.1</v>
      </c>
      <c r="M360" s="447">
        <v>5.6711400000000003</v>
      </c>
    </row>
    <row r="361" spans="1:13">
      <c r="A361" s="245">
        <v>351</v>
      </c>
      <c r="B361" s="450" t="s">
        <v>758</v>
      </c>
      <c r="C361" s="447">
        <v>404.8</v>
      </c>
      <c r="D361" s="448">
        <v>407.59999999999997</v>
      </c>
      <c r="E361" s="448">
        <v>401.19999999999993</v>
      </c>
      <c r="F361" s="448">
        <v>397.59999999999997</v>
      </c>
      <c r="G361" s="448">
        <v>391.19999999999993</v>
      </c>
      <c r="H361" s="448">
        <v>411.19999999999993</v>
      </c>
      <c r="I361" s="448">
        <v>417.59999999999991</v>
      </c>
      <c r="J361" s="448">
        <v>421.19999999999993</v>
      </c>
      <c r="K361" s="447">
        <v>414</v>
      </c>
      <c r="L361" s="447">
        <v>404</v>
      </c>
      <c r="M361" s="447">
        <v>0.30926999999999999</v>
      </c>
    </row>
    <row r="362" spans="1:13">
      <c r="A362" s="245">
        <v>352</v>
      </c>
      <c r="B362" s="450" t="s">
        <v>457</v>
      </c>
      <c r="C362" s="447">
        <v>91.1</v>
      </c>
      <c r="D362" s="448">
        <v>90.7</v>
      </c>
      <c r="E362" s="448">
        <v>89.550000000000011</v>
      </c>
      <c r="F362" s="448">
        <v>88.000000000000014</v>
      </c>
      <c r="G362" s="448">
        <v>86.850000000000023</v>
      </c>
      <c r="H362" s="448">
        <v>92.25</v>
      </c>
      <c r="I362" s="448">
        <v>93.4</v>
      </c>
      <c r="J362" s="448">
        <v>94.949999999999989</v>
      </c>
      <c r="K362" s="447">
        <v>91.85</v>
      </c>
      <c r="L362" s="447">
        <v>89.15</v>
      </c>
      <c r="M362" s="447">
        <v>10.34798</v>
      </c>
    </row>
    <row r="363" spans="1:13">
      <c r="A363" s="245">
        <v>353</v>
      </c>
      <c r="B363" s="450" t="s">
        <v>163</v>
      </c>
      <c r="C363" s="447">
        <v>1288.3</v>
      </c>
      <c r="D363" s="448">
        <v>1279.5833333333333</v>
      </c>
      <c r="E363" s="448">
        <v>1265.5166666666664</v>
      </c>
      <c r="F363" s="448">
        <v>1242.7333333333331</v>
      </c>
      <c r="G363" s="448">
        <v>1228.6666666666663</v>
      </c>
      <c r="H363" s="448">
        <v>1302.3666666666666</v>
      </c>
      <c r="I363" s="448">
        <v>1316.4333333333336</v>
      </c>
      <c r="J363" s="448">
        <v>1339.2166666666667</v>
      </c>
      <c r="K363" s="447">
        <v>1293.6500000000001</v>
      </c>
      <c r="L363" s="447">
        <v>1256.8</v>
      </c>
      <c r="M363" s="447">
        <v>7.4864800000000002</v>
      </c>
    </row>
    <row r="364" spans="1:13">
      <c r="A364" s="245">
        <v>354</v>
      </c>
      <c r="B364" s="450" t="s">
        <v>156</v>
      </c>
      <c r="C364" s="447">
        <v>31764.45</v>
      </c>
      <c r="D364" s="448">
        <v>31693.533333333336</v>
      </c>
      <c r="E364" s="448">
        <v>30927.066666666673</v>
      </c>
      <c r="F364" s="448">
        <v>30089.683333333338</v>
      </c>
      <c r="G364" s="448">
        <v>29323.216666666674</v>
      </c>
      <c r="H364" s="448">
        <v>32530.916666666672</v>
      </c>
      <c r="I364" s="448">
        <v>33297.383333333339</v>
      </c>
      <c r="J364" s="448">
        <v>34134.76666666667</v>
      </c>
      <c r="K364" s="447">
        <v>32460</v>
      </c>
      <c r="L364" s="447">
        <v>30856.15</v>
      </c>
      <c r="M364" s="447">
        <v>1.37199</v>
      </c>
    </row>
    <row r="365" spans="1:13">
      <c r="A365" s="245">
        <v>355</v>
      </c>
      <c r="B365" s="450" t="s">
        <v>458</v>
      </c>
      <c r="C365" s="447">
        <v>2528.0500000000002</v>
      </c>
      <c r="D365" s="448">
        <v>2523.7000000000003</v>
      </c>
      <c r="E365" s="448">
        <v>2479.4000000000005</v>
      </c>
      <c r="F365" s="448">
        <v>2430.7500000000005</v>
      </c>
      <c r="G365" s="448">
        <v>2386.4500000000007</v>
      </c>
      <c r="H365" s="448">
        <v>2572.3500000000004</v>
      </c>
      <c r="I365" s="448">
        <v>2616.6500000000005</v>
      </c>
      <c r="J365" s="448">
        <v>2665.3</v>
      </c>
      <c r="K365" s="447">
        <v>2568</v>
      </c>
      <c r="L365" s="447">
        <v>2475.0500000000002</v>
      </c>
      <c r="M365" s="447">
        <v>2.1918099999999998</v>
      </c>
    </row>
    <row r="366" spans="1:13">
      <c r="A366" s="245">
        <v>356</v>
      </c>
      <c r="B366" s="450" t="s">
        <v>158</v>
      </c>
      <c r="C366" s="447">
        <v>239.5</v>
      </c>
      <c r="D366" s="448">
        <v>239.15</v>
      </c>
      <c r="E366" s="448">
        <v>234.60000000000002</v>
      </c>
      <c r="F366" s="448">
        <v>229.70000000000002</v>
      </c>
      <c r="G366" s="448">
        <v>225.15000000000003</v>
      </c>
      <c r="H366" s="448">
        <v>244.05</v>
      </c>
      <c r="I366" s="448">
        <v>248.60000000000002</v>
      </c>
      <c r="J366" s="448">
        <v>253.5</v>
      </c>
      <c r="K366" s="447">
        <v>243.7</v>
      </c>
      <c r="L366" s="447">
        <v>234.25</v>
      </c>
      <c r="M366" s="447">
        <v>122.89519</v>
      </c>
    </row>
    <row r="367" spans="1:13">
      <c r="A367" s="245">
        <v>357</v>
      </c>
      <c r="B367" s="450" t="s">
        <v>269</v>
      </c>
      <c r="C367" s="447">
        <v>5132.6000000000004</v>
      </c>
      <c r="D367" s="448">
        <v>5164.5333333333338</v>
      </c>
      <c r="E367" s="448">
        <v>5079.0666666666675</v>
      </c>
      <c r="F367" s="448">
        <v>5025.5333333333338</v>
      </c>
      <c r="G367" s="448">
        <v>4940.0666666666675</v>
      </c>
      <c r="H367" s="448">
        <v>5218.0666666666675</v>
      </c>
      <c r="I367" s="448">
        <v>5303.5333333333328</v>
      </c>
      <c r="J367" s="448">
        <v>5357.0666666666675</v>
      </c>
      <c r="K367" s="447">
        <v>5250</v>
      </c>
      <c r="L367" s="447">
        <v>5111</v>
      </c>
      <c r="M367" s="447">
        <v>1.4925900000000001</v>
      </c>
    </row>
    <row r="368" spans="1:13">
      <c r="A368" s="245">
        <v>358</v>
      </c>
      <c r="B368" s="450" t="s">
        <v>459</v>
      </c>
      <c r="C368" s="447">
        <v>221.8</v>
      </c>
      <c r="D368" s="448">
        <v>222.41666666666666</v>
      </c>
      <c r="E368" s="448">
        <v>220.0333333333333</v>
      </c>
      <c r="F368" s="448">
        <v>218.26666666666665</v>
      </c>
      <c r="G368" s="448">
        <v>215.8833333333333</v>
      </c>
      <c r="H368" s="448">
        <v>224.18333333333331</v>
      </c>
      <c r="I368" s="448">
        <v>226.56666666666669</v>
      </c>
      <c r="J368" s="448">
        <v>228.33333333333331</v>
      </c>
      <c r="K368" s="447">
        <v>224.8</v>
      </c>
      <c r="L368" s="447">
        <v>220.65</v>
      </c>
      <c r="M368" s="447">
        <v>16.688849999999999</v>
      </c>
    </row>
    <row r="369" spans="1:13">
      <c r="A369" s="245">
        <v>359</v>
      </c>
      <c r="B369" s="450" t="s">
        <v>460</v>
      </c>
      <c r="C369" s="447">
        <v>769.1</v>
      </c>
      <c r="D369" s="448">
        <v>781.41666666666663</v>
      </c>
      <c r="E369" s="448">
        <v>750.43333333333328</v>
      </c>
      <c r="F369" s="448">
        <v>731.76666666666665</v>
      </c>
      <c r="G369" s="448">
        <v>700.7833333333333</v>
      </c>
      <c r="H369" s="448">
        <v>800.08333333333326</v>
      </c>
      <c r="I369" s="448">
        <v>831.06666666666661</v>
      </c>
      <c r="J369" s="448">
        <v>849.73333333333323</v>
      </c>
      <c r="K369" s="447">
        <v>812.4</v>
      </c>
      <c r="L369" s="447">
        <v>762.75</v>
      </c>
      <c r="M369" s="447">
        <v>2.7783000000000002</v>
      </c>
    </row>
    <row r="370" spans="1:13">
      <c r="A370" s="245">
        <v>360</v>
      </c>
      <c r="B370" s="450" t="s">
        <v>160</v>
      </c>
      <c r="C370" s="447">
        <v>2097.4499999999998</v>
      </c>
      <c r="D370" s="448">
        <v>2088.5</v>
      </c>
      <c r="E370" s="448">
        <v>2053</v>
      </c>
      <c r="F370" s="448">
        <v>2008.55</v>
      </c>
      <c r="G370" s="448">
        <v>1973.05</v>
      </c>
      <c r="H370" s="448">
        <v>2132.9499999999998</v>
      </c>
      <c r="I370" s="448">
        <v>2168.4499999999998</v>
      </c>
      <c r="J370" s="448">
        <v>2212.9</v>
      </c>
      <c r="K370" s="447">
        <v>2124</v>
      </c>
      <c r="L370" s="447">
        <v>2044.05</v>
      </c>
      <c r="M370" s="447">
        <v>18.941079999999999</v>
      </c>
    </row>
    <row r="371" spans="1:13">
      <c r="A371" s="245">
        <v>361</v>
      </c>
      <c r="B371" s="450" t="s">
        <v>157</v>
      </c>
      <c r="C371" s="447">
        <v>1808.4</v>
      </c>
      <c r="D371" s="448">
        <v>1771.8166666666666</v>
      </c>
      <c r="E371" s="448">
        <v>1723.6333333333332</v>
      </c>
      <c r="F371" s="448">
        <v>1638.8666666666666</v>
      </c>
      <c r="G371" s="448">
        <v>1590.6833333333332</v>
      </c>
      <c r="H371" s="448">
        <v>1856.5833333333333</v>
      </c>
      <c r="I371" s="448">
        <v>1904.7666666666667</v>
      </c>
      <c r="J371" s="448">
        <v>1989.5333333333333</v>
      </c>
      <c r="K371" s="447">
        <v>1820</v>
      </c>
      <c r="L371" s="447">
        <v>1687.05</v>
      </c>
      <c r="M371" s="447">
        <v>27.485430000000001</v>
      </c>
    </row>
    <row r="372" spans="1:13">
      <c r="A372" s="245">
        <v>362</v>
      </c>
      <c r="B372" s="450" t="s">
        <v>756</v>
      </c>
      <c r="C372" s="447">
        <v>1064.4000000000001</v>
      </c>
      <c r="D372" s="448">
        <v>1053.1333333333334</v>
      </c>
      <c r="E372" s="448">
        <v>1011.2666666666669</v>
      </c>
      <c r="F372" s="448">
        <v>958.13333333333344</v>
      </c>
      <c r="G372" s="448">
        <v>916.26666666666688</v>
      </c>
      <c r="H372" s="448">
        <v>1106.2666666666669</v>
      </c>
      <c r="I372" s="448">
        <v>1148.1333333333332</v>
      </c>
      <c r="J372" s="448">
        <v>1201.2666666666669</v>
      </c>
      <c r="K372" s="447">
        <v>1095</v>
      </c>
      <c r="L372" s="447">
        <v>1000</v>
      </c>
      <c r="M372" s="447">
        <v>5.5179</v>
      </c>
    </row>
    <row r="373" spans="1:13">
      <c r="A373" s="245">
        <v>363</v>
      </c>
      <c r="B373" s="450" t="s">
        <v>461</v>
      </c>
      <c r="C373" s="447">
        <v>1698.7</v>
      </c>
      <c r="D373" s="448">
        <v>1690.6333333333332</v>
      </c>
      <c r="E373" s="448">
        <v>1681.2666666666664</v>
      </c>
      <c r="F373" s="448">
        <v>1663.8333333333333</v>
      </c>
      <c r="G373" s="448">
        <v>1654.4666666666665</v>
      </c>
      <c r="H373" s="448">
        <v>1708.0666666666664</v>
      </c>
      <c r="I373" s="448">
        <v>1717.4333333333332</v>
      </c>
      <c r="J373" s="448">
        <v>1734.8666666666663</v>
      </c>
      <c r="K373" s="447">
        <v>1700</v>
      </c>
      <c r="L373" s="447">
        <v>1673.2</v>
      </c>
      <c r="M373" s="447">
        <v>3.2730600000000001</v>
      </c>
    </row>
    <row r="374" spans="1:13">
      <c r="A374" s="245">
        <v>364</v>
      </c>
      <c r="B374" s="450" t="s">
        <v>757</v>
      </c>
      <c r="C374" s="447">
        <v>1150.25</v>
      </c>
      <c r="D374" s="448">
        <v>1147.9166666666667</v>
      </c>
      <c r="E374" s="448">
        <v>1131.8333333333335</v>
      </c>
      <c r="F374" s="448">
        <v>1113.4166666666667</v>
      </c>
      <c r="G374" s="448">
        <v>1097.3333333333335</v>
      </c>
      <c r="H374" s="448">
        <v>1166.3333333333335</v>
      </c>
      <c r="I374" s="448">
        <v>1182.416666666667</v>
      </c>
      <c r="J374" s="448">
        <v>1200.8333333333335</v>
      </c>
      <c r="K374" s="447">
        <v>1164</v>
      </c>
      <c r="L374" s="447">
        <v>1129.5</v>
      </c>
      <c r="M374" s="447">
        <v>1.23777</v>
      </c>
    </row>
    <row r="375" spans="1:13">
      <c r="A375" s="245">
        <v>365</v>
      </c>
      <c r="B375" s="450" t="s">
        <v>159</v>
      </c>
      <c r="C375" s="447">
        <v>117.1</v>
      </c>
      <c r="D375" s="448">
        <v>117.26666666666667</v>
      </c>
      <c r="E375" s="448">
        <v>116.08333333333333</v>
      </c>
      <c r="F375" s="448">
        <v>115.06666666666666</v>
      </c>
      <c r="G375" s="448">
        <v>113.88333333333333</v>
      </c>
      <c r="H375" s="448">
        <v>118.28333333333333</v>
      </c>
      <c r="I375" s="448">
        <v>119.46666666666667</v>
      </c>
      <c r="J375" s="448">
        <v>120.48333333333333</v>
      </c>
      <c r="K375" s="447">
        <v>118.45</v>
      </c>
      <c r="L375" s="447">
        <v>116.25</v>
      </c>
      <c r="M375" s="447">
        <v>106.93299</v>
      </c>
    </row>
    <row r="376" spans="1:13">
      <c r="A376" s="245">
        <v>366</v>
      </c>
      <c r="B376" s="450" t="s">
        <v>162</v>
      </c>
      <c r="C376" s="447">
        <v>228.3</v>
      </c>
      <c r="D376" s="448">
        <v>227.04999999999998</v>
      </c>
      <c r="E376" s="448">
        <v>224.49999999999997</v>
      </c>
      <c r="F376" s="448">
        <v>220.7</v>
      </c>
      <c r="G376" s="448">
        <v>218.14999999999998</v>
      </c>
      <c r="H376" s="448">
        <v>230.84999999999997</v>
      </c>
      <c r="I376" s="448">
        <v>233.39999999999998</v>
      </c>
      <c r="J376" s="448">
        <v>237.19999999999996</v>
      </c>
      <c r="K376" s="447">
        <v>229.6</v>
      </c>
      <c r="L376" s="447">
        <v>223.25</v>
      </c>
      <c r="M376" s="447">
        <v>287.96749</v>
      </c>
    </row>
    <row r="377" spans="1:13">
      <c r="A377" s="245">
        <v>367</v>
      </c>
      <c r="B377" s="450" t="s">
        <v>462</v>
      </c>
      <c r="C377" s="447">
        <v>347.6</v>
      </c>
      <c r="D377" s="448">
        <v>349.0333333333333</v>
      </c>
      <c r="E377" s="448">
        <v>339.66666666666663</v>
      </c>
      <c r="F377" s="448">
        <v>331.73333333333335</v>
      </c>
      <c r="G377" s="448">
        <v>322.36666666666667</v>
      </c>
      <c r="H377" s="448">
        <v>356.96666666666658</v>
      </c>
      <c r="I377" s="448">
        <v>366.33333333333326</v>
      </c>
      <c r="J377" s="448">
        <v>374.26666666666654</v>
      </c>
      <c r="K377" s="447">
        <v>358.4</v>
      </c>
      <c r="L377" s="447">
        <v>341.1</v>
      </c>
      <c r="M377" s="447">
        <v>16.492889999999999</v>
      </c>
    </row>
    <row r="378" spans="1:13">
      <c r="A378" s="245">
        <v>368</v>
      </c>
      <c r="B378" s="450" t="s">
        <v>270</v>
      </c>
      <c r="C378" s="447">
        <v>270.05</v>
      </c>
      <c r="D378" s="448">
        <v>272.2</v>
      </c>
      <c r="E378" s="448">
        <v>267.5</v>
      </c>
      <c r="F378" s="448">
        <v>264.95</v>
      </c>
      <c r="G378" s="448">
        <v>260.25</v>
      </c>
      <c r="H378" s="448">
        <v>274.75</v>
      </c>
      <c r="I378" s="448">
        <v>279.44999999999993</v>
      </c>
      <c r="J378" s="448">
        <v>282</v>
      </c>
      <c r="K378" s="447">
        <v>276.89999999999998</v>
      </c>
      <c r="L378" s="447">
        <v>269.64999999999998</v>
      </c>
      <c r="M378" s="447">
        <v>5.6928299999999998</v>
      </c>
    </row>
    <row r="379" spans="1:13">
      <c r="A379" s="245">
        <v>369</v>
      </c>
      <c r="B379" s="450" t="s">
        <v>463</v>
      </c>
      <c r="C379" s="447">
        <v>133.4</v>
      </c>
      <c r="D379" s="448">
        <v>133.54999999999998</v>
      </c>
      <c r="E379" s="448">
        <v>128.09999999999997</v>
      </c>
      <c r="F379" s="448">
        <v>122.79999999999998</v>
      </c>
      <c r="G379" s="448">
        <v>117.34999999999997</v>
      </c>
      <c r="H379" s="448">
        <v>138.84999999999997</v>
      </c>
      <c r="I379" s="448">
        <v>144.29999999999995</v>
      </c>
      <c r="J379" s="448">
        <v>149.59999999999997</v>
      </c>
      <c r="K379" s="447">
        <v>139</v>
      </c>
      <c r="L379" s="447">
        <v>128.25</v>
      </c>
      <c r="M379" s="447">
        <v>16.623619999999999</v>
      </c>
    </row>
    <row r="380" spans="1:13">
      <c r="A380" s="245">
        <v>370</v>
      </c>
      <c r="B380" s="450" t="s">
        <v>464</v>
      </c>
      <c r="C380" s="447">
        <v>6035.1</v>
      </c>
      <c r="D380" s="448">
        <v>6028.3666666666659</v>
      </c>
      <c r="E380" s="448">
        <v>5957.7333333333318</v>
      </c>
      <c r="F380" s="448">
        <v>5880.3666666666659</v>
      </c>
      <c r="G380" s="448">
        <v>5809.7333333333318</v>
      </c>
      <c r="H380" s="448">
        <v>6105.7333333333318</v>
      </c>
      <c r="I380" s="448">
        <v>6176.366666666665</v>
      </c>
      <c r="J380" s="448">
        <v>6253.7333333333318</v>
      </c>
      <c r="K380" s="447">
        <v>6099</v>
      </c>
      <c r="L380" s="447">
        <v>5951</v>
      </c>
      <c r="M380" s="447">
        <v>0.20272999999999999</v>
      </c>
    </row>
    <row r="381" spans="1:13">
      <c r="A381" s="245">
        <v>371</v>
      </c>
      <c r="B381" s="450" t="s">
        <v>271</v>
      </c>
      <c r="C381" s="447">
        <v>13302</v>
      </c>
      <c r="D381" s="448">
        <v>13268.633333333333</v>
      </c>
      <c r="E381" s="448">
        <v>13194.366666666667</v>
      </c>
      <c r="F381" s="448">
        <v>13086.733333333334</v>
      </c>
      <c r="G381" s="448">
        <v>13012.466666666667</v>
      </c>
      <c r="H381" s="448">
        <v>13376.266666666666</v>
      </c>
      <c r="I381" s="448">
        <v>13450.533333333333</v>
      </c>
      <c r="J381" s="448">
        <v>13558.166666666666</v>
      </c>
      <c r="K381" s="447">
        <v>13342.9</v>
      </c>
      <c r="L381" s="447">
        <v>13161</v>
      </c>
      <c r="M381" s="447">
        <v>3.8589999999999999E-2</v>
      </c>
    </row>
    <row r="382" spans="1:13">
      <c r="A382" s="245">
        <v>372</v>
      </c>
      <c r="B382" s="450" t="s">
        <v>161</v>
      </c>
      <c r="C382" s="447">
        <v>42.15</v>
      </c>
      <c r="D382" s="448">
        <v>41.316666666666663</v>
      </c>
      <c r="E382" s="448">
        <v>40.233333333333327</v>
      </c>
      <c r="F382" s="448">
        <v>38.316666666666663</v>
      </c>
      <c r="G382" s="448">
        <v>37.233333333333327</v>
      </c>
      <c r="H382" s="448">
        <v>43.233333333333327</v>
      </c>
      <c r="I382" s="448">
        <v>44.31666666666667</v>
      </c>
      <c r="J382" s="448">
        <v>46.233333333333327</v>
      </c>
      <c r="K382" s="447">
        <v>42.4</v>
      </c>
      <c r="L382" s="447">
        <v>39.4</v>
      </c>
      <c r="M382" s="447">
        <v>5118.1545500000002</v>
      </c>
    </row>
    <row r="383" spans="1:13">
      <c r="A383" s="245">
        <v>373</v>
      </c>
      <c r="B383" s="450" t="s">
        <v>272</v>
      </c>
      <c r="C383" s="447">
        <v>680.85</v>
      </c>
      <c r="D383" s="448">
        <v>685.98333333333323</v>
      </c>
      <c r="E383" s="448">
        <v>657.06666666666649</v>
      </c>
      <c r="F383" s="448">
        <v>633.2833333333333</v>
      </c>
      <c r="G383" s="448">
        <v>604.36666666666656</v>
      </c>
      <c r="H383" s="448">
        <v>709.76666666666642</v>
      </c>
      <c r="I383" s="448">
        <v>738.68333333333317</v>
      </c>
      <c r="J383" s="448">
        <v>762.46666666666636</v>
      </c>
      <c r="K383" s="447">
        <v>714.9</v>
      </c>
      <c r="L383" s="447">
        <v>662.2</v>
      </c>
      <c r="M383" s="447">
        <v>5.0777200000000002</v>
      </c>
    </row>
    <row r="384" spans="1:13">
      <c r="A384" s="245">
        <v>374</v>
      </c>
      <c r="B384" s="450" t="s">
        <v>165</v>
      </c>
      <c r="C384" s="447">
        <v>211.05</v>
      </c>
      <c r="D384" s="448">
        <v>209.79999999999998</v>
      </c>
      <c r="E384" s="448">
        <v>207.59999999999997</v>
      </c>
      <c r="F384" s="448">
        <v>204.14999999999998</v>
      </c>
      <c r="G384" s="448">
        <v>201.94999999999996</v>
      </c>
      <c r="H384" s="448">
        <v>213.24999999999997</v>
      </c>
      <c r="I384" s="448">
        <v>215.44999999999996</v>
      </c>
      <c r="J384" s="448">
        <v>218.89999999999998</v>
      </c>
      <c r="K384" s="447">
        <v>212</v>
      </c>
      <c r="L384" s="447">
        <v>206.35</v>
      </c>
      <c r="M384" s="447">
        <v>101.15145</v>
      </c>
    </row>
    <row r="385" spans="1:13">
      <c r="A385" s="245">
        <v>375</v>
      </c>
      <c r="B385" s="450" t="s">
        <v>166</v>
      </c>
      <c r="C385" s="447">
        <v>142.85</v>
      </c>
      <c r="D385" s="448">
        <v>142.11666666666667</v>
      </c>
      <c r="E385" s="448">
        <v>140.73333333333335</v>
      </c>
      <c r="F385" s="448">
        <v>138.61666666666667</v>
      </c>
      <c r="G385" s="448">
        <v>137.23333333333335</v>
      </c>
      <c r="H385" s="448">
        <v>144.23333333333335</v>
      </c>
      <c r="I385" s="448">
        <v>145.61666666666667</v>
      </c>
      <c r="J385" s="448">
        <v>147.73333333333335</v>
      </c>
      <c r="K385" s="447">
        <v>143.5</v>
      </c>
      <c r="L385" s="447">
        <v>140</v>
      </c>
      <c r="M385" s="447">
        <v>52.346089999999997</v>
      </c>
    </row>
    <row r="386" spans="1:13">
      <c r="A386" s="245">
        <v>376</v>
      </c>
      <c r="B386" s="450" t="s">
        <v>465</v>
      </c>
      <c r="C386" s="447">
        <v>251.05</v>
      </c>
      <c r="D386" s="448">
        <v>251.54999999999998</v>
      </c>
      <c r="E386" s="448">
        <v>249.59999999999997</v>
      </c>
      <c r="F386" s="448">
        <v>248.14999999999998</v>
      </c>
      <c r="G386" s="448">
        <v>246.19999999999996</v>
      </c>
      <c r="H386" s="448">
        <v>252.99999999999997</v>
      </c>
      <c r="I386" s="448">
        <v>254.94999999999996</v>
      </c>
      <c r="J386" s="448">
        <v>256.39999999999998</v>
      </c>
      <c r="K386" s="447">
        <v>253.5</v>
      </c>
      <c r="L386" s="447">
        <v>250.1</v>
      </c>
      <c r="M386" s="447">
        <v>3.6636899999999999</v>
      </c>
    </row>
    <row r="387" spans="1:13">
      <c r="A387" s="245">
        <v>377</v>
      </c>
      <c r="B387" s="450" t="s">
        <v>466</v>
      </c>
      <c r="C387" s="447">
        <v>626.54999999999995</v>
      </c>
      <c r="D387" s="448">
        <v>618.98333333333335</v>
      </c>
      <c r="E387" s="448">
        <v>598.86666666666667</v>
      </c>
      <c r="F387" s="448">
        <v>571.18333333333328</v>
      </c>
      <c r="G387" s="448">
        <v>551.06666666666661</v>
      </c>
      <c r="H387" s="448">
        <v>646.66666666666674</v>
      </c>
      <c r="I387" s="448">
        <v>666.78333333333353</v>
      </c>
      <c r="J387" s="448">
        <v>694.46666666666681</v>
      </c>
      <c r="K387" s="447">
        <v>639.1</v>
      </c>
      <c r="L387" s="447">
        <v>591.29999999999995</v>
      </c>
      <c r="M387" s="447">
        <v>12.684839999999999</v>
      </c>
    </row>
    <row r="388" spans="1:13">
      <c r="A388" s="245">
        <v>378</v>
      </c>
      <c r="B388" s="450" t="s">
        <v>467</v>
      </c>
      <c r="C388" s="447">
        <v>29.6</v>
      </c>
      <c r="D388" s="448">
        <v>29.75</v>
      </c>
      <c r="E388" s="448">
        <v>29.4</v>
      </c>
      <c r="F388" s="448">
        <v>29.2</v>
      </c>
      <c r="G388" s="448">
        <v>28.849999999999998</v>
      </c>
      <c r="H388" s="448">
        <v>29.95</v>
      </c>
      <c r="I388" s="448">
        <v>30.3</v>
      </c>
      <c r="J388" s="448">
        <v>30.5</v>
      </c>
      <c r="K388" s="447">
        <v>30.1</v>
      </c>
      <c r="L388" s="447">
        <v>29.55</v>
      </c>
      <c r="M388" s="447">
        <v>25.034400000000002</v>
      </c>
    </row>
    <row r="389" spans="1:13">
      <c r="A389" s="245">
        <v>379</v>
      </c>
      <c r="B389" s="450" t="s">
        <v>468</v>
      </c>
      <c r="C389" s="447">
        <v>183.75</v>
      </c>
      <c r="D389" s="448">
        <v>182.54999999999998</v>
      </c>
      <c r="E389" s="448">
        <v>179.44999999999996</v>
      </c>
      <c r="F389" s="448">
        <v>175.14999999999998</v>
      </c>
      <c r="G389" s="448">
        <v>172.04999999999995</v>
      </c>
      <c r="H389" s="448">
        <v>186.84999999999997</v>
      </c>
      <c r="I389" s="448">
        <v>189.95</v>
      </c>
      <c r="J389" s="448">
        <v>194.24999999999997</v>
      </c>
      <c r="K389" s="447">
        <v>185.65</v>
      </c>
      <c r="L389" s="447">
        <v>178.25</v>
      </c>
      <c r="M389" s="447">
        <v>60.207909999999998</v>
      </c>
    </row>
    <row r="390" spans="1:13">
      <c r="A390" s="245">
        <v>380</v>
      </c>
      <c r="B390" s="450" t="s">
        <v>273</v>
      </c>
      <c r="C390" s="447">
        <v>517.5</v>
      </c>
      <c r="D390" s="448">
        <v>519.91666666666663</v>
      </c>
      <c r="E390" s="448">
        <v>513.83333333333326</v>
      </c>
      <c r="F390" s="448">
        <v>510.16666666666663</v>
      </c>
      <c r="G390" s="448">
        <v>504.08333333333326</v>
      </c>
      <c r="H390" s="448">
        <v>523.58333333333326</v>
      </c>
      <c r="I390" s="448">
        <v>529.66666666666652</v>
      </c>
      <c r="J390" s="448">
        <v>533.33333333333326</v>
      </c>
      <c r="K390" s="447">
        <v>526</v>
      </c>
      <c r="L390" s="447">
        <v>516.25</v>
      </c>
      <c r="M390" s="447">
        <v>6.4040499999999998</v>
      </c>
    </row>
    <row r="391" spans="1:13">
      <c r="A391" s="245">
        <v>381</v>
      </c>
      <c r="B391" s="450" t="s">
        <v>469</v>
      </c>
      <c r="C391" s="447">
        <v>309.05</v>
      </c>
      <c r="D391" s="448">
        <v>307.84999999999997</v>
      </c>
      <c r="E391" s="448">
        <v>304.69999999999993</v>
      </c>
      <c r="F391" s="448">
        <v>300.34999999999997</v>
      </c>
      <c r="G391" s="448">
        <v>297.19999999999993</v>
      </c>
      <c r="H391" s="448">
        <v>312.19999999999993</v>
      </c>
      <c r="I391" s="448">
        <v>315.34999999999991</v>
      </c>
      <c r="J391" s="448">
        <v>319.69999999999993</v>
      </c>
      <c r="K391" s="447">
        <v>311</v>
      </c>
      <c r="L391" s="447">
        <v>303.5</v>
      </c>
      <c r="M391" s="447">
        <v>6.54101</v>
      </c>
    </row>
    <row r="392" spans="1:13">
      <c r="A392" s="245">
        <v>382</v>
      </c>
      <c r="B392" s="450" t="s">
        <v>470</v>
      </c>
      <c r="C392" s="447">
        <v>83.7</v>
      </c>
      <c r="D392" s="448">
        <v>85.033333333333346</v>
      </c>
      <c r="E392" s="448">
        <v>81.416666666666686</v>
      </c>
      <c r="F392" s="448">
        <v>79.13333333333334</v>
      </c>
      <c r="G392" s="448">
        <v>75.51666666666668</v>
      </c>
      <c r="H392" s="448">
        <v>87.316666666666691</v>
      </c>
      <c r="I392" s="448">
        <v>90.933333333333337</v>
      </c>
      <c r="J392" s="448">
        <v>93.216666666666697</v>
      </c>
      <c r="K392" s="447">
        <v>88.65</v>
      </c>
      <c r="L392" s="447">
        <v>82.75</v>
      </c>
      <c r="M392" s="447">
        <v>115.63212</v>
      </c>
    </row>
    <row r="393" spans="1:13">
      <c r="A393" s="245">
        <v>383</v>
      </c>
      <c r="B393" s="450" t="s">
        <v>471</v>
      </c>
      <c r="C393" s="447">
        <v>1944</v>
      </c>
      <c r="D393" s="448">
        <v>1945.9166666666667</v>
      </c>
      <c r="E393" s="448">
        <v>1923.3833333333334</v>
      </c>
      <c r="F393" s="448">
        <v>1902.7666666666667</v>
      </c>
      <c r="G393" s="448">
        <v>1880.2333333333333</v>
      </c>
      <c r="H393" s="448">
        <v>1966.5333333333335</v>
      </c>
      <c r="I393" s="448">
        <v>1989.0666666666668</v>
      </c>
      <c r="J393" s="448">
        <v>2009.6833333333336</v>
      </c>
      <c r="K393" s="447">
        <v>1968.45</v>
      </c>
      <c r="L393" s="447">
        <v>1925.3</v>
      </c>
      <c r="M393" s="447">
        <v>0.24524000000000001</v>
      </c>
    </row>
    <row r="394" spans="1:13">
      <c r="A394" s="245">
        <v>384</v>
      </c>
      <c r="B394" s="450" t="s">
        <v>472</v>
      </c>
      <c r="C394" s="447">
        <v>375.55</v>
      </c>
      <c r="D394" s="448">
        <v>375</v>
      </c>
      <c r="E394" s="448">
        <v>370.6</v>
      </c>
      <c r="F394" s="448">
        <v>365.65000000000003</v>
      </c>
      <c r="G394" s="448">
        <v>361.25000000000006</v>
      </c>
      <c r="H394" s="448">
        <v>379.95</v>
      </c>
      <c r="I394" s="448">
        <v>384.34999999999997</v>
      </c>
      <c r="J394" s="448">
        <v>389.29999999999995</v>
      </c>
      <c r="K394" s="447">
        <v>379.4</v>
      </c>
      <c r="L394" s="447">
        <v>370.05</v>
      </c>
      <c r="M394" s="447">
        <v>5.6960800000000003</v>
      </c>
    </row>
    <row r="395" spans="1:13">
      <c r="A395" s="245">
        <v>385</v>
      </c>
      <c r="B395" s="450" t="s">
        <v>473</v>
      </c>
      <c r="C395" s="447">
        <v>183.15</v>
      </c>
      <c r="D395" s="448">
        <v>184.81666666666669</v>
      </c>
      <c r="E395" s="448">
        <v>178.63333333333338</v>
      </c>
      <c r="F395" s="448">
        <v>174.1166666666667</v>
      </c>
      <c r="G395" s="448">
        <v>167.93333333333339</v>
      </c>
      <c r="H395" s="448">
        <v>189.33333333333337</v>
      </c>
      <c r="I395" s="448">
        <v>195.51666666666671</v>
      </c>
      <c r="J395" s="448">
        <v>200.03333333333336</v>
      </c>
      <c r="K395" s="447">
        <v>191</v>
      </c>
      <c r="L395" s="447">
        <v>180.3</v>
      </c>
      <c r="M395" s="447">
        <v>9.2929399999999998</v>
      </c>
    </row>
    <row r="396" spans="1:13">
      <c r="A396" s="245">
        <v>386</v>
      </c>
      <c r="B396" s="450" t="s">
        <v>474</v>
      </c>
      <c r="C396" s="447">
        <v>1124.3499999999999</v>
      </c>
      <c r="D396" s="448">
        <v>1119.7</v>
      </c>
      <c r="E396" s="448">
        <v>1074.6500000000001</v>
      </c>
      <c r="F396" s="448">
        <v>1024.95</v>
      </c>
      <c r="G396" s="448">
        <v>979.90000000000009</v>
      </c>
      <c r="H396" s="448">
        <v>1169.4000000000001</v>
      </c>
      <c r="I396" s="448">
        <v>1214.4499999999998</v>
      </c>
      <c r="J396" s="448">
        <v>1264.1500000000001</v>
      </c>
      <c r="K396" s="447">
        <v>1164.75</v>
      </c>
      <c r="L396" s="447">
        <v>1070</v>
      </c>
      <c r="M396" s="447">
        <v>3.80186</v>
      </c>
    </row>
    <row r="397" spans="1:13">
      <c r="A397" s="245">
        <v>387</v>
      </c>
      <c r="B397" s="450" t="s">
        <v>167</v>
      </c>
      <c r="C397" s="447">
        <v>1976.1</v>
      </c>
      <c r="D397" s="448">
        <v>1977.1166666666668</v>
      </c>
      <c r="E397" s="448">
        <v>1961.2333333333336</v>
      </c>
      <c r="F397" s="448">
        <v>1946.3666666666668</v>
      </c>
      <c r="G397" s="448">
        <v>1930.4833333333336</v>
      </c>
      <c r="H397" s="448">
        <v>1991.9833333333336</v>
      </c>
      <c r="I397" s="448">
        <v>2007.8666666666668</v>
      </c>
      <c r="J397" s="448">
        <v>2022.7333333333336</v>
      </c>
      <c r="K397" s="447">
        <v>1993</v>
      </c>
      <c r="L397" s="447">
        <v>1962.25</v>
      </c>
      <c r="M397" s="447">
        <v>123.771</v>
      </c>
    </row>
    <row r="398" spans="1:13">
      <c r="A398" s="245">
        <v>388</v>
      </c>
      <c r="B398" s="450" t="s">
        <v>814</v>
      </c>
      <c r="C398" s="447">
        <v>1051</v>
      </c>
      <c r="D398" s="448">
        <v>1054.8999999999999</v>
      </c>
      <c r="E398" s="448">
        <v>1011.3499999999997</v>
      </c>
      <c r="F398" s="448">
        <v>971.69999999999982</v>
      </c>
      <c r="G398" s="448">
        <v>928.14999999999964</v>
      </c>
      <c r="H398" s="448">
        <v>1094.5499999999997</v>
      </c>
      <c r="I398" s="448">
        <v>1138.0999999999999</v>
      </c>
      <c r="J398" s="448">
        <v>1177.7499999999998</v>
      </c>
      <c r="K398" s="447">
        <v>1098.45</v>
      </c>
      <c r="L398" s="447">
        <v>1015.25</v>
      </c>
      <c r="M398" s="447">
        <v>222.24051</v>
      </c>
    </row>
    <row r="399" spans="1:13">
      <c r="A399" s="245">
        <v>389</v>
      </c>
      <c r="B399" s="450" t="s">
        <v>274</v>
      </c>
      <c r="C399" s="447">
        <v>982.1</v>
      </c>
      <c r="D399" s="448">
        <v>977.88333333333321</v>
      </c>
      <c r="E399" s="448">
        <v>969.76666666666642</v>
      </c>
      <c r="F399" s="448">
        <v>957.43333333333317</v>
      </c>
      <c r="G399" s="448">
        <v>949.31666666666638</v>
      </c>
      <c r="H399" s="448">
        <v>990.21666666666647</v>
      </c>
      <c r="I399" s="448">
        <v>998.33333333333326</v>
      </c>
      <c r="J399" s="448">
        <v>1010.6666666666665</v>
      </c>
      <c r="K399" s="447">
        <v>986</v>
      </c>
      <c r="L399" s="447">
        <v>965.55</v>
      </c>
      <c r="M399" s="447">
        <v>24.288830000000001</v>
      </c>
    </row>
    <row r="400" spans="1:13">
      <c r="A400" s="245">
        <v>390</v>
      </c>
      <c r="B400" s="450" t="s">
        <v>476</v>
      </c>
      <c r="C400" s="447">
        <v>27.15</v>
      </c>
      <c r="D400" s="448">
        <v>27.183333333333334</v>
      </c>
      <c r="E400" s="448">
        <v>26.866666666666667</v>
      </c>
      <c r="F400" s="448">
        <v>26.583333333333332</v>
      </c>
      <c r="G400" s="448">
        <v>26.266666666666666</v>
      </c>
      <c r="H400" s="448">
        <v>27.466666666666669</v>
      </c>
      <c r="I400" s="448">
        <v>27.783333333333339</v>
      </c>
      <c r="J400" s="448">
        <v>28.06666666666667</v>
      </c>
      <c r="K400" s="447">
        <v>27.5</v>
      </c>
      <c r="L400" s="447">
        <v>26.9</v>
      </c>
      <c r="M400" s="447">
        <v>30.200600000000001</v>
      </c>
    </row>
    <row r="401" spans="1:13">
      <c r="A401" s="245">
        <v>391</v>
      </c>
      <c r="B401" s="450" t="s">
        <v>477</v>
      </c>
      <c r="C401" s="447">
        <v>2382.1999999999998</v>
      </c>
      <c r="D401" s="448">
        <v>2370.75</v>
      </c>
      <c r="E401" s="448">
        <v>2287.5</v>
      </c>
      <c r="F401" s="448">
        <v>2192.8000000000002</v>
      </c>
      <c r="G401" s="448">
        <v>2109.5500000000002</v>
      </c>
      <c r="H401" s="448">
        <v>2465.4499999999998</v>
      </c>
      <c r="I401" s="448">
        <v>2548.6999999999998</v>
      </c>
      <c r="J401" s="448">
        <v>2643.3999999999996</v>
      </c>
      <c r="K401" s="447">
        <v>2454</v>
      </c>
      <c r="L401" s="447">
        <v>2276.0500000000002</v>
      </c>
      <c r="M401" s="447">
        <v>4.05457</v>
      </c>
    </row>
    <row r="402" spans="1:13">
      <c r="A402" s="245">
        <v>392</v>
      </c>
      <c r="B402" s="450" t="s">
        <v>172</v>
      </c>
      <c r="C402" s="447">
        <v>6499.4</v>
      </c>
      <c r="D402" s="448">
        <v>6468.4666666666672</v>
      </c>
      <c r="E402" s="448">
        <v>6411.9333333333343</v>
      </c>
      <c r="F402" s="448">
        <v>6324.4666666666672</v>
      </c>
      <c r="G402" s="448">
        <v>6267.9333333333343</v>
      </c>
      <c r="H402" s="448">
        <v>6555.9333333333343</v>
      </c>
      <c r="I402" s="448">
        <v>6612.4666666666672</v>
      </c>
      <c r="J402" s="448">
        <v>6699.9333333333343</v>
      </c>
      <c r="K402" s="447">
        <v>6525</v>
      </c>
      <c r="L402" s="447">
        <v>6381</v>
      </c>
      <c r="M402" s="447">
        <v>1.5703800000000001</v>
      </c>
    </row>
    <row r="403" spans="1:13">
      <c r="A403" s="245">
        <v>393</v>
      </c>
      <c r="B403" s="450" t="s">
        <v>478</v>
      </c>
      <c r="C403" s="447">
        <v>7748.85</v>
      </c>
      <c r="D403" s="448">
        <v>7743.6166666666659</v>
      </c>
      <c r="E403" s="448">
        <v>7709.2333333333318</v>
      </c>
      <c r="F403" s="448">
        <v>7669.6166666666659</v>
      </c>
      <c r="G403" s="448">
        <v>7635.2333333333318</v>
      </c>
      <c r="H403" s="448">
        <v>7783.2333333333318</v>
      </c>
      <c r="I403" s="448">
        <v>7817.616666666665</v>
      </c>
      <c r="J403" s="448">
        <v>7857.2333333333318</v>
      </c>
      <c r="K403" s="447">
        <v>7778</v>
      </c>
      <c r="L403" s="447">
        <v>7704</v>
      </c>
      <c r="M403" s="447">
        <v>0.21629000000000001</v>
      </c>
    </row>
    <row r="404" spans="1:13">
      <c r="A404" s="245">
        <v>394</v>
      </c>
      <c r="B404" s="450" t="s">
        <v>479</v>
      </c>
      <c r="C404" s="447">
        <v>5211.3500000000004</v>
      </c>
      <c r="D404" s="448">
        <v>5206.5333333333338</v>
      </c>
      <c r="E404" s="448">
        <v>5143.0666666666675</v>
      </c>
      <c r="F404" s="448">
        <v>5074.7833333333338</v>
      </c>
      <c r="G404" s="448">
        <v>5011.3166666666675</v>
      </c>
      <c r="H404" s="448">
        <v>5274.8166666666675</v>
      </c>
      <c r="I404" s="448">
        <v>5338.2833333333328</v>
      </c>
      <c r="J404" s="448">
        <v>5406.5666666666675</v>
      </c>
      <c r="K404" s="447">
        <v>5270</v>
      </c>
      <c r="L404" s="447">
        <v>5138.25</v>
      </c>
      <c r="M404" s="447">
        <v>9.9790000000000004E-2</v>
      </c>
    </row>
    <row r="405" spans="1:13">
      <c r="A405" s="245">
        <v>395</v>
      </c>
      <c r="B405" s="450" t="s">
        <v>759</v>
      </c>
      <c r="C405" s="447">
        <v>125.75</v>
      </c>
      <c r="D405" s="448">
        <v>125.75</v>
      </c>
      <c r="E405" s="448">
        <v>122.6</v>
      </c>
      <c r="F405" s="448">
        <v>119.44999999999999</v>
      </c>
      <c r="G405" s="448">
        <v>116.29999999999998</v>
      </c>
      <c r="H405" s="448">
        <v>128.9</v>
      </c>
      <c r="I405" s="448">
        <v>132.05000000000001</v>
      </c>
      <c r="J405" s="448">
        <v>135.20000000000002</v>
      </c>
      <c r="K405" s="447">
        <v>128.9</v>
      </c>
      <c r="L405" s="447">
        <v>122.6</v>
      </c>
      <c r="M405" s="447">
        <v>13.517989999999999</v>
      </c>
    </row>
    <row r="406" spans="1:13">
      <c r="A406" s="245">
        <v>396</v>
      </c>
      <c r="B406" s="450" t="s">
        <v>480</v>
      </c>
      <c r="C406" s="447">
        <v>404.9</v>
      </c>
      <c r="D406" s="448">
        <v>402.71666666666664</v>
      </c>
      <c r="E406" s="448">
        <v>397.23333333333329</v>
      </c>
      <c r="F406" s="448">
        <v>389.56666666666666</v>
      </c>
      <c r="G406" s="448">
        <v>384.08333333333331</v>
      </c>
      <c r="H406" s="448">
        <v>410.38333333333327</v>
      </c>
      <c r="I406" s="448">
        <v>415.86666666666662</v>
      </c>
      <c r="J406" s="448">
        <v>423.53333333333325</v>
      </c>
      <c r="K406" s="447">
        <v>408.2</v>
      </c>
      <c r="L406" s="447">
        <v>395.05</v>
      </c>
      <c r="M406" s="447">
        <v>2.7380300000000002</v>
      </c>
    </row>
    <row r="407" spans="1:13">
      <c r="A407" s="245">
        <v>397</v>
      </c>
      <c r="B407" s="450" t="s">
        <v>761</v>
      </c>
      <c r="C407" s="447">
        <v>277.2</v>
      </c>
      <c r="D407" s="448">
        <v>277.90000000000003</v>
      </c>
      <c r="E407" s="448">
        <v>273.85000000000008</v>
      </c>
      <c r="F407" s="448">
        <v>270.50000000000006</v>
      </c>
      <c r="G407" s="448">
        <v>266.4500000000001</v>
      </c>
      <c r="H407" s="448">
        <v>281.25000000000006</v>
      </c>
      <c r="I407" s="448">
        <v>285.3</v>
      </c>
      <c r="J407" s="448">
        <v>288.65000000000003</v>
      </c>
      <c r="K407" s="447">
        <v>281.95</v>
      </c>
      <c r="L407" s="447">
        <v>274.55</v>
      </c>
      <c r="M407" s="447">
        <v>3.19042</v>
      </c>
    </row>
    <row r="408" spans="1:13">
      <c r="A408" s="245">
        <v>398</v>
      </c>
      <c r="B408" s="450" t="s">
        <v>481</v>
      </c>
      <c r="C408" s="447">
        <v>2089.25</v>
      </c>
      <c r="D408" s="448">
        <v>2092.9666666666667</v>
      </c>
      <c r="E408" s="448">
        <v>2046.9833333333336</v>
      </c>
      <c r="F408" s="448">
        <v>2004.7166666666667</v>
      </c>
      <c r="G408" s="448">
        <v>1958.7333333333336</v>
      </c>
      <c r="H408" s="448">
        <v>2135.2333333333336</v>
      </c>
      <c r="I408" s="448">
        <v>2181.2166666666662</v>
      </c>
      <c r="J408" s="448">
        <v>2223.4833333333336</v>
      </c>
      <c r="K408" s="447">
        <v>2138.9499999999998</v>
      </c>
      <c r="L408" s="447">
        <v>2050.6999999999998</v>
      </c>
      <c r="M408" s="447">
        <v>0.62163000000000002</v>
      </c>
    </row>
    <row r="409" spans="1:13">
      <c r="A409" s="245">
        <v>399</v>
      </c>
      <c r="B409" s="450" t="s">
        <v>482</v>
      </c>
      <c r="C409" s="447">
        <v>516.04999999999995</v>
      </c>
      <c r="D409" s="448">
        <v>520.0333333333333</v>
      </c>
      <c r="E409" s="448">
        <v>508.01666666666665</v>
      </c>
      <c r="F409" s="448">
        <v>499.98333333333335</v>
      </c>
      <c r="G409" s="448">
        <v>487.9666666666667</v>
      </c>
      <c r="H409" s="448">
        <v>528.06666666666661</v>
      </c>
      <c r="I409" s="448">
        <v>540.08333333333326</v>
      </c>
      <c r="J409" s="448">
        <v>548.11666666666656</v>
      </c>
      <c r="K409" s="447">
        <v>532.04999999999995</v>
      </c>
      <c r="L409" s="447">
        <v>512</v>
      </c>
      <c r="M409" s="447">
        <v>3.5223200000000001</v>
      </c>
    </row>
    <row r="410" spans="1:13">
      <c r="A410" s="245">
        <v>400</v>
      </c>
      <c r="B410" s="450" t="s">
        <v>760</v>
      </c>
      <c r="C410" s="447">
        <v>116.2</v>
      </c>
      <c r="D410" s="448">
        <v>115.23333333333333</v>
      </c>
      <c r="E410" s="448">
        <v>113.26666666666667</v>
      </c>
      <c r="F410" s="448">
        <v>110.33333333333333</v>
      </c>
      <c r="G410" s="448">
        <v>108.36666666666666</v>
      </c>
      <c r="H410" s="448">
        <v>118.16666666666667</v>
      </c>
      <c r="I410" s="448">
        <v>120.13333333333334</v>
      </c>
      <c r="J410" s="448">
        <v>123.06666666666668</v>
      </c>
      <c r="K410" s="447">
        <v>117.2</v>
      </c>
      <c r="L410" s="447">
        <v>112.3</v>
      </c>
      <c r="M410" s="447">
        <v>34.68535</v>
      </c>
    </row>
    <row r="411" spans="1:13">
      <c r="A411" s="245">
        <v>401</v>
      </c>
      <c r="B411" s="450" t="s">
        <v>483</v>
      </c>
      <c r="C411" s="447">
        <v>221.8</v>
      </c>
      <c r="D411" s="448">
        <v>224.43333333333331</v>
      </c>
      <c r="E411" s="448">
        <v>217.11666666666662</v>
      </c>
      <c r="F411" s="448">
        <v>212.43333333333331</v>
      </c>
      <c r="G411" s="448">
        <v>205.11666666666662</v>
      </c>
      <c r="H411" s="448">
        <v>229.11666666666662</v>
      </c>
      <c r="I411" s="448">
        <v>236.43333333333328</v>
      </c>
      <c r="J411" s="448">
        <v>241.11666666666662</v>
      </c>
      <c r="K411" s="447">
        <v>231.75</v>
      </c>
      <c r="L411" s="447">
        <v>219.75</v>
      </c>
      <c r="M411" s="447">
        <v>1.94557</v>
      </c>
    </row>
    <row r="412" spans="1:13">
      <c r="A412" s="245">
        <v>402</v>
      </c>
      <c r="B412" s="450" t="s">
        <v>170</v>
      </c>
      <c r="C412" s="447">
        <v>28066.05</v>
      </c>
      <c r="D412" s="448">
        <v>27742.05</v>
      </c>
      <c r="E412" s="448">
        <v>27244.1</v>
      </c>
      <c r="F412" s="448">
        <v>26422.149999999998</v>
      </c>
      <c r="G412" s="448">
        <v>25924.199999999997</v>
      </c>
      <c r="H412" s="448">
        <v>28564</v>
      </c>
      <c r="I412" s="448">
        <v>29061.950000000004</v>
      </c>
      <c r="J412" s="448">
        <v>29883.9</v>
      </c>
      <c r="K412" s="447">
        <v>28240</v>
      </c>
      <c r="L412" s="447">
        <v>26920.1</v>
      </c>
      <c r="M412" s="447">
        <v>0.93213999999999997</v>
      </c>
    </row>
    <row r="413" spans="1:13">
      <c r="A413" s="245">
        <v>403</v>
      </c>
      <c r="B413" s="450" t="s">
        <v>484</v>
      </c>
      <c r="C413" s="447">
        <v>1730.05</v>
      </c>
      <c r="D413" s="448">
        <v>1753.3500000000001</v>
      </c>
      <c r="E413" s="448">
        <v>1676.7000000000003</v>
      </c>
      <c r="F413" s="448">
        <v>1623.3500000000001</v>
      </c>
      <c r="G413" s="448">
        <v>1546.7000000000003</v>
      </c>
      <c r="H413" s="448">
        <v>1806.7000000000003</v>
      </c>
      <c r="I413" s="448">
        <v>1883.3500000000004</v>
      </c>
      <c r="J413" s="448">
        <v>1936.7000000000003</v>
      </c>
      <c r="K413" s="447">
        <v>1830</v>
      </c>
      <c r="L413" s="447">
        <v>1700</v>
      </c>
      <c r="M413" s="447">
        <v>3.77624</v>
      </c>
    </row>
    <row r="414" spans="1:13">
      <c r="A414" s="245">
        <v>404</v>
      </c>
      <c r="B414" s="450" t="s">
        <v>173</v>
      </c>
      <c r="C414" s="447">
        <v>1441.45</v>
      </c>
      <c r="D414" s="448">
        <v>1435.3833333333332</v>
      </c>
      <c r="E414" s="448">
        <v>1421.0666666666664</v>
      </c>
      <c r="F414" s="448">
        <v>1400.6833333333332</v>
      </c>
      <c r="G414" s="448">
        <v>1386.3666666666663</v>
      </c>
      <c r="H414" s="448">
        <v>1455.7666666666664</v>
      </c>
      <c r="I414" s="448">
        <v>1470.083333333333</v>
      </c>
      <c r="J414" s="448">
        <v>1490.4666666666665</v>
      </c>
      <c r="K414" s="447">
        <v>1449.7</v>
      </c>
      <c r="L414" s="447">
        <v>1415</v>
      </c>
      <c r="M414" s="447">
        <v>17.296700000000001</v>
      </c>
    </row>
    <row r="415" spans="1:13">
      <c r="A415" s="245">
        <v>405</v>
      </c>
      <c r="B415" s="450" t="s">
        <v>171</v>
      </c>
      <c r="C415" s="447">
        <v>2043.7</v>
      </c>
      <c r="D415" s="448">
        <v>2031.75</v>
      </c>
      <c r="E415" s="448">
        <v>2009.4</v>
      </c>
      <c r="F415" s="448">
        <v>1975.1000000000001</v>
      </c>
      <c r="G415" s="448">
        <v>1952.7500000000002</v>
      </c>
      <c r="H415" s="448">
        <v>2066.0500000000002</v>
      </c>
      <c r="I415" s="448">
        <v>2088.3999999999996</v>
      </c>
      <c r="J415" s="448">
        <v>2122.6999999999998</v>
      </c>
      <c r="K415" s="447">
        <v>2054.1</v>
      </c>
      <c r="L415" s="447">
        <v>1997.45</v>
      </c>
      <c r="M415" s="447">
        <v>8.7557500000000008</v>
      </c>
    </row>
    <row r="416" spans="1:13">
      <c r="A416" s="245">
        <v>406</v>
      </c>
      <c r="B416" s="450" t="s">
        <v>485</v>
      </c>
      <c r="C416" s="447">
        <v>474.4</v>
      </c>
      <c r="D416" s="448">
        <v>479.8</v>
      </c>
      <c r="E416" s="448">
        <v>465.6</v>
      </c>
      <c r="F416" s="448">
        <v>456.8</v>
      </c>
      <c r="G416" s="448">
        <v>442.6</v>
      </c>
      <c r="H416" s="448">
        <v>488.6</v>
      </c>
      <c r="I416" s="448">
        <v>502.79999999999995</v>
      </c>
      <c r="J416" s="448">
        <v>511.6</v>
      </c>
      <c r="K416" s="447">
        <v>494</v>
      </c>
      <c r="L416" s="447">
        <v>471</v>
      </c>
      <c r="M416" s="447">
        <v>3.8375900000000001</v>
      </c>
    </row>
    <row r="417" spans="1:13">
      <c r="A417" s="245">
        <v>407</v>
      </c>
      <c r="B417" s="450" t="s">
        <v>486</v>
      </c>
      <c r="C417" s="447">
        <v>1337.45</v>
      </c>
      <c r="D417" s="448">
        <v>1335.4833333333333</v>
      </c>
      <c r="E417" s="448">
        <v>1320.9666666666667</v>
      </c>
      <c r="F417" s="448">
        <v>1304.4833333333333</v>
      </c>
      <c r="G417" s="448">
        <v>1289.9666666666667</v>
      </c>
      <c r="H417" s="448">
        <v>1351.9666666666667</v>
      </c>
      <c r="I417" s="448">
        <v>1366.4833333333336</v>
      </c>
      <c r="J417" s="448">
        <v>1382.9666666666667</v>
      </c>
      <c r="K417" s="447">
        <v>1350</v>
      </c>
      <c r="L417" s="447">
        <v>1319</v>
      </c>
      <c r="M417" s="447">
        <v>0.16375000000000001</v>
      </c>
    </row>
    <row r="418" spans="1:13">
      <c r="A418" s="245">
        <v>408</v>
      </c>
      <c r="B418" s="450" t="s">
        <v>762</v>
      </c>
      <c r="C418" s="447">
        <v>1802.05</v>
      </c>
      <c r="D418" s="448">
        <v>1797.0166666666667</v>
      </c>
      <c r="E418" s="448">
        <v>1775.0333333333333</v>
      </c>
      <c r="F418" s="448">
        <v>1748.0166666666667</v>
      </c>
      <c r="G418" s="448">
        <v>1726.0333333333333</v>
      </c>
      <c r="H418" s="448">
        <v>1824.0333333333333</v>
      </c>
      <c r="I418" s="448">
        <v>1846.0166666666664</v>
      </c>
      <c r="J418" s="448">
        <v>1873.0333333333333</v>
      </c>
      <c r="K418" s="447">
        <v>1819</v>
      </c>
      <c r="L418" s="447">
        <v>1770</v>
      </c>
      <c r="M418" s="447">
        <v>2.2474400000000001</v>
      </c>
    </row>
    <row r="419" spans="1:13">
      <c r="A419" s="245">
        <v>409</v>
      </c>
      <c r="B419" s="450" t="s">
        <v>487</v>
      </c>
      <c r="C419" s="447">
        <v>689.9</v>
      </c>
      <c r="D419" s="448">
        <v>675.30000000000007</v>
      </c>
      <c r="E419" s="448">
        <v>655.60000000000014</v>
      </c>
      <c r="F419" s="448">
        <v>621.30000000000007</v>
      </c>
      <c r="G419" s="448">
        <v>601.60000000000014</v>
      </c>
      <c r="H419" s="448">
        <v>709.60000000000014</v>
      </c>
      <c r="I419" s="448">
        <v>729.30000000000018</v>
      </c>
      <c r="J419" s="448">
        <v>763.60000000000014</v>
      </c>
      <c r="K419" s="447">
        <v>695</v>
      </c>
      <c r="L419" s="447">
        <v>641</v>
      </c>
      <c r="M419" s="447">
        <v>16.250139999999998</v>
      </c>
    </row>
    <row r="420" spans="1:13">
      <c r="A420" s="245">
        <v>410</v>
      </c>
      <c r="B420" s="450" t="s">
        <v>488</v>
      </c>
      <c r="C420" s="447">
        <v>10.55</v>
      </c>
      <c r="D420" s="448">
        <v>10.566666666666666</v>
      </c>
      <c r="E420" s="448">
        <v>10.433333333333334</v>
      </c>
      <c r="F420" s="448">
        <v>10.316666666666666</v>
      </c>
      <c r="G420" s="448">
        <v>10.183333333333334</v>
      </c>
      <c r="H420" s="448">
        <v>10.683333333333334</v>
      </c>
      <c r="I420" s="448">
        <v>10.816666666666666</v>
      </c>
      <c r="J420" s="448">
        <v>10.933333333333334</v>
      </c>
      <c r="K420" s="447">
        <v>10.7</v>
      </c>
      <c r="L420" s="447">
        <v>10.45</v>
      </c>
      <c r="M420" s="447">
        <v>138.45750000000001</v>
      </c>
    </row>
    <row r="421" spans="1:13">
      <c r="A421" s="245">
        <v>411</v>
      </c>
      <c r="B421" s="450" t="s">
        <v>763</v>
      </c>
      <c r="C421" s="447">
        <v>78.650000000000006</v>
      </c>
      <c r="D421" s="448">
        <v>79.350000000000009</v>
      </c>
      <c r="E421" s="448">
        <v>76.800000000000011</v>
      </c>
      <c r="F421" s="448">
        <v>74.95</v>
      </c>
      <c r="G421" s="448">
        <v>72.400000000000006</v>
      </c>
      <c r="H421" s="448">
        <v>81.200000000000017</v>
      </c>
      <c r="I421" s="448">
        <v>83.75</v>
      </c>
      <c r="J421" s="448">
        <v>85.600000000000023</v>
      </c>
      <c r="K421" s="447">
        <v>81.900000000000006</v>
      </c>
      <c r="L421" s="447">
        <v>77.5</v>
      </c>
      <c r="M421" s="447">
        <v>62.194890000000001</v>
      </c>
    </row>
    <row r="422" spans="1:13">
      <c r="A422" s="245">
        <v>412</v>
      </c>
      <c r="B422" s="450" t="s">
        <v>489</v>
      </c>
      <c r="C422" s="447">
        <v>113.85</v>
      </c>
      <c r="D422" s="448">
        <v>112.98333333333335</v>
      </c>
      <c r="E422" s="448">
        <v>111.26666666666669</v>
      </c>
      <c r="F422" s="448">
        <v>108.68333333333335</v>
      </c>
      <c r="G422" s="448">
        <v>106.9666666666667</v>
      </c>
      <c r="H422" s="448">
        <v>115.56666666666669</v>
      </c>
      <c r="I422" s="448">
        <v>117.28333333333333</v>
      </c>
      <c r="J422" s="448">
        <v>119.86666666666669</v>
      </c>
      <c r="K422" s="447">
        <v>114.7</v>
      </c>
      <c r="L422" s="447">
        <v>110.4</v>
      </c>
      <c r="M422" s="447">
        <v>11.44097</v>
      </c>
    </row>
    <row r="423" spans="1:13">
      <c r="A423" s="245">
        <v>413</v>
      </c>
      <c r="B423" s="450" t="s">
        <v>169</v>
      </c>
      <c r="C423" s="447">
        <v>425.2</v>
      </c>
      <c r="D423" s="448">
        <v>422.09999999999997</v>
      </c>
      <c r="E423" s="448">
        <v>415.09999999999991</v>
      </c>
      <c r="F423" s="448">
        <v>404.99999999999994</v>
      </c>
      <c r="G423" s="448">
        <v>397.99999999999989</v>
      </c>
      <c r="H423" s="448">
        <v>432.19999999999993</v>
      </c>
      <c r="I423" s="448">
        <v>439.20000000000005</v>
      </c>
      <c r="J423" s="448">
        <v>449.29999999999995</v>
      </c>
      <c r="K423" s="447">
        <v>429.1</v>
      </c>
      <c r="L423" s="447">
        <v>412</v>
      </c>
      <c r="M423" s="447">
        <v>733.92997000000003</v>
      </c>
    </row>
    <row r="424" spans="1:13">
      <c r="A424" s="245">
        <v>414</v>
      </c>
      <c r="B424" s="450" t="s">
        <v>168</v>
      </c>
      <c r="C424" s="447">
        <v>122.25</v>
      </c>
      <c r="D424" s="448">
        <v>121.7</v>
      </c>
      <c r="E424" s="448">
        <v>119.05000000000001</v>
      </c>
      <c r="F424" s="448">
        <v>115.85000000000001</v>
      </c>
      <c r="G424" s="448">
        <v>113.20000000000002</v>
      </c>
      <c r="H424" s="448">
        <v>124.9</v>
      </c>
      <c r="I424" s="448">
        <v>127.55000000000001</v>
      </c>
      <c r="J424" s="448">
        <v>130.75</v>
      </c>
      <c r="K424" s="447">
        <v>124.35</v>
      </c>
      <c r="L424" s="447">
        <v>118.5</v>
      </c>
      <c r="M424" s="447">
        <v>762.08352000000002</v>
      </c>
    </row>
    <row r="425" spans="1:13">
      <c r="A425" s="245">
        <v>415</v>
      </c>
      <c r="B425" s="450" t="s">
        <v>766</v>
      </c>
      <c r="C425" s="447">
        <v>231.35</v>
      </c>
      <c r="D425" s="448">
        <v>232.56666666666669</v>
      </c>
      <c r="E425" s="448">
        <v>228.88333333333338</v>
      </c>
      <c r="F425" s="448">
        <v>226.41666666666669</v>
      </c>
      <c r="G425" s="448">
        <v>222.73333333333338</v>
      </c>
      <c r="H425" s="448">
        <v>235.03333333333339</v>
      </c>
      <c r="I425" s="448">
        <v>238.71666666666673</v>
      </c>
      <c r="J425" s="448">
        <v>241.18333333333339</v>
      </c>
      <c r="K425" s="447">
        <v>236.25</v>
      </c>
      <c r="L425" s="447">
        <v>230.1</v>
      </c>
      <c r="M425" s="447">
        <v>8.04678</v>
      </c>
    </row>
    <row r="426" spans="1:13">
      <c r="A426" s="245">
        <v>416</v>
      </c>
      <c r="B426" s="450" t="s">
        <v>833</v>
      </c>
      <c r="C426" s="447">
        <v>255.65</v>
      </c>
      <c r="D426" s="448">
        <v>252.54999999999998</v>
      </c>
      <c r="E426" s="448">
        <v>245.09999999999997</v>
      </c>
      <c r="F426" s="448">
        <v>234.54999999999998</v>
      </c>
      <c r="G426" s="448">
        <v>227.09999999999997</v>
      </c>
      <c r="H426" s="448">
        <v>263.09999999999997</v>
      </c>
      <c r="I426" s="448">
        <v>270.54999999999995</v>
      </c>
      <c r="J426" s="448">
        <v>281.09999999999997</v>
      </c>
      <c r="K426" s="447">
        <v>260</v>
      </c>
      <c r="L426" s="447">
        <v>242</v>
      </c>
      <c r="M426" s="447">
        <v>41.668259999999997</v>
      </c>
    </row>
    <row r="427" spans="1:13">
      <c r="A427" s="245">
        <v>417</v>
      </c>
      <c r="B427" s="450" t="s">
        <v>174</v>
      </c>
      <c r="C427" s="447">
        <v>807.75</v>
      </c>
      <c r="D427" s="448">
        <v>814.85</v>
      </c>
      <c r="E427" s="448">
        <v>794.90000000000009</v>
      </c>
      <c r="F427" s="448">
        <v>782.05000000000007</v>
      </c>
      <c r="G427" s="448">
        <v>762.10000000000014</v>
      </c>
      <c r="H427" s="448">
        <v>827.7</v>
      </c>
      <c r="I427" s="448">
        <v>847.65000000000009</v>
      </c>
      <c r="J427" s="448">
        <v>860.5</v>
      </c>
      <c r="K427" s="447">
        <v>834.8</v>
      </c>
      <c r="L427" s="447">
        <v>802</v>
      </c>
      <c r="M427" s="447">
        <v>18.13907</v>
      </c>
    </row>
    <row r="428" spans="1:13">
      <c r="A428" s="245">
        <v>418</v>
      </c>
      <c r="B428" s="450" t="s">
        <v>490</v>
      </c>
      <c r="C428" s="447">
        <v>660.15</v>
      </c>
      <c r="D428" s="448">
        <v>663.95</v>
      </c>
      <c r="E428" s="448">
        <v>654.90000000000009</v>
      </c>
      <c r="F428" s="448">
        <v>649.65000000000009</v>
      </c>
      <c r="G428" s="448">
        <v>640.60000000000014</v>
      </c>
      <c r="H428" s="448">
        <v>669.2</v>
      </c>
      <c r="I428" s="448">
        <v>678.25</v>
      </c>
      <c r="J428" s="448">
        <v>683.5</v>
      </c>
      <c r="K428" s="447">
        <v>673</v>
      </c>
      <c r="L428" s="447">
        <v>658.7</v>
      </c>
      <c r="M428" s="447">
        <v>1.65601</v>
      </c>
    </row>
    <row r="429" spans="1:13">
      <c r="A429" s="245">
        <v>419</v>
      </c>
      <c r="B429" s="450" t="s">
        <v>793</v>
      </c>
      <c r="C429" s="447">
        <v>321.8</v>
      </c>
      <c r="D429" s="448">
        <v>320.18333333333334</v>
      </c>
      <c r="E429" s="448">
        <v>310.51666666666665</v>
      </c>
      <c r="F429" s="448">
        <v>299.23333333333329</v>
      </c>
      <c r="G429" s="448">
        <v>289.56666666666661</v>
      </c>
      <c r="H429" s="448">
        <v>331.4666666666667</v>
      </c>
      <c r="I429" s="448">
        <v>341.13333333333333</v>
      </c>
      <c r="J429" s="448">
        <v>352.41666666666674</v>
      </c>
      <c r="K429" s="447">
        <v>329.85</v>
      </c>
      <c r="L429" s="447">
        <v>308.89999999999998</v>
      </c>
      <c r="M429" s="447">
        <v>24.51088</v>
      </c>
    </row>
    <row r="430" spans="1:13">
      <c r="A430" s="245">
        <v>420</v>
      </c>
      <c r="B430" s="450" t="s">
        <v>491</v>
      </c>
      <c r="C430" s="447">
        <v>231.45</v>
      </c>
      <c r="D430" s="448">
        <v>231.71666666666667</v>
      </c>
      <c r="E430" s="448">
        <v>227.73333333333335</v>
      </c>
      <c r="F430" s="448">
        <v>224.01666666666668</v>
      </c>
      <c r="G430" s="448">
        <v>220.03333333333336</v>
      </c>
      <c r="H430" s="448">
        <v>235.43333333333334</v>
      </c>
      <c r="I430" s="448">
        <v>239.41666666666663</v>
      </c>
      <c r="J430" s="448">
        <v>243.13333333333333</v>
      </c>
      <c r="K430" s="447">
        <v>235.7</v>
      </c>
      <c r="L430" s="447">
        <v>228</v>
      </c>
      <c r="M430" s="447">
        <v>9.7178500000000003</v>
      </c>
    </row>
    <row r="431" spans="1:13">
      <c r="A431" s="245">
        <v>421</v>
      </c>
      <c r="B431" s="450" t="s">
        <v>175</v>
      </c>
      <c r="C431" s="447">
        <v>699.5</v>
      </c>
      <c r="D431" s="448">
        <v>701.25</v>
      </c>
      <c r="E431" s="448">
        <v>692.75</v>
      </c>
      <c r="F431" s="448">
        <v>686</v>
      </c>
      <c r="G431" s="448">
        <v>677.5</v>
      </c>
      <c r="H431" s="448">
        <v>708</v>
      </c>
      <c r="I431" s="448">
        <v>716.5</v>
      </c>
      <c r="J431" s="448">
        <v>723.25</v>
      </c>
      <c r="K431" s="447">
        <v>709.75</v>
      </c>
      <c r="L431" s="447">
        <v>694.5</v>
      </c>
      <c r="M431" s="447">
        <v>98.756540000000001</v>
      </c>
    </row>
    <row r="432" spans="1:13">
      <c r="A432" s="245">
        <v>422</v>
      </c>
      <c r="B432" s="450" t="s">
        <v>176</v>
      </c>
      <c r="C432" s="447">
        <v>541.95000000000005</v>
      </c>
      <c r="D432" s="448">
        <v>540.51666666666677</v>
      </c>
      <c r="E432" s="448">
        <v>536.03333333333353</v>
      </c>
      <c r="F432" s="448">
        <v>530.11666666666679</v>
      </c>
      <c r="G432" s="448">
        <v>525.63333333333355</v>
      </c>
      <c r="H432" s="448">
        <v>546.43333333333351</v>
      </c>
      <c r="I432" s="448">
        <v>550.91666666666686</v>
      </c>
      <c r="J432" s="448">
        <v>556.83333333333348</v>
      </c>
      <c r="K432" s="447">
        <v>545</v>
      </c>
      <c r="L432" s="447">
        <v>534.6</v>
      </c>
      <c r="M432" s="447">
        <v>48.42595</v>
      </c>
    </row>
    <row r="433" spans="1:13">
      <c r="A433" s="245">
        <v>423</v>
      </c>
      <c r="B433" s="450" t="s">
        <v>492</v>
      </c>
      <c r="C433" s="447">
        <v>2478.15</v>
      </c>
      <c r="D433" s="448">
        <v>2450.0500000000002</v>
      </c>
      <c r="E433" s="448">
        <v>2399.1500000000005</v>
      </c>
      <c r="F433" s="448">
        <v>2320.1500000000005</v>
      </c>
      <c r="G433" s="448">
        <v>2269.2500000000009</v>
      </c>
      <c r="H433" s="448">
        <v>2529.0500000000002</v>
      </c>
      <c r="I433" s="448">
        <v>2579.9499999999998</v>
      </c>
      <c r="J433" s="448">
        <v>2658.95</v>
      </c>
      <c r="K433" s="447">
        <v>2500.9499999999998</v>
      </c>
      <c r="L433" s="447">
        <v>2371.0500000000002</v>
      </c>
      <c r="M433" s="447">
        <v>0.81328</v>
      </c>
    </row>
    <row r="434" spans="1:13">
      <c r="A434" s="245">
        <v>424</v>
      </c>
      <c r="B434" s="450" t="s">
        <v>493</v>
      </c>
      <c r="C434" s="447">
        <v>802.9</v>
      </c>
      <c r="D434" s="448">
        <v>795.4666666666667</v>
      </c>
      <c r="E434" s="448">
        <v>780.93333333333339</v>
      </c>
      <c r="F434" s="448">
        <v>758.9666666666667</v>
      </c>
      <c r="G434" s="448">
        <v>744.43333333333339</v>
      </c>
      <c r="H434" s="448">
        <v>817.43333333333339</v>
      </c>
      <c r="I434" s="448">
        <v>831.9666666666667</v>
      </c>
      <c r="J434" s="448">
        <v>853.93333333333339</v>
      </c>
      <c r="K434" s="447">
        <v>810</v>
      </c>
      <c r="L434" s="447">
        <v>773.5</v>
      </c>
      <c r="M434" s="447">
        <v>2.2364000000000002</v>
      </c>
    </row>
    <row r="435" spans="1:13">
      <c r="A435" s="245">
        <v>425</v>
      </c>
      <c r="B435" s="450" t="s">
        <v>494</v>
      </c>
      <c r="C435" s="447">
        <v>285.10000000000002</v>
      </c>
      <c r="D435" s="448">
        <v>280.40000000000003</v>
      </c>
      <c r="E435" s="448">
        <v>272.80000000000007</v>
      </c>
      <c r="F435" s="448">
        <v>260.50000000000006</v>
      </c>
      <c r="G435" s="448">
        <v>252.90000000000009</v>
      </c>
      <c r="H435" s="448">
        <v>292.70000000000005</v>
      </c>
      <c r="I435" s="448">
        <v>300.30000000000007</v>
      </c>
      <c r="J435" s="448">
        <v>312.60000000000002</v>
      </c>
      <c r="K435" s="447">
        <v>288</v>
      </c>
      <c r="L435" s="447">
        <v>268.10000000000002</v>
      </c>
      <c r="M435" s="447">
        <v>41.411320000000003</v>
      </c>
    </row>
    <row r="436" spans="1:13">
      <c r="A436" s="245">
        <v>426</v>
      </c>
      <c r="B436" s="450" t="s">
        <v>495</v>
      </c>
      <c r="C436" s="447">
        <v>266.39999999999998</v>
      </c>
      <c r="D436" s="448">
        <v>268.08333333333331</v>
      </c>
      <c r="E436" s="448">
        <v>263.31666666666661</v>
      </c>
      <c r="F436" s="448">
        <v>260.23333333333329</v>
      </c>
      <c r="G436" s="448">
        <v>255.46666666666658</v>
      </c>
      <c r="H436" s="448">
        <v>271.16666666666663</v>
      </c>
      <c r="I436" s="448">
        <v>275.93333333333339</v>
      </c>
      <c r="J436" s="448">
        <v>279.01666666666665</v>
      </c>
      <c r="K436" s="447">
        <v>272.85000000000002</v>
      </c>
      <c r="L436" s="447">
        <v>265</v>
      </c>
      <c r="M436" s="447">
        <v>1.30271</v>
      </c>
    </row>
    <row r="437" spans="1:13">
      <c r="A437" s="245">
        <v>427</v>
      </c>
      <c r="B437" s="450" t="s">
        <v>496</v>
      </c>
      <c r="C437" s="447">
        <v>2267.6999999999998</v>
      </c>
      <c r="D437" s="448">
        <v>2252.833333333333</v>
      </c>
      <c r="E437" s="448">
        <v>2220.5666666666662</v>
      </c>
      <c r="F437" s="448">
        <v>2173.4333333333329</v>
      </c>
      <c r="G437" s="448">
        <v>2141.1666666666661</v>
      </c>
      <c r="H437" s="448">
        <v>2299.9666666666662</v>
      </c>
      <c r="I437" s="448">
        <v>2332.2333333333327</v>
      </c>
      <c r="J437" s="448">
        <v>2379.3666666666663</v>
      </c>
      <c r="K437" s="447">
        <v>2285.1</v>
      </c>
      <c r="L437" s="447">
        <v>2205.6999999999998</v>
      </c>
      <c r="M437" s="447">
        <v>1.59744</v>
      </c>
    </row>
    <row r="438" spans="1:13">
      <c r="A438" s="245">
        <v>428</v>
      </c>
      <c r="B438" s="450" t="s">
        <v>764</v>
      </c>
      <c r="C438" s="447">
        <v>776</v>
      </c>
      <c r="D438" s="448">
        <v>768.69999999999993</v>
      </c>
      <c r="E438" s="448">
        <v>747.39999999999986</v>
      </c>
      <c r="F438" s="448">
        <v>718.8</v>
      </c>
      <c r="G438" s="448">
        <v>697.49999999999989</v>
      </c>
      <c r="H438" s="448">
        <v>797.29999999999984</v>
      </c>
      <c r="I438" s="448">
        <v>818.5999999999998</v>
      </c>
      <c r="J438" s="448">
        <v>847.19999999999982</v>
      </c>
      <c r="K438" s="447">
        <v>790</v>
      </c>
      <c r="L438" s="447">
        <v>740.1</v>
      </c>
      <c r="M438" s="447">
        <v>6.8442299999999996</v>
      </c>
    </row>
    <row r="439" spans="1:13">
      <c r="A439" s="245">
        <v>429</v>
      </c>
      <c r="B439" s="450" t="s">
        <v>813</v>
      </c>
      <c r="C439" s="447">
        <v>516.04999999999995</v>
      </c>
      <c r="D439" s="448">
        <v>515.55000000000007</v>
      </c>
      <c r="E439" s="448">
        <v>511.50000000000011</v>
      </c>
      <c r="F439" s="448">
        <v>506.95000000000005</v>
      </c>
      <c r="G439" s="448">
        <v>502.90000000000009</v>
      </c>
      <c r="H439" s="448">
        <v>520.10000000000014</v>
      </c>
      <c r="I439" s="448">
        <v>524.15000000000009</v>
      </c>
      <c r="J439" s="448">
        <v>528.70000000000016</v>
      </c>
      <c r="K439" s="447">
        <v>519.6</v>
      </c>
      <c r="L439" s="447">
        <v>511</v>
      </c>
      <c r="M439" s="447">
        <v>1.3542000000000001</v>
      </c>
    </row>
    <row r="440" spans="1:13">
      <c r="A440" s="245">
        <v>430</v>
      </c>
      <c r="B440" s="450" t="s">
        <v>497</v>
      </c>
      <c r="C440" s="447">
        <v>5.75</v>
      </c>
      <c r="D440" s="448">
        <v>5.833333333333333</v>
      </c>
      <c r="E440" s="448">
        <v>5.5166666666666657</v>
      </c>
      <c r="F440" s="448">
        <v>5.2833333333333323</v>
      </c>
      <c r="G440" s="448">
        <v>4.966666666666665</v>
      </c>
      <c r="H440" s="448">
        <v>6.0666666666666664</v>
      </c>
      <c r="I440" s="448">
        <v>6.3833333333333346</v>
      </c>
      <c r="J440" s="448">
        <v>6.6166666666666671</v>
      </c>
      <c r="K440" s="447">
        <v>6.15</v>
      </c>
      <c r="L440" s="447">
        <v>5.6</v>
      </c>
      <c r="M440" s="447">
        <v>606.83677</v>
      </c>
    </row>
    <row r="441" spans="1:13">
      <c r="A441" s="245">
        <v>431</v>
      </c>
      <c r="B441" s="450" t="s">
        <v>498</v>
      </c>
      <c r="C441" s="447">
        <v>136.1</v>
      </c>
      <c r="D441" s="448">
        <v>135.68333333333331</v>
      </c>
      <c r="E441" s="448">
        <v>133.66666666666663</v>
      </c>
      <c r="F441" s="448">
        <v>131.23333333333332</v>
      </c>
      <c r="G441" s="448">
        <v>129.21666666666664</v>
      </c>
      <c r="H441" s="448">
        <v>138.11666666666662</v>
      </c>
      <c r="I441" s="448">
        <v>140.13333333333333</v>
      </c>
      <c r="J441" s="448">
        <v>142.56666666666661</v>
      </c>
      <c r="K441" s="447">
        <v>137.69999999999999</v>
      </c>
      <c r="L441" s="447">
        <v>133.25</v>
      </c>
      <c r="M441" s="447">
        <v>1.7477199999999999</v>
      </c>
    </row>
    <row r="442" spans="1:13">
      <c r="A442" s="245">
        <v>432</v>
      </c>
      <c r="B442" s="450" t="s">
        <v>765</v>
      </c>
      <c r="C442" s="447">
        <v>1532.35</v>
      </c>
      <c r="D442" s="448">
        <v>1543.3999999999999</v>
      </c>
      <c r="E442" s="448">
        <v>1516.9499999999998</v>
      </c>
      <c r="F442" s="448">
        <v>1501.55</v>
      </c>
      <c r="G442" s="448">
        <v>1475.1</v>
      </c>
      <c r="H442" s="448">
        <v>1558.7999999999997</v>
      </c>
      <c r="I442" s="448">
        <v>1585.25</v>
      </c>
      <c r="J442" s="448">
        <v>1600.6499999999996</v>
      </c>
      <c r="K442" s="447">
        <v>1569.85</v>
      </c>
      <c r="L442" s="447">
        <v>1528</v>
      </c>
      <c r="M442" s="447">
        <v>9.6540000000000001E-2</v>
      </c>
    </row>
    <row r="443" spans="1:13">
      <c r="A443" s="245">
        <v>433</v>
      </c>
      <c r="B443" s="450" t="s">
        <v>499</v>
      </c>
      <c r="C443" s="447">
        <v>1087.2</v>
      </c>
      <c r="D443" s="448">
        <v>1092.3999999999999</v>
      </c>
      <c r="E443" s="448">
        <v>1079.7999999999997</v>
      </c>
      <c r="F443" s="448">
        <v>1072.3999999999999</v>
      </c>
      <c r="G443" s="448">
        <v>1059.7999999999997</v>
      </c>
      <c r="H443" s="448">
        <v>1099.7999999999997</v>
      </c>
      <c r="I443" s="448">
        <v>1112.3999999999996</v>
      </c>
      <c r="J443" s="448">
        <v>1119.7999999999997</v>
      </c>
      <c r="K443" s="447">
        <v>1105</v>
      </c>
      <c r="L443" s="447">
        <v>1085</v>
      </c>
      <c r="M443" s="447">
        <v>0.88722000000000001</v>
      </c>
    </row>
    <row r="444" spans="1:13">
      <c r="A444" s="245">
        <v>434</v>
      </c>
      <c r="B444" s="450" t="s">
        <v>275</v>
      </c>
      <c r="C444" s="447">
        <v>603.79999999999995</v>
      </c>
      <c r="D444" s="448">
        <v>602.21666666666658</v>
      </c>
      <c r="E444" s="448">
        <v>590.03333333333319</v>
      </c>
      <c r="F444" s="448">
        <v>576.26666666666665</v>
      </c>
      <c r="G444" s="448">
        <v>564.08333333333326</v>
      </c>
      <c r="H444" s="448">
        <v>615.98333333333312</v>
      </c>
      <c r="I444" s="448">
        <v>628.16666666666652</v>
      </c>
      <c r="J444" s="448">
        <v>641.93333333333305</v>
      </c>
      <c r="K444" s="447">
        <v>614.4</v>
      </c>
      <c r="L444" s="447">
        <v>588.45000000000005</v>
      </c>
      <c r="M444" s="447">
        <v>17.57799</v>
      </c>
    </row>
    <row r="445" spans="1:13">
      <c r="A445" s="245">
        <v>435</v>
      </c>
      <c r="B445" s="450" t="s">
        <v>500</v>
      </c>
      <c r="C445" s="447">
        <v>1338.9</v>
      </c>
      <c r="D445" s="448">
        <v>1348.7833333333335</v>
      </c>
      <c r="E445" s="448">
        <v>1300.116666666667</v>
      </c>
      <c r="F445" s="448">
        <v>1261.3333333333335</v>
      </c>
      <c r="G445" s="448">
        <v>1212.666666666667</v>
      </c>
      <c r="H445" s="448">
        <v>1387.5666666666671</v>
      </c>
      <c r="I445" s="448">
        <v>1436.2333333333336</v>
      </c>
      <c r="J445" s="448">
        <v>1475.0166666666671</v>
      </c>
      <c r="K445" s="447">
        <v>1397.45</v>
      </c>
      <c r="L445" s="447">
        <v>1310</v>
      </c>
      <c r="M445" s="447">
        <v>0.69554000000000005</v>
      </c>
    </row>
    <row r="446" spans="1:13">
      <c r="A446" s="245">
        <v>436</v>
      </c>
      <c r="B446" s="450" t="s">
        <v>501</v>
      </c>
      <c r="C446" s="447">
        <v>555.45000000000005</v>
      </c>
      <c r="D446" s="448">
        <v>562.20000000000005</v>
      </c>
      <c r="E446" s="448">
        <v>545.05000000000007</v>
      </c>
      <c r="F446" s="448">
        <v>534.65</v>
      </c>
      <c r="G446" s="448">
        <v>517.5</v>
      </c>
      <c r="H446" s="448">
        <v>572.60000000000014</v>
      </c>
      <c r="I446" s="448">
        <v>589.75000000000023</v>
      </c>
      <c r="J446" s="448">
        <v>600.1500000000002</v>
      </c>
      <c r="K446" s="447">
        <v>579.35</v>
      </c>
      <c r="L446" s="447">
        <v>551.79999999999995</v>
      </c>
      <c r="M446" s="447">
        <v>0.33716000000000002</v>
      </c>
    </row>
    <row r="447" spans="1:13">
      <c r="A447" s="245">
        <v>437</v>
      </c>
      <c r="B447" s="450" t="s">
        <v>502</v>
      </c>
      <c r="C447" s="447">
        <v>8869.9500000000007</v>
      </c>
      <c r="D447" s="448">
        <v>8644.2666666666682</v>
      </c>
      <c r="E447" s="448">
        <v>8361.0333333333365</v>
      </c>
      <c r="F447" s="448">
        <v>7852.1166666666686</v>
      </c>
      <c r="G447" s="448">
        <v>7568.8833333333369</v>
      </c>
      <c r="H447" s="448">
        <v>9153.1833333333361</v>
      </c>
      <c r="I447" s="448">
        <v>9436.4166666666697</v>
      </c>
      <c r="J447" s="448">
        <v>9945.3333333333358</v>
      </c>
      <c r="K447" s="447">
        <v>8927.5</v>
      </c>
      <c r="L447" s="447">
        <v>8135.35</v>
      </c>
      <c r="M447" s="447">
        <v>1.16727</v>
      </c>
    </row>
    <row r="448" spans="1:13">
      <c r="A448" s="245">
        <v>438</v>
      </c>
      <c r="B448" s="450" t="s">
        <v>503</v>
      </c>
      <c r="C448" s="447">
        <v>354.9</v>
      </c>
      <c r="D448" s="448">
        <v>352.04999999999995</v>
      </c>
      <c r="E448" s="448">
        <v>344.39999999999992</v>
      </c>
      <c r="F448" s="448">
        <v>333.9</v>
      </c>
      <c r="G448" s="448">
        <v>326.24999999999994</v>
      </c>
      <c r="H448" s="448">
        <v>362.5499999999999</v>
      </c>
      <c r="I448" s="448">
        <v>370.2</v>
      </c>
      <c r="J448" s="448">
        <v>380.69999999999987</v>
      </c>
      <c r="K448" s="447">
        <v>359.7</v>
      </c>
      <c r="L448" s="447">
        <v>341.55</v>
      </c>
      <c r="M448" s="447">
        <v>1.0784499999999999</v>
      </c>
    </row>
    <row r="449" spans="1:13">
      <c r="A449" s="245">
        <v>439</v>
      </c>
      <c r="B449" s="450" t="s">
        <v>504</v>
      </c>
      <c r="C449" s="447">
        <v>43.65</v>
      </c>
      <c r="D449" s="448">
        <v>42.733333333333327</v>
      </c>
      <c r="E449" s="448">
        <v>41.116666666666653</v>
      </c>
      <c r="F449" s="448">
        <v>38.583333333333329</v>
      </c>
      <c r="G449" s="448">
        <v>36.966666666666654</v>
      </c>
      <c r="H449" s="448">
        <v>45.266666666666652</v>
      </c>
      <c r="I449" s="448">
        <v>46.883333333333326</v>
      </c>
      <c r="J449" s="448">
        <v>49.41666666666665</v>
      </c>
      <c r="K449" s="447">
        <v>44.35</v>
      </c>
      <c r="L449" s="447">
        <v>40.200000000000003</v>
      </c>
      <c r="M449" s="447">
        <v>394.47424000000001</v>
      </c>
    </row>
    <row r="450" spans="1:13">
      <c r="A450" s="245">
        <v>440</v>
      </c>
      <c r="B450" s="450" t="s">
        <v>188</v>
      </c>
      <c r="C450" s="447">
        <v>650.35</v>
      </c>
      <c r="D450" s="448">
        <v>653.75</v>
      </c>
      <c r="E450" s="448">
        <v>641.5</v>
      </c>
      <c r="F450" s="448">
        <v>632.65</v>
      </c>
      <c r="G450" s="448">
        <v>620.4</v>
      </c>
      <c r="H450" s="448">
        <v>662.6</v>
      </c>
      <c r="I450" s="448">
        <v>674.85</v>
      </c>
      <c r="J450" s="448">
        <v>683.7</v>
      </c>
      <c r="K450" s="447">
        <v>666</v>
      </c>
      <c r="L450" s="447">
        <v>644.9</v>
      </c>
      <c r="M450" s="447">
        <v>45.173439999999999</v>
      </c>
    </row>
    <row r="451" spans="1:13">
      <c r="A451" s="245">
        <v>441</v>
      </c>
      <c r="B451" s="450" t="s">
        <v>767</v>
      </c>
      <c r="C451" s="447">
        <v>15385.25</v>
      </c>
      <c r="D451" s="448">
        <v>15438.983333333332</v>
      </c>
      <c r="E451" s="448">
        <v>15127.966666666664</v>
      </c>
      <c r="F451" s="448">
        <v>14870.683333333332</v>
      </c>
      <c r="G451" s="448">
        <v>14559.666666666664</v>
      </c>
      <c r="H451" s="448">
        <v>15696.266666666663</v>
      </c>
      <c r="I451" s="448">
        <v>16007.283333333329</v>
      </c>
      <c r="J451" s="448">
        <v>16264.566666666662</v>
      </c>
      <c r="K451" s="447">
        <v>15750</v>
      </c>
      <c r="L451" s="447">
        <v>15181.7</v>
      </c>
      <c r="M451" s="447">
        <v>8.5900000000000004E-3</v>
      </c>
    </row>
    <row r="452" spans="1:13">
      <c r="A452" s="245">
        <v>442</v>
      </c>
      <c r="B452" s="450" t="s">
        <v>177</v>
      </c>
      <c r="C452" s="447">
        <v>691.75</v>
      </c>
      <c r="D452" s="448">
        <v>695.26666666666677</v>
      </c>
      <c r="E452" s="448">
        <v>686.78333333333353</v>
      </c>
      <c r="F452" s="448">
        <v>681.81666666666672</v>
      </c>
      <c r="G452" s="448">
        <v>673.33333333333348</v>
      </c>
      <c r="H452" s="448">
        <v>700.23333333333358</v>
      </c>
      <c r="I452" s="448">
        <v>708.71666666666692</v>
      </c>
      <c r="J452" s="448">
        <v>713.68333333333362</v>
      </c>
      <c r="K452" s="447">
        <v>703.75</v>
      </c>
      <c r="L452" s="447">
        <v>690.3</v>
      </c>
      <c r="M452" s="447">
        <v>24.363810000000001</v>
      </c>
    </row>
    <row r="453" spans="1:13">
      <c r="A453" s="245">
        <v>443</v>
      </c>
      <c r="B453" s="450" t="s">
        <v>768</v>
      </c>
      <c r="C453" s="447">
        <v>183.8</v>
      </c>
      <c r="D453" s="448">
        <v>183.96666666666667</v>
      </c>
      <c r="E453" s="448">
        <v>179.33333333333334</v>
      </c>
      <c r="F453" s="448">
        <v>174.86666666666667</v>
      </c>
      <c r="G453" s="448">
        <v>170.23333333333335</v>
      </c>
      <c r="H453" s="448">
        <v>188.43333333333334</v>
      </c>
      <c r="I453" s="448">
        <v>193.06666666666666</v>
      </c>
      <c r="J453" s="448">
        <v>197.53333333333333</v>
      </c>
      <c r="K453" s="447">
        <v>188.6</v>
      </c>
      <c r="L453" s="447">
        <v>179.5</v>
      </c>
      <c r="M453" s="447">
        <v>108.86311000000001</v>
      </c>
    </row>
    <row r="454" spans="1:13">
      <c r="A454" s="245">
        <v>444</v>
      </c>
      <c r="B454" s="450" t="s">
        <v>769</v>
      </c>
      <c r="C454" s="447">
        <v>1053.6500000000001</v>
      </c>
      <c r="D454" s="448">
        <v>1057.1166666666668</v>
      </c>
      <c r="E454" s="448">
        <v>1044.5333333333335</v>
      </c>
      <c r="F454" s="448">
        <v>1035.4166666666667</v>
      </c>
      <c r="G454" s="448">
        <v>1022.8333333333335</v>
      </c>
      <c r="H454" s="448">
        <v>1066.2333333333336</v>
      </c>
      <c r="I454" s="448">
        <v>1078.8166666666666</v>
      </c>
      <c r="J454" s="448">
        <v>1087.9333333333336</v>
      </c>
      <c r="K454" s="447">
        <v>1069.7</v>
      </c>
      <c r="L454" s="447">
        <v>1048</v>
      </c>
      <c r="M454" s="447">
        <v>4.2567899999999996</v>
      </c>
    </row>
    <row r="455" spans="1:13">
      <c r="A455" s="245">
        <v>445</v>
      </c>
      <c r="B455" s="450" t="s">
        <v>183</v>
      </c>
      <c r="C455" s="447">
        <v>3180</v>
      </c>
      <c r="D455" s="448">
        <v>3186.5166666666664</v>
      </c>
      <c r="E455" s="448">
        <v>3155.2833333333328</v>
      </c>
      <c r="F455" s="448">
        <v>3130.5666666666666</v>
      </c>
      <c r="G455" s="448">
        <v>3099.333333333333</v>
      </c>
      <c r="H455" s="448">
        <v>3211.2333333333327</v>
      </c>
      <c r="I455" s="448">
        <v>3242.4666666666662</v>
      </c>
      <c r="J455" s="448">
        <v>3267.1833333333325</v>
      </c>
      <c r="K455" s="447">
        <v>3217.75</v>
      </c>
      <c r="L455" s="447">
        <v>3161.8</v>
      </c>
      <c r="M455" s="447">
        <v>59.597850000000001</v>
      </c>
    </row>
    <row r="456" spans="1:13">
      <c r="A456" s="245">
        <v>446</v>
      </c>
      <c r="B456" s="450" t="s">
        <v>804</v>
      </c>
      <c r="C456" s="447">
        <v>648.54999999999995</v>
      </c>
      <c r="D456" s="448">
        <v>647.23333333333323</v>
      </c>
      <c r="E456" s="448">
        <v>642.46666666666647</v>
      </c>
      <c r="F456" s="448">
        <v>636.38333333333321</v>
      </c>
      <c r="G456" s="448">
        <v>631.61666666666645</v>
      </c>
      <c r="H456" s="448">
        <v>653.31666666666649</v>
      </c>
      <c r="I456" s="448">
        <v>658.08333333333314</v>
      </c>
      <c r="J456" s="448">
        <v>664.16666666666652</v>
      </c>
      <c r="K456" s="447">
        <v>652</v>
      </c>
      <c r="L456" s="447">
        <v>641.15</v>
      </c>
      <c r="M456" s="447">
        <v>35.439399999999999</v>
      </c>
    </row>
    <row r="457" spans="1:13">
      <c r="A457" s="245">
        <v>447</v>
      </c>
      <c r="B457" s="450" t="s">
        <v>178</v>
      </c>
      <c r="C457" s="447">
        <v>3604.25</v>
      </c>
      <c r="D457" s="448">
        <v>3605.35</v>
      </c>
      <c r="E457" s="448">
        <v>3561.8999999999996</v>
      </c>
      <c r="F457" s="448">
        <v>3519.5499999999997</v>
      </c>
      <c r="G457" s="448">
        <v>3476.0999999999995</v>
      </c>
      <c r="H457" s="448">
        <v>3647.7</v>
      </c>
      <c r="I457" s="448">
        <v>3691.1499999999996</v>
      </c>
      <c r="J457" s="448">
        <v>3733.5</v>
      </c>
      <c r="K457" s="447">
        <v>3648.8</v>
      </c>
      <c r="L457" s="447">
        <v>3563</v>
      </c>
      <c r="M457" s="447">
        <v>1.3771899999999999</v>
      </c>
    </row>
    <row r="458" spans="1:13">
      <c r="A458" s="245">
        <v>448</v>
      </c>
      <c r="B458" s="450" t="s">
        <v>505</v>
      </c>
      <c r="C458" s="447">
        <v>1058.7</v>
      </c>
      <c r="D458" s="448">
        <v>1060.9833333333333</v>
      </c>
      <c r="E458" s="448">
        <v>1050.0166666666667</v>
      </c>
      <c r="F458" s="448">
        <v>1041.3333333333333</v>
      </c>
      <c r="G458" s="448">
        <v>1030.3666666666666</v>
      </c>
      <c r="H458" s="448">
        <v>1069.6666666666667</v>
      </c>
      <c r="I458" s="448">
        <v>1080.6333333333334</v>
      </c>
      <c r="J458" s="448">
        <v>1089.3166666666668</v>
      </c>
      <c r="K458" s="447">
        <v>1071.95</v>
      </c>
      <c r="L458" s="447">
        <v>1052.3</v>
      </c>
      <c r="M458" s="447">
        <v>0.75141999999999998</v>
      </c>
    </row>
    <row r="459" spans="1:13">
      <c r="A459" s="245">
        <v>449</v>
      </c>
      <c r="B459" s="450" t="s">
        <v>180</v>
      </c>
      <c r="C459" s="447">
        <v>152.19999999999999</v>
      </c>
      <c r="D459" s="448">
        <v>151.30000000000001</v>
      </c>
      <c r="E459" s="448">
        <v>148.95000000000002</v>
      </c>
      <c r="F459" s="448">
        <v>145.70000000000002</v>
      </c>
      <c r="G459" s="448">
        <v>143.35000000000002</v>
      </c>
      <c r="H459" s="448">
        <v>154.55000000000001</v>
      </c>
      <c r="I459" s="448">
        <v>156.90000000000003</v>
      </c>
      <c r="J459" s="448">
        <v>160.15</v>
      </c>
      <c r="K459" s="447">
        <v>153.65</v>
      </c>
      <c r="L459" s="447">
        <v>148.05000000000001</v>
      </c>
      <c r="M459" s="447">
        <v>45.967109999999998</v>
      </c>
    </row>
    <row r="460" spans="1:13">
      <c r="A460" s="245">
        <v>450</v>
      </c>
      <c r="B460" s="450" t="s">
        <v>179</v>
      </c>
      <c r="C460" s="447">
        <v>318.60000000000002</v>
      </c>
      <c r="D460" s="448">
        <v>319.5333333333333</v>
      </c>
      <c r="E460" s="448">
        <v>315.61666666666662</v>
      </c>
      <c r="F460" s="448">
        <v>312.63333333333333</v>
      </c>
      <c r="G460" s="448">
        <v>308.71666666666664</v>
      </c>
      <c r="H460" s="448">
        <v>322.51666666666659</v>
      </c>
      <c r="I460" s="448">
        <v>326.43333333333334</v>
      </c>
      <c r="J460" s="448">
        <v>329.41666666666657</v>
      </c>
      <c r="K460" s="447">
        <v>323.45</v>
      </c>
      <c r="L460" s="447">
        <v>316.55</v>
      </c>
      <c r="M460" s="447">
        <v>494.84106000000003</v>
      </c>
    </row>
    <row r="461" spans="1:13">
      <c r="A461" s="245">
        <v>451</v>
      </c>
      <c r="B461" s="450" t="s">
        <v>181</v>
      </c>
      <c r="C461" s="447">
        <v>106.35</v>
      </c>
      <c r="D461" s="448">
        <v>106.08333333333333</v>
      </c>
      <c r="E461" s="448">
        <v>105.16666666666666</v>
      </c>
      <c r="F461" s="448">
        <v>103.98333333333333</v>
      </c>
      <c r="G461" s="448">
        <v>103.06666666666666</v>
      </c>
      <c r="H461" s="448">
        <v>107.26666666666665</v>
      </c>
      <c r="I461" s="448">
        <v>108.18333333333331</v>
      </c>
      <c r="J461" s="448">
        <v>109.36666666666665</v>
      </c>
      <c r="K461" s="447">
        <v>107</v>
      </c>
      <c r="L461" s="447">
        <v>104.9</v>
      </c>
      <c r="M461" s="447">
        <v>212.00089</v>
      </c>
    </row>
    <row r="462" spans="1:13">
      <c r="A462" s="245">
        <v>452</v>
      </c>
      <c r="B462" s="450" t="s">
        <v>770</v>
      </c>
      <c r="C462" s="447">
        <v>95</v>
      </c>
      <c r="D462" s="448">
        <v>95.466666666666654</v>
      </c>
      <c r="E462" s="448">
        <v>94.033333333333303</v>
      </c>
      <c r="F462" s="448">
        <v>93.066666666666649</v>
      </c>
      <c r="G462" s="448">
        <v>91.633333333333297</v>
      </c>
      <c r="H462" s="448">
        <v>96.433333333333309</v>
      </c>
      <c r="I462" s="448">
        <v>97.866666666666674</v>
      </c>
      <c r="J462" s="448">
        <v>98.833333333333314</v>
      </c>
      <c r="K462" s="447">
        <v>96.9</v>
      </c>
      <c r="L462" s="447">
        <v>94.5</v>
      </c>
      <c r="M462" s="447">
        <v>77.966769999999997</v>
      </c>
    </row>
    <row r="463" spans="1:13">
      <c r="A463" s="245">
        <v>453</v>
      </c>
      <c r="B463" s="450" t="s">
        <v>182</v>
      </c>
      <c r="C463" s="447">
        <v>1096.6500000000001</v>
      </c>
      <c r="D463" s="448">
        <v>1093.8</v>
      </c>
      <c r="E463" s="448">
        <v>1077.8499999999999</v>
      </c>
      <c r="F463" s="448">
        <v>1059.05</v>
      </c>
      <c r="G463" s="448">
        <v>1043.0999999999999</v>
      </c>
      <c r="H463" s="448">
        <v>1112.5999999999999</v>
      </c>
      <c r="I463" s="448">
        <v>1128.5500000000002</v>
      </c>
      <c r="J463" s="448">
        <v>1147.3499999999999</v>
      </c>
      <c r="K463" s="447">
        <v>1109.75</v>
      </c>
      <c r="L463" s="447">
        <v>1075</v>
      </c>
      <c r="M463" s="447">
        <v>227.91032000000001</v>
      </c>
    </row>
    <row r="464" spans="1:13">
      <c r="A464" s="245">
        <v>454</v>
      </c>
      <c r="B464" s="450" t="s">
        <v>506</v>
      </c>
      <c r="C464" s="447">
        <v>3599.6</v>
      </c>
      <c r="D464" s="448">
        <v>3594.5666666666671</v>
      </c>
      <c r="E464" s="448">
        <v>3520.0333333333342</v>
      </c>
      <c r="F464" s="448">
        <v>3440.4666666666672</v>
      </c>
      <c r="G464" s="448">
        <v>3365.9333333333343</v>
      </c>
      <c r="H464" s="448">
        <v>3674.1333333333341</v>
      </c>
      <c r="I464" s="448">
        <v>3748.666666666667</v>
      </c>
      <c r="J464" s="448">
        <v>3828.233333333334</v>
      </c>
      <c r="K464" s="447">
        <v>3669.1</v>
      </c>
      <c r="L464" s="447">
        <v>3515</v>
      </c>
      <c r="M464" s="447">
        <v>0.17499999999999999</v>
      </c>
    </row>
    <row r="465" spans="1:13">
      <c r="A465" s="245">
        <v>455</v>
      </c>
      <c r="B465" s="450" t="s">
        <v>184</v>
      </c>
      <c r="C465" s="447">
        <v>1019.8</v>
      </c>
      <c r="D465" s="448">
        <v>1019.5666666666667</v>
      </c>
      <c r="E465" s="448">
        <v>1007.1333333333334</v>
      </c>
      <c r="F465" s="448">
        <v>994.4666666666667</v>
      </c>
      <c r="G465" s="448">
        <v>982.03333333333342</v>
      </c>
      <c r="H465" s="448">
        <v>1032.2333333333336</v>
      </c>
      <c r="I465" s="448">
        <v>1044.6666666666665</v>
      </c>
      <c r="J465" s="448">
        <v>1057.3333333333335</v>
      </c>
      <c r="K465" s="447">
        <v>1032</v>
      </c>
      <c r="L465" s="447">
        <v>1006.9</v>
      </c>
      <c r="M465" s="447">
        <v>63.938130000000001</v>
      </c>
    </row>
    <row r="466" spans="1:13">
      <c r="A466" s="245">
        <v>456</v>
      </c>
      <c r="B466" s="450" t="s">
        <v>276</v>
      </c>
      <c r="C466" s="447">
        <v>162.30000000000001</v>
      </c>
      <c r="D466" s="448">
        <v>162.96666666666667</v>
      </c>
      <c r="E466" s="448">
        <v>160.88333333333333</v>
      </c>
      <c r="F466" s="448">
        <v>159.46666666666667</v>
      </c>
      <c r="G466" s="448">
        <v>157.38333333333333</v>
      </c>
      <c r="H466" s="448">
        <v>164.38333333333333</v>
      </c>
      <c r="I466" s="448">
        <v>166.46666666666664</v>
      </c>
      <c r="J466" s="448">
        <v>167.88333333333333</v>
      </c>
      <c r="K466" s="447">
        <v>165.05</v>
      </c>
      <c r="L466" s="447">
        <v>161.55000000000001</v>
      </c>
      <c r="M466" s="447">
        <v>3.9597199999999999</v>
      </c>
    </row>
    <row r="467" spans="1:13">
      <c r="A467" s="245">
        <v>457</v>
      </c>
      <c r="B467" s="450" t="s">
        <v>164</v>
      </c>
      <c r="C467" s="447">
        <v>959.65</v>
      </c>
      <c r="D467" s="448">
        <v>953.93333333333339</v>
      </c>
      <c r="E467" s="448">
        <v>943.76666666666677</v>
      </c>
      <c r="F467" s="448">
        <v>927.88333333333333</v>
      </c>
      <c r="G467" s="448">
        <v>917.7166666666667</v>
      </c>
      <c r="H467" s="448">
        <v>969.81666666666683</v>
      </c>
      <c r="I467" s="448">
        <v>979.98333333333335</v>
      </c>
      <c r="J467" s="448">
        <v>995.8666666666669</v>
      </c>
      <c r="K467" s="447">
        <v>964.1</v>
      </c>
      <c r="L467" s="447">
        <v>938.05</v>
      </c>
      <c r="M467" s="447">
        <v>8.0033200000000004</v>
      </c>
    </row>
    <row r="468" spans="1:13">
      <c r="A468" s="245">
        <v>458</v>
      </c>
      <c r="B468" s="450" t="s">
        <v>507</v>
      </c>
      <c r="C468" s="447">
        <v>1452.45</v>
      </c>
      <c r="D468" s="448">
        <v>1453.5500000000002</v>
      </c>
      <c r="E468" s="448">
        <v>1428.9500000000003</v>
      </c>
      <c r="F468" s="448">
        <v>1405.45</v>
      </c>
      <c r="G468" s="448">
        <v>1380.8500000000001</v>
      </c>
      <c r="H468" s="448">
        <v>1477.0500000000004</v>
      </c>
      <c r="I468" s="448">
        <v>1501.6500000000003</v>
      </c>
      <c r="J468" s="448">
        <v>1525.1500000000005</v>
      </c>
      <c r="K468" s="447">
        <v>1478.15</v>
      </c>
      <c r="L468" s="447">
        <v>1430.05</v>
      </c>
      <c r="M468" s="447">
        <v>1.0609299999999999</v>
      </c>
    </row>
    <row r="469" spans="1:13">
      <c r="A469" s="245">
        <v>459</v>
      </c>
      <c r="B469" s="450" t="s">
        <v>508</v>
      </c>
      <c r="C469" s="447">
        <v>1006.7</v>
      </c>
      <c r="D469" s="448">
        <v>1008.85</v>
      </c>
      <c r="E469" s="448">
        <v>997.85</v>
      </c>
      <c r="F469" s="448">
        <v>989</v>
      </c>
      <c r="G469" s="448">
        <v>978</v>
      </c>
      <c r="H469" s="448">
        <v>1017.7</v>
      </c>
      <c r="I469" s="448">
        <v>1028.7</v>
      </c>
      <c r="J469" s="448">
        <v>1037.5500000000002</v>
      </c>
      <c r="K469" s="447">
        <v>1019.85</v>
      </c>
      <c r="L469" s="447">
        <v>1000</v>
      </c>
      <c r="M469" s="447">
        <v>1.4809000000000001</v>
      </c>
    </row>
    <row r="470" spans="1:13">
      <c r="A470" s="245">
        <v>460</v>
      </c>
      <c r="B470" s="450" t="s">
        <v>509</v>
      </c>
      <c r="C470" s="447">
        <v>1319.85</v>
      </c>
      <c r="D470" s="448">
        <v>1308.9333333333334</v>
      </c>
      <c r="E470" s="448">
        <v>1289.8666666666668</v>
      </c>
      <c r="F470" s="448">
        <v>1259.8833333333334</v>
      </c>
      <c r="G470" s="448">
        <v>1240.8166666666668</v>
      </c>
      <c r="H470" s="448">
        <v>1338.9166666666667</v>
      </c>
      <c r="I470" s="448">
        <v>1357.9833333333333</v>
      </c>
      <c r="J470" s="448">
        <v>1387.9666666666667</v>
      </c>
      <c r="K470" s="447">
        <v>1328</v>
      </c>
      <c r="L470" s="447">
        <v>1278.95</v>
      </c>
      <c r="M470" s="447">
        <v>0.38579999999999998</v>
      </c>
    </row>
    <row r="471" spans="1:13">
      <c r="A471" s="245">
        <v>461</v>
      </c>
      <c r="B471" s="450" t="s">
        <v>185</v>
      </c>
      <c r="C471" s="447">
        <v>1594.25</v>
      </c>
      <c r="D471" s="448">
        <v>1589.5166666666664</v>
      </c>
      <c r="E471" s="448">
        <v>1572.0833333333328</v>
      </c>
      <c r="F471" s="448">
        <v>1549.9166666666663</v>
      </c>
      <c r="G471" s="448">
        <v>1532.4833333333327</v>
      </c>
      <c r="H471" s="448">
        <v>1611.6833333333329</v>
      </c>
      <c r="I471" s="448">
        <v>1629.1166666666663</v>
      </c>
      <c r="J471" s="448">
        <v>1651.2833333333331</v>
      </c>
      <c r="K471" s="447">
        <v>1606.95</v>
      </c>
      <c r="L471" s="447">
        <v>1567.35</v>
      </c>
      <c r="M471" s="447">
        <v>28.10155</v>
      </c>
    </row>
    <row r="472" spans="1:13">
      <c r="A472" s="245">
        <v>462</v>
      </c>
      <c r="B472" s="450" t="s">
        <v>186</v>
      </c>
      <c r="C472" s="447">
        <v>2719.25</v>
      </c>
      <c r="D472" s="448">
        <v>2712.4333333333329</v>
      </c>
      <c r="E472" s="448">
        <v>2689.9166666666661</v>
      </c>
      <c r="F472" s="448">
        <v>2660.583333333333</v>
      </c>
      <c r="G472" s="448">
        <v>2638.0666666666662</v>
      </c>
      <c r="H472" s="448">
        <v>2741.766666666666</v>
      </c>
      <c r="I472" s="448">
        <v>2764.2833333333333</v>
      </c>
      <c r="J472" s="448">
        <v>2793.6166666666659</v>
      </c>
      <c r="K472" s="447">
        <v>2734.95</v>
      </c>
      <c r="L472" s="447">
        <v>2683.1</v>
      </c>
      <c r="M472" s="447">
        <v>2.4213200000000001</v>
      </c>
    </row>
    <row r="473" spans="1:13">
      <c r="A473" s="245">
        <v>463</v>
      </c>
      <c r="B473" s="450" t="s">
        <v>187</v>
      </c>
      <c r="C473" s="447">
        <v>429.9</v>
      </c>
      <c r="D473" s="448">
        <v>427.3</v>
      </c>
      <c r="E473" s="448">
        <v>423.6</v>
      </c>
      <c r="F473" s="448">
        <v>417.3</v>
      </c>
      <c r="G473" s="448">
        <v>413.6</v>
      </c>
      <c r="H473" s="448">
        <v>433.6</v>
      </c>
      <c r="I473" s="448">
        <v>437.29999999999995</v>
      </c>
      <c r="J473" s="448">
        <v>443.6</v>
      </c>
      <c r="K473" s="447">
        <v>431</v>
      </c>
      <c r="L473" s="447">
        <v>421</v>
      </c>
      <c r="M473" s="447">
        <v>10.27802</v>
      </c>
    </row>
    <row r="474" spans="1:13">
      <c r="A474" s="245">
        <v>464</v>
      </c>
      <c r="B474" s="450" t="s">
        <v>510</v>
      </c>
      <c r="C474" s="447">
        <v>828.1</v>
      </c>
      <c r="D474" s="448">
        <v>826.94999999999993</v>
      </c>
      <c r="E474" s="448">
        <v>819.64999999999986</v>
      </c>
      <c r="F474" s="448">
        <v>811.19999999999993</v>
      </c>
      <c r="G474" s="448">
        <v>803.89999999999986</v>
      </c>
      <c r="H474" s="448">
        <v>835.39999999999986</v>
      </c>
      <c r="I474" s="448">
        <v>842.69999999999982</v>
      </c>
      <c r="J474" s="448">
        <v>851.14999999999986</v>
      </c>
      <c r="K474" s="447">
        <v>834.25</v>
      </c>
      <c r="L474" s="447">
        <v>818.5</v>
      </c>
      <c r="M474" s="447">
        <v>9.4031699999999994</v>
      </c>
    </row>
    <row r="475" spans="1:13">
      <c r="A475" s="245">
        <v>465</v>
      </c>
      <c r="B475" s="450" t="s">
        <v>511</v>
      </c>
      <c r="C475" s="447">
        <v>16.55</v>
      </c>
      <c r="D475" s="448">
        <v>16.650000000000002</v>
      </c>
      <c r="E475" s="448">
        <v>16.400000000000006</v>
      </c>
      <c r="F475" s="448">
        <v>16.250000000000004</v>
      </c>
      <c r="G475" s="448">
        <v>16.000000000000007</v>
      </c>
      <c r="H475" s="448">
        <v>16.800000000000004</v>
      </c>
      <c r="I475" s="448">
        <v>17.049999999999997</v>
      </c>
      <c r="J475" s="448">
        <v>17.200000000000003</v>
      </c>
      <c r="K475" s="447">
        <v>16.899999999999999</v>
      </c>
      <c r="L475" s="447">
        <v>16.5</v>
      </c>
      <c r="M475" s="447">
        <v>95.916849999999997</v>
      </c>
    </row>
    <row r="476" spans="1:13">
      <c r="A476" s="245">
        <v>466</v>
      </c>
      <c r="B476" s="450" t="s">
        <v>512</v>
      </c>
      <c r="C476" s="447">
        <v>1160.25</v>
      </c>
      <c r="D476" s="448">
        <v>1187.3166666666666</v>
      </c>
      <c r="E476" s="448">
        <v>1114.9333333333332</v>
      </c>
      <c r="F476" s="448">
        <v>1069.6166666666666</v>
      </c>
      <c r="G476" s="448">
        <v>997.23333333333312</v>
      </c>
      <c r="H476" s="448">
        <v>1232.6333333333332</v>
      </c>
      <c r="I476" s="448">
        <v>1305.0166666666664</v>
      </c>
      <c r="J476" s="448">
        <v>1350.3333333333333</v>
      </c>
      <c r="K476" s="447">
        <v>1259.7</v>
      </c>
      <c r="L476" s="447">
        <v>1142</v>
      </c>
      <c r="M476" s="447">
        <v>1.98414</v>
      </c>
    </row>
    <row r="477" spans="1:13">
      <c r="A477" s="245">
        <v>467</v>
      </c>
      <c r="B477" s="450" t="s">
        <v>513</v>
      </c>
      <c r="C477" s="447">
        <v>13.15</v>
      </c>
      <c r="D477" s="448">
        <v>13.183333333333332</v>
      </c>
      <c r="E477" s="448">
        <v>12.966666666666663</v>
      </c>
      <c r="F477" s="448">
        <v>12.783333333333331</v>
      </c>
      <c r="G477" s="448">
        <v>12.566666666666663</v>
      </c>
      <c r="H477" s="448">
        <v>13.366666666666664</v>
      </c>
      <c r="I477" s="448">
        <v>13.583333333333332</v>
      </c>
      <c r="J477" s="448">
        <v>13.766666666666664</v>
      </c>
      <c r="K477" s="447">
        <v>13.4</v>
      </c>
      <c r="L477" s="447">
        <v>13</v>
      </c>
      <c r="M477" s="447">
        <v>185.39847</v>
      </c>
    </row>
    <row r="478" spans="1:13">
      <c r="A478" s="245">
        <v>468</v>
      </c>
      <c r="B478" s="450" t="s">
        <v>514</v>
      </c>
      <c r="C478" s="447">
        <v>442.8</v>
      </c>
      <c r="D478" s="448">
        <v>444.51666666666665</v>
      </c>
      <c r="E478" s="448">
        <v>434.2833333333333</v>
      </c>
      <c r="F478" s="448">
        <v>425.76666666666665</v>
      </c>
      <c r="G478" s="448">
        <v>415.5333333333333</v>
      </c>
      <c r="H478" s="448">
        <v>453.0333333333333</v>
      </c>
      <c r="I478" s="448">
        <v>463.26666666666665</v>
      </c>
      <c r="J478" s="448">
        <v>471.7833333333333</v>
      </c>
      <c r="K478" s="447">
        <v>454.75</v>
      </c>
      <c r="L478" s="447">
        <v>436</v>
      </c>
      <c r="M478" s="447">
        <v>1.5017100000000001</v>
      </c>
    </row>
    <row r="479" spans="1:13">
      <c r="A479" s="245">
        <v>469</v>
      </c>
      <c r="B479" s="450" t="s">
        <v>193</v>
      </c>
      <c r="C479" s="447">
        <v>819.75</v>
      </c>
      <c r="D479" s="448">
        <v>818.2833333333333</v>
      </c>
      <c r="E479" s="448">
        <v>811.06666666666661</v>
      </c>
      <c r="F479" s="448">
        <v>802.38333333333333</v>
      </c>
      <c r="G479" s="448">
        <v>795.16666666666663</v>
      </c>
      <c r="H479" s="448">
        <v>826.96666666666658</v>
      </c>
      <c r="I479" s="448">
        <v>834.18333333333328</v>
      </c>
      <c r="J479" s="448">
        <v>842.86666666666656</v>
      </c>
      <c r="K479" s="447">
        <v>825.5</v>
      </c>
      <c r="L479" s="447">
        <v>809.6</v>
      </c>
      <c r="M479" s="447">
        <v>100.04617</v>
      </c>
    </row>
    <row r="480" spans="1:13">
      <c r="A480" s="245">
        <v>470</v>
      </c>
      <c r="B480" s="450" t="s">
        <v>190</v>
      </c>
      <c r="C480" s="447">
        <v>219.35</v>
      </c>
      <c r="D480" s="448">
        <v>220.31666666666669</v>
      </c>
      <c r="E480" s="448">
        <v>217.13333333333338</v>
      </c>
      <c r="F480" s="448">
        <v>214.91666666666669</v>
      </c>
      <c r="G480" s="448">
        <v>211.73333333333338</v>
      </c>
      <c r="H480" s="448">
        <v>222.53333333333339</v>
      </c>
      <c r="I480" s="448">
        <v>225.71666666666673</v>
      </c>
      <c r="J480" s="448">
        <v>227.93333333333339</v>
      </c>
      <c r="K480" s="447">
        <v>223.5</v>
      </c>
      <c r="L480" s="447">
        <v>218.1</v>
      </c>
      <c r="M480" s="447">
        <v>6.6886700000000001</v>
      </c>
    </row>
    <row r="481" spans="1:13">
      <c r="A481" s="245">
        <v>471</v>
      </c>
      <c r="B481" s="450" t="s">
        <v>784</v>
      </c>
      <c r="C481" s="447">
        <v>29.95</v>
      </c>
      <c r="D481" s="448">
        <v>29.983333333333331</v>
      </c>
      <c r="E481" s="448">
        <v>29.816666666666663</v>
      </c>
      <c r="F481" s="448">
        <v>29.683333333333334</v>
      </c>
      <c r="G481" s="448">
        <v>29.516666666666666</v>
      </c>
      <c r="H481" s="448">
        <v>30.11666666666666</v>
      </c>
      <c r="I481" s="448">
        <v>30.283333333333324</v>
      </c>
      <c r="J481" s="448">
        <v>30.416666666666657</v>
      </c>
      <c r="K481" s="447">
        <v>30.15</v>
      </c>
      <c r="L481" s="447">
        <v>29.85</v>
      </c>
      <c r="M481" s="447">
        <v>14.964740000000001</v>
      </c>
    </row>
    <row r="482" spans="1:13">
      <c r="A482" s="245">
        <v>472</v>
      </c>
      <c r="B482" s="450" t="s">
        <v>191</v>
      </c>
      <c r="C482" s="447">
        <v>6673.25</v>
      </c>
      <c r="D482" s="448">
        <v>6659.4833333333336</v>
      </c>
      <c r="E482" s="448">
        <v>6594.0166666666673</v>
      </c>
      <c r="F482" s="448">
        <v>6514.7833333333338</v>
      </c>
      <c r="G482" s="448">
        <v>6449.3166666666675</v>
      </c>
      <c r="H482" s="448">
        <v>6738.7166666666672</v>
      </c>
      <c r="I482" s="448">
        <v>6804.1833333333343</v>
      </c>
      <c r="J482" s="448">
        <v>6883.416666666667</v>
      </c>
      <c r="K482" s="447">
        <v>6724.95</v>
      </c>
      <c r="L482" s="447">
        <v>6580.25</v>
      </c>
      <c r="M482" s="447">
        <v>17.071439999999999</v>
      </c>
    </row>
    <row r="483" spans="1:13">
      <c r="A483" s="245">
        <v>473</v>
      </c>
      <c r="B483" s="450" t="s">
        <v>192</v>
      </c>
      <c r="C483" s="447">
        <v>33.950000000000003</v>
      </c>
      <c r="D483" s="448">
        <v>34.199999999999996</v>
      </c>
      <c r="E483" s="448">
        <v>33.599999999999994</v>
      </c>
      <c r="F483" s="448">
        <v>33.25</v>
      </c>
      <c r="G483" s="448">
        <v>32.65</v>
      </c>
      <c r="H483" s="448">
        <v>34.54999999999999</v>
      </c>
      <c r="I483" s="448">
        <v>35.15</v>
      </c>
      <c r="J483" s="448">
        <v>35.499999999999986</v>
      </c>
      <c r="K483" s="447">
        <v>34.799999999999997</v>
      </c>
      <c r="L483" s="447">
        <v>33.85</v>
      </c>
      <c r="M483" s="447">
        <v>448.79761999999999</v>
      </c>
    </row>
    <row r="484" spans="1:13">
      <c r="A484" s="245">
        <v>474</v>
      </c>
      <c r="B484" s="450" t="s">
        <v>189</v>
      </c>
      <c r="C484" s="447">
        <v>1298.6500000000001</v>
      </c>
      <c r="D484" s="448">
        <v>1300.95</v>
      </c>
      <c r="E484" s="448">
        <v>1286.9000000000001</v>
      </c>
      <c r="F484" s="448">
        <v>1275.1500000000001</v>
      </c>
      <c r="G484" s="448">
        <v>1261.1000000000001</v>
      </c>
      <c r="H484" s="448">
        <v>1312.7</v>
      </c>
      <c r="I484" s="448">
        <v>1326.7499999999998</v>
      </c>
      <c r="J484" s="448">
        <v>1338.5</v>
      </c>
      <c r="K484" s="447">
        <v>1315</v>
      </c>
      <c r="L484" s="447">
        <v>1289.2</v>
      </c>
      <c r="M484" s="447">
        <v>3.0897600000000001</v>
      </c>
    </row>
    <row r="485" spans="1:13">
      <c r="A485" s="245">
        <v>475</v>
      </c>
      <c r="B485" s="450" t="s">
        <v>141</v>
      </c>
      <c r="C485" s="447">
        <v>602.20000000000005</v>
      </c>
      <c r="D485" s="448">
        <v>599.66666666666663</v>
      </c>
      <c r="E485" s="448">
        <v>593.58333333333326</v>
      </c>
      <c r="F485" s="448">
        <v>584.96666666666658</v>
      </c>
      <c r="G485" s="448">
        <v>578.88333333333321</v>
      </c>
      <c r="H485" s="448">
        <v>608.2833333333333</v>
      </c>
      <c r="I485" s="448">
        <v>614.36666666666656</v>
      </c>
      <c r="J485" s="448">
        <v>622.98333333333335</v>
      </c>
      <c r="K485" s="447">
        <v>605.75</v>
      </c>
      <c r="L485" s="447">
        <v>591.04999999999995</v>
      </c>
      <c r="M485" s="447">
        <v>39.213889999999999</v>
      </c>
    </row>
    <row r="486" spans="1:13">
      <c r="A486" s="245">
        <v>476</v>
      </c>
      <c r="B486" s="450" t="s">
        <v>277</v>
      </c>
      <c r="C486" s="447">
        <v>262.7</v>
      </c>
      <c r="D486" s="448">
        <v>260.26666666666665</v>
      </c>
      <c r="E486" s="448">
        <v>254.58333333333331</v>
      </c>
      <c r="F486" s="448">
        <v>246.46666666666667</v>
      </c>
      <c r="G486" s="448">
        <v>240.78333333333333</v>
      </c>
      <c r="H486" s="448">
        <v>268.38333333333333</v>
      </c>
      <c r="I486" s="448">
        <v>274.06666666666672</v>
      </c>
      <c r="J486" s="448">
        <v>282.18333333333328</v>
      </c>
      <c r="K486" s="447">
        <v>265.95</v>
      </c>
      <c r="L486" s="447">
        <v>252.15</v>
      </c>
      <c r="M486" s="447">
        <v>72.992949999999993</v>
      </c>
    </row>
    <row r="487" spans="1:13">
      <c r="A487" s="245">
        <v>477</v>
      </c>
      <c r="B487" s="450" t="s">
        <v>515</v>
      </c>
      <c r="C487" s="447">
        <v>2799.85</v>
      </c>
      <c r="D487" s="448">
        <v>2790.5166666666664</v>
      </c>
      <c r="E487" s="448">
        <v>2769.6333333333328</v>
      </c>
      <c r="F487" s="448">
        <v>2739.4166666666665</v>
      </c>
      <c r="G487" s="448">
        <v>2718.5333333333328</v>
      </c>
      <c r="H487" s="448">
        <v>2820.7333333333327</v>
      </c>
      <c r="I487" s="448">
        <v>2841.6166666666659</v>
      </c>
      <c r="J487" s="448">
        <v>2871.8333333333326</v>
      </c>
      <c r="K487" s="447">
        <v>2811.4</v>
      </c>
      <c r="L487" s="447">
        <v>2760.3</v>
      </c>
      <c r="M487" s="447">
        <v>0.46661999999999998</v>
      </c>
    </row>
    <row r="488" spans="1:13">
      <c r="A488" s="245">
        <v>478</v>
      </c>
      <c r="B488" s="450" t="s">
        <v>516</v>
      </c>
      <c r="C488" s="447">
        <v>370.4</v>
      </c>
      <c r="D488" s="448">
        <v>367.43333333333334</v>
      </c>
      <c r="E488" s="448">
        <v>360.86666666666667</v>
      </c>
      <c r="F488" s="448">
        <v>351.33333333333331</v>
      </c>
      <c r="G488" s="448">
        <v>344.76666666666665</v>
      </c>
      <c r="H488" s="448">
        <v>376.9666666666667</v>
      </c>
      <c r="I488" s="448">
        <v>383.53333333333342</v>
      </c>
      <c r="J488" s="448">
        <v>393.06666666666672</v>
      </c>
      <c r="K488" s="447">
        <v>374</v>
      </c>
      <c r="L488" s="447">
        <v>357.9</v>
      </c>
      <c r="M488" s="447">
        <v>4.4996200000000002</v>
      </c>
    </row>
    <row r="489" spans="1:13">
      <c r="A489" s="245">
        <v>479</v>
      </c>
      <c r="B489" s="450" t="s">
        <v>517</v>
      </c>
      <c r="C489" s="447">
        <v>245.55</v>
      </c>
      <c r="D489" s="448">
        <v>246.65</v>
      </c>
      <c r="E489" s="448">
        <v>243.9</v>
      </c>
      <c r="F489" s="448">
        <v>242.25</v>
      </c>
      <c r="G489" s="448">
        <v>239.5</v>
      </c>
      <c r="H489" s="448">
        <v>248.3</v>
      </c>
      <c r="I489" s="448">
        <v>251.05</v>
      </c>
      <c r="J489" s="448">
        <v>252.70000000000002</v>
      </c>
      <c r="K489" s="447">
        <v>249.4</v>
      </c>
      <c r="L489" s="447">
        <v>245</v>
      </c>
      <c r="M489" s="447">
        <v>0.62770000000000004</v>
      </c>
    </row>
    <row r="490" spans="1:13">
      <c r="A490" s="245">
        <v>480</v>
      </c>
      <c r="B490" s="450" t="s">
        <v>518</v>
      </c>
      <c r="C490" s="447">
        <v>3294.6</v>
      </c>
      <c r="D490" s="448">
        <v>3289.9833333333336</v>
      </c>
      <c r="E490" s="448">
        <v>3277.6166666666672</v>
      </c>
      <c r="F490" s="448">
        <v>3260.6333333333337</v>
      </c>
      <c r="G490" s="448">
        <v>3248.2666666666673</v>
      </c>
      <c r="H490" s="448">
        <v>3306.9666666666672</v>
      </c>
      <c r="I490" s="448">
        <v>3319.3333333333339</v>
      </c>
      <c r="J490" s="448">
        <v>3336.3166666666671</v>
      </c>
      <c r="K490" s="447">
        <v>3302.35</v>
      </c>
      <c r="L490" s="447">
        <v>3273</v>
      </c>
      <c r="M490" s="447">
        <v>4.743E-2</v>
      </c>
    </row>
    <row r="491" spans="1:13">
      <c r="A491" s="245">
        <v>481</v>
      </c>
      <c r="B491" s="450" t="s">
        <v>519</v>
      </c>
      <c r="C491" s="447">
        <v>854.15</v>
      </c>
      <c r="D491" s="448">
        <v>841.7166666666667</v>
      </c>
      <c r="E491" s="448">
        <v>819.43333333333339</v>
      </c>
      <c r="F491" s="448">
        <v>784.7166666666667</v>
      </c>
      <c r="G491" s="448">
        <v>762.43333333333339</v>
      </c>
      <c r="H491" s="448">
        <v>876.43333333333339</v>
      </c>
      <c r="I491" s="448">
        <v>898.7166666666667</v>
      </c>
      <c r="J491" s="448">
        <v>933.43333333333339</v>
      </c>
      <c r="K491" s="447">
        <v>864</v>
      </c>
      <c r="L491" s="447">
        <v>807</v>
      </c>
      <c r="M491" s="447">
        <v>2.7423899999999999</v>
      </c>
    </row>
    <row r="492" spans="1:13">
      <c r="A492" s="245">
        <v>482</v>
      </c>
      <c r="B492" s="450" t="s">
        <v>520</v>
      </c>
      <c r="C492" s="447">
        <v>42.65</v>
      </c>
      <c r="D492" s="448">
        <v>42.65</v>
      </c>
      <c r="E492" s="448">
        <v>42.65</v>
      </c>
      <c r="F492" s="448">
        <v>42.65</v>
      </c>
      <c r="G492" s="448">
        <v>42.65</v>
      </c>
      <c r="H492" s="448">
        <v>42.65</v>
      </c>
      <c r="I492" s="448">
        <v>42.65</v>
      </c>
      <c r="J492" s="448">
        <v>42.65</v>
      </c>
      <c r="K492" s="447">
        <v>42.65</v>
      </c>
      <c r="L492" s="447">
        <v>42.65</v>
      </c>
      <c r="M492" s="447">
        <v>10.346880000000001</v>
      </c>
    </row>
    <row r="493" spans="1:13">
      <c r="A493" s="245">
        <v>483</v>
      </c>
      <c r="B493" s="450" t="s">
        <v>521</v>
      </c>
      <c r="C493" s="447">
        <v>1289.3</v>
      </c>
      <c r="D493" s="448">
        <v>1297.6833333333334</v>
      </c>
      <c r="E493" s="448">
        <v>1272.8166666666668</v>
      </c>
      <c r="F493" s="448">
        <v>1256.3333333333335</v>
      </c>
      <c r="G493" s="448">
        <v>1231.4666666666669</v>
      </c>
      <c r="H493" s="448">
        <v>1314.1666666666667</v>
      </c>
      <c r="I493" s="448">
        <v>1339.0333333333335</v>
      </c>
      <c r="J493" s="448">
        <v>1355.5166666666667</v>
      </c>
      <c r="K493" s="447">
        <v>1322.55</v>
      </c>
      <c r="L493" s="447">
        <v>1281.2</v>
      </c>
      <c r="M493" s="447">
        <v>0.87058000000000002</v>
      </c>
    </row>
    <row r="494" spans="1:13">
      <c r="A494" s="245">
        <v>484</v>
      </c>
      <c r="B494" s="450" t="s">
        <v>278</v>
      </c>
      <c r="C494" s="447">
        <v>414.85</v>
      </c>
      <c r="D494" s="448">
        <v>416.26666666666665</v>
      </c>
      <c r="E494" s="448">
        <v>402.5333333333333</v>
      </c>
      <c r="F494" s="448">
        <v>390.21666666666664</v>
      </c>
      <c r="G494" s="448">
        <v>376.48333333333329</v>
      </c>
      <c r="H494" s="448">
        <v>428.58333333333331</v>
      </c>
      <c r="I494" s="448">
        <v>442.31666666666666</v>
      </c>
      <c r="J494" s="448">
        <v>454.63333333333333</v>
      </c>
      <c r="K494" s="447">
        <v>430</v>
      </c>
      <c r="L494" s="447">
        <v>403.95</v>
      </c>
      <c r="M494" s="447">
        <v>3.6243500000000002</v>
      </c>
    </row>
    <row r="495" spans="1:13">
      <c r="A495" s="245">
        <v>485</v>
      </c>
      <c r="B495" s="450" t="s">
        <v>522</v>
      </c>
      <c r="C495" s="447">
        <v>1017.35</v>
      </c>
      <c r="D495" s="448">
        <v>1018.1</v>
      </c>
      <c r="E495" s="448">
        <v>1009.4000000000001</v>
      </c>
      <c r="F495" s="448">
        <v>1001.45</v>
      </c>
      <c r="G495" s="448">
        <v>992.75000000000011</v>
      </c>
      <c r="H495" s="448">
        <v>1026.0500000000002</v>
      </c>
      <c r="I495" s="448">
        <v>1034.75</v>
      </c>
      <c r="J495" s="448">
        <v>1042.7</v>
      </c>
      <c r="K495" s="447">
        <v>1026.8</v>
      </c>
      <c r="L495" s="447">
        <v>1010.15</v>
      </c>
      <c r="M495" s="447">
        <v>1.9141999999999999</v>
      </c>
    </row>
    <row r="496" spans="1:13">
      <c r="A496" s="245">
        <v>486</v>
      </c>
      <c r="B496" s="450" t="s">
        <v>523</v>
      </c>
      <c r="C496" s="447">
        <v>2289.3000000000002</v>
      </c>
      <c r="D496" s="448">
        <v>2287.4333333333334</v>
      </c>
      <c r="E496" s="448">
        <v>2251.8666666666668</v>
      </c>
      <c r="F496" s="448">
        <v>2214.4333333333334</v>
      </c>
      <c r="G496" s="448">
        <v>2178.8666666666668</v>
      </c>
      <c r="H496" s="448">
        <v>2324.8666666666668</v>
      </c>
      <c r="I496" s="448">
        <v>2360.4333333333334</v>
      </c>
      <c r="J496" s="448">
        <v>2397.8666666666668</v>
      </c>
      <c r="K496" s="447">
        <v>2323</v>
      </c>
      <c r="L496" s="447">
        <v>2250</v>
      </c>
      <c r="M496" s="447">
        <v>0.50058999999999998</v>
      </c>
    </row>
    <row r="497" spans="1:13">
      <c r="A497" s="245">
        <v>487</v>
      </c>
      <c r="B497" s="450" t="s">
        <v>524</v>
      </c>
      <c r="C497" s="447">
        <v>1786.65</v>
      </c>
      <c r="D497" s="448">
        <v>1787.2</v>
      </c>
      <c r="E497" s="448">
        <v>1759.95</v>
      </c>
      <c r="F497" s="448">
        <v>1733.25</v>
      </c>
      <c r="G497" s="448">
        <v>1706</v>
      </c>
      <c r="H497" s="448">
        <v>1813.9</v>
      </c>
      <c r="I497" s="448">
        <v>1841.15</v>
      </c>
      <c r="J497" s="448">
        <v>1867.8500000000001</v>
      </c>
      <c r="K497" s="447">
        <v>1814.45</v>
      </c>
      <c r="L497" s="447">
        <v>1760.5</v>
      </c>
      <c r="M497" s="447">
        <v>0.77685000000000004</v>
      </c>
    </row>
    <row r="498" spans="1:13">
      <c r="A498" s="245">
        <v>488</v>
      </c>
      <c r="B498" s="450" t="s">
        <v>118</v>
      </c>
      <c r="C498" s="447">
        <v>8.4499999999999993</v>
      </c>
      <c r="D498" s="448">
        <v>8.4833333333333325</v>
      </c>
      <c r="E498" s="448">
        <v>8.3666666666666654</v>
      </c>
      <c r="F498" s="448">
        <v>8.2833333333333332</v>
      </c>
      <c r="G498" s="448">
        <v>8.1666666666666661</v>
      </c>
      <c r="H498" s="448">
        <v>8.5666666666666647</v>
      </c>
      <c r="I498" s="448">
        <v>8.6833333333333318</v>
      </c>
      <c r="J498" s="448">
        <v>8.7666666666666639</v>
      </c>
      <c r="K498" s="447">
        <v>8.6</v>
      </c>
      <c r="L498" s="447">
        <v>8.4</v>
      </c>
      <c r="M498" s="447">
        <v>1102.94218</v>
      </c>
    </row>
    <row r="499" spans="1:13">
      <c r="A499" s="245">
        <v>489</v>
      </c>
      <c r="B499" s="450" t="s">
        <v>195</v>
      </c>
      <c r="C499" s="447">
        <v>996.35</v>
      </c>
      <c r="D499" s="448">
        <v>994.46666666666658</v>
      </c>
      <c r="E499" s="448">
        <v>987.18333333333317</v>
      </c>
      <c r="F499" s="448">
        <v>978.01666666666654</v>
      </c>
      <c r="G499" s="448">
        <v>970.73333333333312</v>
      </c>
      <c r="H499" s="448">
        <v>1003.6333333333332</v>
      </c>
      <c r="I499" s="448">
        <v>1010.9166666666667</v>
      </c>
      <c r="J499" s="448">
        <v>1020.0833333333333</v>
      </c>
      <c r="K499" s="447">
        <v>1001.75</v>
      </c>
      <c r="L499" s="447">
        <v>985.3</v>
      </c>
      <c r="M499" s="447">
        <v>10.95556</v>
      </c>
    </row>
    <row r="500" spans="1:13">
      <c r="A500" s="245">
        <v>490</v>
      </c>
      <c r="B500" s="450" t="s">
        <v>525</v>
      </c>
      <c r="C500" s="447">
        <v>6794.9</v>
      </c>
      <c r="D500" s="448">
        <v>6778.666666666667</v>
      </c>
      <c r="E500" s="448">
        <v>6724.2833333333338</v>
      </c>
      <c r="F500" s="448">
        <v>6653.666666666667</v>
      </c>
      <c r="G500" s="448">
        <v>6599.2833333333338</v>
      </c>
      <c r="H500" s="448">
        <v>6849.2833333333338</v>
      </c>
      <c r="I500" s="448">
        <v>6903.666666666667</v>
      </c>
      <c r="J500" s="448">
        <v>6974.2833333333338</v>
      </c>
      <c r="K500" s="447">
        <v>6833.05</v>
      </c>
      <c r="L500" s="447">
        <v>6708.05</v>
      </c>
      <c r="M500" s="447">
        <v>5.9069999999999998E-2</v>
      </c>
    </row>
    <row r="501" spans="1:13">
      <c r="A501" s="245">
        <v>491</v>
      </c>
      <c r="B501" s="450" t="s">
        <v>526</v>
      </c>
      <c r="C501" s="447">
        <v>148.80000000000001</v>
      </c>
      <c r="D501" s="448">
        <v>147.70000000000002</v>
      </c>
      <c r="E501" s="448">
        <v>144.60000000000002</v>
      </c>
      <c r="F501" s="448">
        <v>140.4</v>
      </c>
      <c r="G501" s="448">
        <v>137.30000000000001</v>
      </c>
      <c r="H501" s="448">
        <v>151.90000000000003</v>
      </c>
      <c r="I501" s="448">
        <v>155</v>
      </c>
      <c r="J501" s="448">
        <v>159.20000000000005</v>
      </c>
      <c r="K501" s="447">
        <v>150.80000000000001</v>
      </c>
      <c r="L501" s="447">
        <v>143.5</v>
      </c>
      <c r="M501" s="447">
        <v>26.559080000000002</v>
      </c>
    </row>
    <row r="502" spans="1:13">
      <c r="A502" s="245">
        <v>492</v>
      </c>
      <c r="B502" s="450" t="s">
        <v>527</v>
      </c>
      <c r="C502" s="447">
        <v>90.6</v>
      </c>
      <c r="D502" s="448">
        <v>91.816666666666663</v>
      </c>
      <c r="E502" s="448">
        <v>87.883333333333326</v>
      </c>
      <c r="F502" s="448">
        <v>85.166666666666657</v>
      </c>
      <c r="G502" s="448">
        <v>81.23333333333332</v>
      </c>
      <c r="H502" s="448">
        <v>94.533333333333331</v>
      </c>
      <c r="I502" s="448">
        <v>98.466666666666669</v>
      </c>
      <c r="J502" s="448">
        <v>101.18333333333334</v>
      </c>
      <c r="K502" s="447">
        <v>95.75</v>
      </c>
      <c r="L502" s="447">
        <v>89.1</v>
      </c>
      <c r="M502" s="447">
        <v>32.334090000000003</v>
      </c>
    </row>
    <row r="503" spans="1:13">
      <c r="A503" s="245">
        <v>493</v>
      </c>
      <c r="B503" s="450" t="s">
        <v>771</v>
      </c>
      <c r="C503" s="447">
        <v>486.7</v>
      </c>
      <c r="D503" s="448">
        <v>487.05</v>
      </c>
      <c r="E503" s="448">
        <v>469.65000000000003</v>
      </c>
      <c r="F503" s="448">
        <v>452.6</v>
      </c>
      <c r="G503" s="448">
        <v>435.20000000000005</v>
      </c>
      <c r="H503" s="448">
        <v>504.1</v>
      </c>
      <c r="I503" s="448">
        <v>521.5</v>
      </c>
      <c r="J503" s="448">
        <v>538.54999999999995</v>
      </c>
      <c r="K503" s="447">
        <v>504.45</v>
      </c>
      <c r="L503" s="447">
        <v>470</v>
      </c>
      <c r="M503" s="447">
        <v>2.75251</v>
      </c>
    </row>
    <row r="504" spans="1:13">
      <c r="A504" s="245">
        <v>494</v>
      </c>
      <c r="B504" s="450" t="s">
        <v>528</v>
      </c>
      <c r="C504" s="447">
        <v>2163.25</v>
      </c>
      <c r="D504" s="448">
        <v>2164.9166666666665</v>
      </c>
      <c r="E504" s="448">
        <v>2149.8833333333332</v>
      </c>
      <c r="F504" s="448">
        <v>2136.5166666666669</v>
      </c>
      <c r="G504" s="448">
        <v>2121.4833333333336</v>
      </c>
      <c r="H504" s="448">
        <v>2178.2833333333328</v>
      </c>
      <c r="I504" s="448">
        <v>2193.3166666666666</v>
      </c>
      <c r="J504" s="448">
        <v>2206.6833333333325</v>
      </c>
      <c r="K504" s="447">
        <v>2179.9499999999998</v>
      </c>
      <c r="L504" s="447">
        <v>2151.5500000000002</v>
      </c>
      <c r="M504" s="447">
        <v>3.0068600000000001</v>
      </c>
    </row>
    <row r="505" spans="1:13">
      <c r="A505" s="245">
        <v>495</v>
      </c>
      <c r="B505" s="450" t="s">
        <v>196</v>
      </c>
      <c r="C505" s="447">
        <v>540.9</v>
      </c>
      <c r="D505" s="448">
        <v>536.98333333333335</v>
      </c>
      <c r="E505" s="448">
        <v>528.9666666666667</v>
      </c>
      <c r="F505" s="448">
        <v>517.0333333333333</v>
      </c>
      <c r="G505" s="448">
        <v>509.01666666666665</v>
      </c>
      <c r="H505" s="448">
        <v>548.91666666666674</v>
      </c>
      <c r="I505" s="448">
        <v>556.93333333333339</v>
      </c>
      <c r="J505" s="448">
        <v>568.86666666666679</v>
      </c>
      <c r="K505" s="447">
        <v>545</v>
      </c>
      <c r="L505" s="447">
        <v>525.04999999999995</v>
      </c>
      <c r="M505" s="447">
        <v>294.11126000000002</v>
      </c>
    </row>
    <row r="506" spans="1:13">
      <c r="A506" s="245">
        <v>496</v>
      </c>
      <c r="B506" s="450" t="s">
        <v>529</v>
      </c>
      <c r="C506" s="447">
        <v>674.6</v>
      </c>
      <c r="D506" s="448">
        <v>711.51666666666677</v>
      </c>
      <c r="E506" s="448">
        <v>625.08333333333348</v>
      </c>
      <c r="F506" s="448">
        <v>575.56666666666672</v>
      </c>
      <c r="G506" s="448">
        <v>489.13333333333344</v>
      </c>
      <c r="H506" s="448">
        <v>761.03333333333353</v>
      </c>
      <c r="I506" s="448">
        <v>847.4666666666667</v>
      </c>
      <c r="J506" s="448">
        <v>896.98333333333358</v>
      </c>
      <c r="K506" s="447">
        <v>797.95</v>
      </c>
      <c r="L506" s="447">
        <v>662</v>
      </c>
      <c r="M506" s="447">
        <v>94.51285</v>
      </c>
    </row>
    <row r="507" spans="1:13">
      <c r="A507" s="245">
        <v>497</v>
      </c>
      <c r="B507" s="450" t="s">
        <v>197</v>
      </c>
      <c r="C507" s="447">
        <v>13.4</v>
      </c>
      <c r="D507" s="448">
        <v>13.433333333333332</v>
      </c>
      <c r="E507" s="448">
        <v>13.266666666666664</v>
      </c>
      <c r="F507" s="448">
        <v>13.133333333333333</v>
      </c>
      <c r="G507" s="448">
        <v>12.966666666666665</v>
      </c>
      <c r="H507" s="448">
        <v>13.566666666666663</v>
      </c>
      <c r="I507" s="448">
        <v>13.733333333333331</v>
      </c>
      <c r="J507" s="448">
        <v>13.866666666666662</v>
      </c>
      <c r="K507" s="447">
        <v>13.6</v>
      </c>
      <c r="L507" s="447">
        <v>13.3</v>
      </c>
      <c r="M507" s="447">
        <v>2113.2386900000001</v>
      </c>
    </row>
    <row r="508" spans="1:13">
      <c r="A508" s="245">
        <v>498</v>
      </c>
      <c r="B508" s="450" t="s">
        <v>198</v>
      </c>
      <c r="C508" s="447">
        <v>209.75</v>
      </c>
      <c r="D508" s="448">
        <v>209.29999999999998</v>
      </c>
      <c r="E508" s="448">
        <v>204.14999999999998</v>
      </c>
      <c r="F508" s="448">
        <v>198.54999999999998</v>
      </c>
      <c r="G508" s="448">
        <v>193.39999999999998</v>
      </c>
      <c r="H508" s="448">
        <v>214.89999999999998</v>
      </c>
      <c r="I508" s="448">
        <v>220.05</v>
      </c>
      <c r="J508" s="448">
        <v>225.64999999999998</v>
      </c>
      <c r="K508" s="447">
        <v>214.45</v>
      </c>
      <c r="L508" s="447">
        <v>203.7</v>
      </c>
      <c r="M508" s="447">
        <v>1026.3950400000001</v>
      </c>
    </row>
    <row r="509" spans="1:13">
      <c r="A509" s="245">
        <v>499</v>
      </c>
      <c r="B509" s="450" t="s">
        <v>530</v>
      </c>
      <c r="C509" s="447">
        <v>294.75</v>
      </c>
      <c r="D509" s="448">
        <v>297.91666666666669</v>
      </c>
      <c r="E509" s="448">
        <v>289.83333333333337</v>
      </c>
      <c r="F509" s="448">
        <v>284.91666666666669</v>
      </c>
      <c r="G509" s="448">
        <v>276.83333333333337</v>
      </c>
      <c r="H509" s="448">
        <v>302.83333333333337</v>
      </c>
      <c r="I509" s="448">
        <v>310.91666666666674</v>
      </c>
      <c r="J509" s="448">
        <v>315.83333333333337</v>
      </c>
      <c r="K509" s="447">
        <v>306</v>
      </c>
      <c r="L509" s="447">
        <v>293</v>
      </c>
      <c r="M509" s="447">
        <v>4.4016599999999997</v>
      </c>
    </row>
    <row r="510" spans="1:13">
      <c r="A510" s="245">
        <v>500</v>
      </c>
      <c r="B510" s="450" t="s">
        <v>531</v>
      </c>
      <c r="C510" s="447">
        <v>2102.35</v>
      </c>
      <c r="D510" s="448">
        <v>2109.15</v>
      </c>
      <c r="E510" s="448">
        <v>2089.15</v>
      </c>
      <c r="F510" s="448">
        <v>2075.9499999999998</v>
      </c>
      <c r="G510" s="448">
        <v>2055.9499999999998</v>
      </c>
      <c r="H510" s="448">
        <v>2122.3500000000004</v>
      </c>
      <c r="I510" s="448">
        <v>2142.3500000000004</v>
      </c>
      <c r="J510" s="448">
        <v>2155.5500000000006</v>
      </c>
      <c r="K510" s="447">
        <v>2129.15</v>
      </c>
      <c r="L510" s="447">
        <v>2095.9499999999998</v>
      </c>
      <c r="M510" s="447">
        <v>0.28805999999999998</v>
      </c>
    </row>
    <row r="511" spans="1:13">
      <c r="A511" s="245">
        <v>501</v>
      </c>
      <c r="B511" s="450" t="s">
        <v>741</v>
      </c>
      <c r="C511" s="447">
        <v>1179.6500000000001</v>
      </c>
      <c r="D511" s="448">
        <v>1159.8833333333334</v>
      </c>
      <c r="E511" s="448">
        <v>1118.7666666666669</v>
      </c>
      <c r="F511" s="448">
        <v>1057.8833333333334</v>
      </c>
      <c r="G511" s="448">
        <v>1016.7666666666669</v>
      </c>
      <c r="H511" s="448">
        <v>1220.7666666666669</v>
      </c>
      <c r="I511" s="448">
        <v>1261.8833333333332</v>
      </c>
      <c r="J511" s="448">
        <v>1322.7666666666669</v>
      </c>
      <c r="K511" s="447">
        <v>1201</v>
      </c>
      <c r="L511" s="447">
        <v>1099</v>
      </c>
      <c r="M511" s="447">
        <v>0.69152999999999998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F19" sqref="F19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46"/>
      <c r="B5" s="546"/>
      <c r="C5" s="547"/>
      <c r="D5" s="547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8" t="s">
        <v>533</v>
      </c>
      <c r="C7" s="548"/>
      <c r="D7" s="239">
        <f>Main!B10</f>
        <v>44344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44343</v>
      </c>
      <c r="B10" s="244">
        <v>531752</v>
      </c>
      <c r="C10" s="245" t="s">
        <v>1005</v>
      </c>
      <c r="D10" s="245" t="s">
        <v>1052</v>
      </c>
      <c r="E10" s="520" t="s">
        <v>542</v>
      </c>
      <c r="F10" s="338">
        <v>4000000</v>
      </c>
      <c r="G10" s="244">
        <v>0.23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44343</v>
      </c>
      <c r="B11" s="244">
        <v>531752</v>
      </c>
      <c r="C11" s="245" t="s">
        <v>1005</v>
      </c>
      <c r="D11" s="245" t="s">
        <v>1052</v>
      </c>
      <c r="E11" s="245" t="s">
        <v>543</v>
      </c>
      <c r="F11" s="338">
        <v>2121152</v>
      </c>
      <c r="G11" s="244">
        <v>0.23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44343</v>
      </c>
      <c r="B12" s="244">
        <v>540811</v>
      </c>
      <c r="C12" s="245" t="s">
        <v>1006</v>
      </c>
      <c r="D12" s="245" t="s">
        <v>1053</v>
      </c>
      <c r="E12" s="520" t="s">
        <v>542</v>
      </c>
      <c r="F12" s="338">
        <v>50000</v>
      </c>
      <c r="G12" s="244">
        <v>11.52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44343</v>
      </c>
      <c r="B13" s="244">
        <v>504028</v>
      </c>
      <c r="C13" s="245" t="s">
        <v>1054</v>
      </c>
      <c r="D13" s="245" t="s">
        <v>1055</v>
      </c>
      <c r="E13" s="520" t="s">
        <v>543</v>
      </c>
      <c r="F13" s="338">
        <v>150000</v>
      </c>
      <c r="G13" s="244">
        <v>56.75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44343</v>
      </c>
      <c r="B14" s="244">
        <v>540613</v>
      </c>
      <c r="C14" s="245" t="s">
        <v>1056</v>
      </c>
      <c r="D14" s="245" t="s">
        <v>1057</v>
      </c>
      <c r="E14" s="245" t="s">
        <v>543</v>
      </c>
      <c r="F14" s="338">
        <v>30000</v>
      </c>
      <c r="G14" s="244">
        <v>19.05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44343</v>
      </c>
      <c r="B15" s="244">
        <v>540134</v>
      </c>
      <c r="C15" s="245" t="s">
        <v>1058</v>
      </c>
      <c r="D15" s="245" t="s">
        <v>1059</v>
      </c>
      <c r="E15" s="245" t="s">
        <v>542</v>
      </c>
      <c r="F15" s="338">
        <v>33000</v>
      </c>
      <c r="G15" s="244">
        <v>4.5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44343</v>
      </c>
      <c r="B16" s="244">
        <v>540134</v>
      </c>
      <c r="C16" s="245" t="s">
        <v>1058</v>
      </c>
      <c r="D16" s="245" t="s">
        <v>1060</v>
      </c>
      <c r="E16" s="245" t="s">
        <v>542</v>
      </c>
      <c r="F16" s="338">
        <v>68700</v>
      </c>
      <c r="G16" s="244">
        <v>4.5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44343</v>
      </c>
      <c r="B17" s="244">
        <v>540134</v>
      </c>
      <c r="C17" s="245" t="s">
        <v>1058</v>
      </c>
      <c r="D17" s="245" t="s">
        <v>1061</v>
      </c>
      <c r="E17" s="245" t="s">
        <v>542</v>
      </c>
      <c r="F17" s="338">
        <v>79800</v>
      </c>
      <c r="G17" s="244">
        <v>4.5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44343</v>
      </c>
      <c r="B18" s="244">
        <v>540134</v>
      </c>
      <c r="C18" s="245" t="s">
        <v>1058</v>
      </c>
      <c r="D18" s="245" t="s">
        <v>1062</v>
      </c>
      <c r="E18" s="520" t="s">
        <v>543</v>
      </c>
      <c r="F18" s="338">
        <v>102500</v>
      </c>
      <c r="G18" s="244">
        <v>4.5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44343</v>
      </c>
      <c r="B19" s="244">
        <v>507789</v>
      </c>
      <c r="C19" s="245" t="s">
        <v>1063</v>
      </c>
      <c r="D19" s="245" t="s">
        <v>1064</v>
      </c>
      <c r="E19" s="245" t="s">
        <v>542</v>
      </c>
      <c r="F19" s="338">
        <v>135114</v>
      </c>
      <c r="G19" s="244">
        <v>100.98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44343</v>
      </c>
      <c r="B20" s="244">
        <v>507789</v>
      </c>
      <c r="C20" s="245" t="s">
        <v>1063</v>
      </c>
      <c r="D20" s="245" t="s">
        <v>1064</v>
      </c>
      <c r="E20" s="245" t="s">
        <v>543</v>
      </c>
      <c r="F20" s="338">
        <v>64674</v>
      </c>
      <c r="G20" s="244">
        <v>102.2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44343</v>
      </c>
      <c r="B21" s="244">
        <v>543286</v>
      </c>
      <c r="C21" s="245" t="s">
        <v>1065</v>
      </c>
      <c r="D21" s="245" t="s">
        <v>1066</v>
      </c>
      <c r="E21" s="245" t="s">
        <v>542</v>
      </c>
      <c r="F21" s="338">
        <v>30000</v>
      </c>
      <c r="G21" s="244">
        <v>18.3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44343</v>
      </c>
      <c r="B22" s="244">
        <v>543286</v>
      </c>
      <c r="C22" s="245" t="s">
        <v>1065</v>
      </c>
      <c r="D22" s="245" t="s">
        <v>1067</v>
      </c>
      <c r="E22" s="520" t="s">
        <v>542</v>
      </c>
      <c r="F22" s="338">
        <v>6000</v>
      </c>
      <c r="G22" s="244">
        <v>17.3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44343</v>
      </c>
      <c r="B23" s="244">
        <v>543286</v>
      </c>
      <c r="C23" s="245" t="s">
        <v>1065</v>
      </c>
      <c r="D23" s="245" t="s">
        <v>1067</v>
      </c>
      <c r="E23" s="245" t="s">
        <v>543</v>
      </c>
      <c r="F23" s="338">
        <v>36000</v>
      </c>
      <c r="G23" s="244">
        <v>17.78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44343</v>
      </c>
      <c r="B24" s="244">
        <v>542323</v>
      </c>
      <c r="C24" s="245" t="s">
        <v>1068</v>
      </c>
      <c r="D24" s="245" t="s">
        <v>1069</v>
      </c>
      <c r="E24" s="245" t="s">
        <v>542</v>
      </c>
      <c r="F24" s="338">
        <v>200000</v>
      </c>
      <c r="G24" s="244">
        <v>44.3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44343</v>
      </c>
      <c r="B25" s="244">
        <v>542323</v>
      </c>
      <c r="C25" s="245" t="s">
        <v>1068</v>
      </c>
      <c r="D25" s="245" t="s">
        <v>1069</v>
      </c>
      <c r="E25" s="520" t="s">
        <v>543</v>
      </c>
      <c r="F25" s="338">
        <v>3200</v>
      </c>
      <c r="G25" s="244">
        <v>51.58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44343</v>
      </c>
      <c r="B26" s="244">
        <v>542323</v>
      </c>
      <c r="C26" s="245" t="s">
        <v>1068</v>
      </c>
      <c r="D26" s="245" t="s">
        <v>1028</v>
      </c>
      <c r="E26" s="245" t="s">
        <v>543</v>
      </c>
      <c r="F26" s="338">
        <v>200000</v>
      </c>
      <c r="G26" s="244">
        <v>44.3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44343</v>
      </c>
      <c r="B27" s="244">
        <v>505523</v>
      </c>
      <c r="C27" s="245" t="s">
        <v>1008</v>
      </c>
      <c r="D27" s="245" t="s">
        <v>1009</v>
      </c>
      <c r="E27" s="520" t="s">
        <v>543</v>
      </c>
      <c r="F27" s="338">
        <v>700000</v>
      </c>
      <c r="G27" s="244">
        <v>0.57999999999999996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44343</v>
      </c>
      <c r="B28" s="244">
        <v>539519</v>
      </c>
      <c r="C28" s="245" t="s">
        <v>1010</v>
      </c>
      <c r="D28" s="245" t="s">
        <v>1070</v>
      </c>
      <c r="E28" s="520" t="s">
        <v>543</v>
      </c>
      <c r="F28" s="338">
        <v>52000</v>
      </c>
      <c r="G28" s="244">
        <v>18.68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44343</v>
      </c>
      <c r="B29" s="244">
        <v>532164</v>
      </c>
      <c r="C29" s="245" t="s">
        <v>1071</v>
      </c>
      <c r="D29" s="245" t="s">
        <v>1072</v>
      </c>
      <c r="E29" s="245" t="s">
        <v>543</v>
      </c>
      <c r="F29" s="338">
        <v>85340</v>
      </c>
      <c r="G29" s="244">
        <v>1.41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44343</v>
      </c>
      <c r="B30" s="244">
        <v>532164</v>
      </c>
      <c r="C30" s="245" t="s">
        <v>1071</v>
      </c>
      <c r="D30" s="245" t="s">
        <v>1073</v>
      </c>
      <c r="E30" s="520" t="s">
        <v>542</v>
      </c>
      <c r="F30" s="338">
        <v>96369</v>
      </c>
      <c r="G30" s="244">
        <v>1.41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44343</v>
      </c>
      <c r="B31" s="244">
        <v>539767</v>
      </c>
      <c r="C31" s="245" t="s">
        <v>1074</v>
      </c>
      <c r="D31" s="245" t="s">
        <v>1075</v>
      </c>
      <c r="E31" s="520" t="s">
        <v>542</v>
      </c>
      <c r="F31" s="338">
        <v>58000</v>
      </c>
      <c r="G31" s="244">
        <v>7.13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44343</v>
      </c>
      <c r="B32" s="244">
        <v>539767</v>
      </c>
      <c r="C32" s="245" t="s">
        <v>1074</v>
      </c>
      <c r="D32" s="245" t="s">
        <v>1075</v>
      </c>
      <c r="E32" s="245" t="s">
        <v>543</v>
      </c>
      <c r="F32" s="338">
        <v>58000</v>
      </c>
      <c r="G32" s="244">
        <v>7.13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44343</v>
      </c>
      <c r="B33" s="244">
        <v>539767</v>
      </c>
      <c r="C33" s="245" t="s">
        <v>1074</v>
      </c>
      <c r="D33" s="245" t="s">
        <v>1076</v>
      </c>
      <c r="E33" s="520" t="s">
        <v>542</v>
      </c>
      <c r="F33" s="338">
        <v>58000</v>
      </c>
      <c r="G33" s="244">
        <v>7.13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44343</v>
      </c>
      <c r="B34" s="244">
        <v>539767</v>
      </c>
      <c r="C34" s="245" t="s">
        <v>1074</v>
      </c>
      <c r="D34" s="245" t="s">
        <v>1077</v>
      </c>
      <c r="E34" s="245" t="s">
        <v>543</v>
      </c>
      <c r="F34" s="338">
        <v>57336</v>
      </c>
      <c r="G34" s="244">
        <v>7.13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44343</v>
      </c>
      <c r="B35" s="244">
        <v>538537</v>
      </c>
      <c r="C35" s="245" t="s">
        <v>1078</v>
      </c>
      <c r="D35" s="245" t="s">
        <v>1079</v>
      </c>
      <c r="E35" s="520" t="s">
        <v>543</v>
      </c>
      <c r="F35" s="338">
        <v>112940</v>
      </c>
      <c r="G35" s="244">
        <v>0.49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44343</v>
      </c>
      <c r="B36" s="244">
        <v>538537</v>
      </c>
      <c r="C36" s="245" t="s">
        <v>1078</v>
      </c>
      <c r="D36" s="245" t="s">
        <v>1080</v>
      </c>
      <c r="E36" s="245" t="s">
        <v>543</v>
      </c>
      <c r="F36" s="338">
        <v>90000</v>
      </c>
      <c r="G36" s="244">
        <v>0.49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44343</v>
      </c>
      <c r="B37" s="244">
        <v>538537</v>
      </c>
      <c r="C37" s="245" t="s">
        <v>1078</v>
      </c>
      <c r="D37" s="245" t="s">
        <v>1081</v>
      </c>
      <c r="E37" s="520" t="s">
        <v>542</v>
      </c>
      <c r="F37" s="338">
        <v>202940</v>
      </c>
      <c r="G37" s="244">
        <v>0.49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44343</v>
      </c>
      <c r="B38" s="244">
        <v>540198</v>
      </c>
      <c r="C38" s="245" t="s">
        <v>1082</v>
      </c>
      <c r="D38" s="245" t="s">
        <v>1083</v>
      </c>
      <c r="E38" s="245" t="s">
        <v>542</v>
      </c>
      <c r="F38" s="338">
        <v>14409</v>
      </c>
      <c r="G38" s="244">
        <v>28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44343</v>
      </c>
      <c r="B39" s="244">
        <v>540198</v>
      </c>
      <c r="C39" s="245" t="s">
        <v>1082</v>
      </c>
      <c r="D39" s="245" t="s">
        <v>1084</v>
      </c>
      <c r="E39" s="520" t="s">
        <v>542</v>
      </c>
      <c r="F39" s="338">
        <v>27033</v>
      </c>
      <c r="G39" s="244">
        <v>25.74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44343</v>
      </c>
      <c r="B40" s="244">
        <v>540198</v>
      </c>
      <c r="C40" s="245" t="s">
        <v>1082</v>
      </c>
      <c r="D40" s="245" t="s">
        <v>1083</v>
      </c>
      <c r="E40" s="520" t="s">
        <v>543</v>
      </c>
      <c r="F40" s="338">
        <v>60262</v>
      </c>
      <c r="G40" s="244">
        <v>26.84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44343</v>
      </c>
      <c r="B41" s="244">
        <v>540259</v>
      </c>
      <c r="C41" s="245" t="s">
        <v>980</v>
      </c>
      <c r="D41" s="245" t="s">
        <v>1011</v>
      </c>
      <c r="E41" s="245" t="s">
        <v>542</v>
      </c>
      <c r="F41" s="338">
        <v>27993</v>
      </c>
      <c r="G41" s="244">
        <v>11.25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44343</v>
      </c>
      <c r="B42" s="244">
        <v>540259</v>
      </c>
      <c r="C42" s="245" t="s">
        <v>980</v>
      </c>
      <c r="D42" s="245" t="s">
        <v>1011</v>
      </c>
      <c r="E42" s="245" t="s">
        <v>543</v>
      </c>
      <c r="F42" s="338">
        <v>73092</v>
      </c>
      <c r="G42" s="244">
        <v>11.15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44343</v>
      </c>
      <c r="B43" s="244">
        <v>540072</v>
      </c>
      <c r="C43" s="245" t="s">
        <v>1085</v>
      </c>
      <c r="D43" s="245" t="s">
        <v>1086</v>
      </c>
      <c r="E43" s="520" t="s">
        <v>542</v>
      </c>
      <c r="F43" s="338">
        <v>80000</v>
      </c>
      <c r="G43" s="244">
        <v>3.45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44343</v>
      </c>
      <c r="B44" s="244">
        <v>539026</v>
      </c>
      <c r="C44" s="245" t="s">
        <v>1087</v>
      </c>
      <c r="D44" s="245" t="s">
        <v>1088</v>
      </c>
      <c r="E44" s="520" t="s">
        <v>542</v>
      </c>
      <c r="F44" s="338">
        <v>44000</v>
      </c>
      <c r="G44" s="244">
        <v>8.68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44343</v>
      </c>
      <c r="B45" s="244">
        <v>539026</v>
      </c>
      <c r="C45" s="245" t="s">
        <v>1087</v>
      </c>
      <c r="D45" s="245" t="s">
        <v>1089</v>
      </c>
      <c r="E45" s="245" t="s">
        <v>543</v>
      </c>
      <c r="F45" s="338">
        <v>20000</v>
      </c>
      <c r="G45" s="244">
        <v>8.65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44343</v>
      </c>
      <c r="B46" s="244">
        <v>539026</v>
      </c>
      <c r="C46" s="245" t="s">
        <v>1087</v>
      </c>
      <c r="D46" s="245" t="s">
        <v>1090</v>
      </c>
      <c r="E46" s="520" t="s">
        <v>543</v>
      </c>
      <c r="F46" s="338">
        <v>20000</v>
      </c>
      <c r="G46" s="244">
        <v>8.65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44343</v>
      </c>
      <c r="B47" s="244">
        <v>539026</v>
      </c>
      <c r="C47" s="245" t="s">
        <v>1087</v>
      </c>
      <c r="D47" s="245" t="s">
        <v>1091</v>
      </c>
      <c r="E47" s="245" t="s">
        <v>542</v>
      </c>
      <c r="F47" s="338">
        <v>40000</v>
      </c>
      <c r="G47" s="244">
        <v>8.65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44343</v>
      </c>
      <c r="B48" s="244">
        <v>539026</v>
      </c>
      <c r="C48" s="245" t="s">
        <v>1087</v>
      </c>
      <c r="D48" s="245" t="s">
        <v>1091</v>
      </c>
      <c r="E48" s="520" t="s">
        <v>543</v>
      </c>
      <c r="F48" s="338">
        <v>40000</v>
      </c>
      <c r="G48" s="244">
        <v>8.6999999999999993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44343</v>
      </c>
      <c r="B49" s="244">
        <v>538607</v>
      </c>
      <c r="C49" s="245" t="s">
        <v>1092</v>
      </c>
      <c r="D49" s="245" t="s">
        <v>1093</v>
      </c>
      <c r="E49" s="520" t="s">
        <v>543</v>
      </c>
      <c r="F49" s="338">
        <v>1370000</v>
      </c>
      <c r="G49" s="244">
        <v>1.68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44343</v>
      </c>
      <c r="B50" s="244">
        <v>531658</v>
      </c>
      <c r="C50" s="245" t="s">
        <v>1094</v>
      </c>
      <c r="D50" s="245" t="s">
        <v>1095</v>
      </c>
      <c r="E50" s="245" t="s">
        <v>542</v>
      </c>
      <c r="F50" s="338">
        <v>40000</v>
      </c>
      <c r="G50" s="244">
        <v>8.27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44343</v>
      </c>
      <c r="B51" s="244">
        <v>539222</v>
      </c>
      <c r="C51" s="245" t="s">
        <v>1096</v>
      </c>
      <c r="D51" s="245" t="s">
        <v>1091</v>
      </c>
      <c r="E51" s="245" t="s">
        <v>542</v>
      </c>
      <c r="F51" s="338">
        <v>30000</v>
      </c>
      <c r="G51" s="244">
        <v>8.51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44343</v>
      </c>
      <c r="B52" s="244">
        <v>539222</v>
      </c>
      <c r="C52" s="245" t="s">
        <v>1096</v>
      </c>
      <c r="D52" s="245" t="s">
        <v>1091</v>
      </c>
      <c r="E52" s="245" t="s">
        <v>543</v>
      </c>
      <c r="F52" s="338">
        <v>30000</v>
      </c>
      <c r="G52" s="244">
        <v>8.5299999999999994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44343</v>
      </c>
      <c r="B53" s="244">
        <v>539222</v>
      </c>
      <c r="C53" s="245" t="s">
        <v>1096</v>
      </c>
      <c r="D53" s="245" t="s">
        <v>1088</v>
      </c>
      <c r="E53" s="520" t="s">
        <v>542</v>
      </c>
      <c r="F53" s="338">
        <v>30000</v>
      </c>
      <c r="G53" s="244">
        <v>8.5299999999999994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44343</v>
      </c>
      <c r="B54" s="244">
        <v>539222</v>
      </c>
      <c r="C54" s="245" t="s">
        <v>1096</v>
      </c>
      <c r="D54" s="245" t="s">
        <v>1088</v>
      </c>
      <c r="E54" s="520" t="s">
        <v>543</v>
      </c>
      <c r="F54" s="338">
        <v>27500</v>
      </c>
      <c r="G54" s="244">
        <v>8.59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44343</v>
      </c>
      <c r="B55" s="244">
        <v>539222</v>
      </c>
      <c r="C55" s="245" t="s">
        <v>1096</v>
      </c>
      <c r="D55" s="245" t="s">
        <v>1089</v>
      </c>
      <c r="E55" s="245" t="s">
        <v>543</v>
      </c>
      <c r="F55" s="338">
        <v>30000</v>
      </c>
      <c r="G55" s="244">
        <v>8.52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44343</v>
      </c>
      <c r="B56" s="244">
        <v>513713</v>
      </c>
      <c r="C56" s="245" t="s">
        <v>1097</v>
      </c>
      <c r="D56" s="245" t="s">
        <v>1098</v>
      </c>
      <c r="E56" s="245" t="s">
        <v>542</v>
      </c>
      <c r="F56" s="338">
        <v>200000</v>
      </c>
      <c r="G56" s="244">
        <v>8.73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44343</v>
      </c>
      <c r="B57" s="244" t="s">
        <v>1099</v>
      </c>
      <c r="C57" s="245" t="s">
        <v>1100</v>
      </c>
      <c r="D57" s="245" t="s">
        <v>1101</v>
      </c>
      <c r="E57" s="520" t="s">
        <v>542</v>
      </c>
      <c r="F57" s="338">
        <v>75000</v>
      </c>
      <c r="G57" s="244">
        <v>69.25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44343</v>
      </c>
      <c r="B58" s="244" t="s">
        <v>1026</v>
      </c>
      <c r="C58" s="245" t="s">
        <v>1027</v>
      </c>
      <c r="D58" s="245" t="s">
        <v>851</v>
      </c>
      <c r="E58" s="245" t="s">
        <v>542</v>
      </c>
      <c r="F58" s="338">
        <v>5</v>
      </c>
      <c r="G58" s="244">
        <v>23.51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44343</v>
      </c>
      <c r="B59" s="244" t="s">
        <v>1102</v>
      </c>
      <c r="C59" s="245" t="s">
        <v>1103</v>
      </c>
      <c r="D59" s="245" t="s">
        <v>902</v>
      </c>
      <c r="E59" s="245" t="s">
        <v>542</v>
      </c>
      <c r="F59" s="338">
        <v>161541</v>
      </c>
      <c r="G59" s="244">
        <v>94.14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44343</v>
      </c>
      <c r="B60" s="244" t="s">
        <v>305</v>
      </c>
      <c r="C60" s="245" t="s">
        <v>1012</v>
      </c>
      <c r="D60" s="245" t="s">
        <v>902</v>
      </c>
      <c r="E60" s="245" t="s">
        <v>542</v>
      </c>
      <c r="F60" s="338">
        <v>258392</v>
      </c>
      <c r="G60" s="244">
        <v>915.7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44343</v>
      </c>
      <c r="B61" s="244" t="s">
        <v>1014</v>
      </c>
      <c r="C61" s="245" t="s">
        <v>1015</v>
      </c>
      <c r="D61" s="245" t="s">
        <v>902</v>
      </c>
      <c r="E61" s="245" t="s">
        <v>542</v>
      </c>
      <c r="F61" s="338">
        <v>1711519</v>
      </c>
      <c r="G61" s="244">
        <v>38.79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44343</v>
      </c>
      <c r="B62" s="244" t="s">
        <v>1104</v>
      </c>
      <c r="C62" s="222" t="s">
        <v>1105</v>
      </c>
      <c r="D62" s="222" t="s">
        <v>902</v>
      </c>
      <c r="E62" s="245" t="s">
        <v>542</v>
      </c>
      <c r="F62" s="338">
        <v>170460</v>
      </c>
      <c r="G62" s="244">
        <v>344.71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44343</v>
      </c>
      <c r="B63" s="244" t="s">
        <v>1106</v>
      </c>
      <c r="C63" s="245" t="s">
        <v>1107</v>
      </c>
      <c r="D63" s="245" t="s">
        <v>902</v>
      </c>
      <c r="E63" s="245" t="s">
        <v>542</v>
      </c>
      <c r="F63" s="338">
        <v>232095</v>
      </c>
      <c r="G63" s="244">
        <v>138.26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44343</v>
      </c>
      <c r="B64" s="244" t="s">
        <v>730</v>
      </c>
      <c r="C64" s="245" t="s">
        <v>1108</v>
      </c>
      <c r="D64" s="245" t="s">
        <v>902</v>
      </c>
      <c r="E64" s="245" t="s">
        <v>542</v>
      </c>
      <c r="F64" s="338">
        <v>253680</v>
      </c>
      <c r="G64" s="244">
        <v>223.97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44343</v>
      </c>
      <c r="B65" s="244" t="s">
        <v>1063</v>
      </c>
      <c r="C65" s="245" t="s">
        <v>1109</v>
      </c>
      <c r="D65" s="245" t="s">
        <v>1064</v>
      </c>
      <c r="E65" s="245" t="s">
        <v>542</v>
      </c>
      <c r="F65" s="338">
        <v>83882</v>
      </c>
      <c r="G65" s="244">
        <v>101.73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44343</v>
      </c>
      <c r="B66" s="244" t="s">
        <v>408</v>
      </c>
      <c r="C66" s="245" t="s">
        <v>1110</v>
      </c>
      <c r="D66" s="245" t="s">
        <v>1111</v>
      </c>
      <c r="E66" s="245" t="s">
        <v>542</v>
      </c>
      <c r="F66" s="338">
        <v>991931</v>
      </c>
      <c r="G66" s="244">
        <v>114.6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44343</v>
      </c>
      <c r="B67" s="244" t="s">
        <v>408</v>
      </c>
      <c r="C67" s="245" t="s">
        <v>1110</v>
      </c>
      <c r="D67" s="245" t="s">
        <v>1013</v>
      </c>
      <c r="E67" s="245" t="s">
        <v>542</v>
      </c>
      <c r="F67" s="338">
        <v>1508341</v>
      </c>
      <c r="G67" s="244">
        <v>114.71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44343</v>
      </c>
      <c r="B68" s="244" t="s">
        <v>408</v>
      </c>
      <c r="C68" s="245" t="s">
        <v>1110</v>
      </c>
      <c r="D68" s="245" t="s">
        <v>902</v>
      </c>
      <c r="E68" s="245" t="s">
        <v>542</v>
      </c>
      <c r="F68" s="338">
        <v>1965582</v>
      </c>
      <c r="G68" s="244">
        <v>115.04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44343</v>
      </c>
      <c r="B69" s="244" t="s">
        <v>1112</v>
      </c>
      <c r="C69" s="245" t="s">
        <v>1113</v>
      </c>
      <c r="D69" s="245" t="s">
        <v>1114</v>
      </c>
      <c r="E69" s="245" t="s">
        <v>542</v>
      </c>
      <c r="F69" s="338">
        <v>40800</v>
      </c>
      <c r="G69" s="244">
        <v>145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44343</v>
      </c>
      <c r="B70" s="244" t="s">
        <v>130</v>
      </c>
      <c r="C70" s="245" t="s">
        <v>1019</v>
      </c>
      <c r="D70" s="245" t="s">
        <v>902</v>
      </c>
      <c r="E70" s="245" t="s">
        <v>542</v>
      </c>
      <c r="F70" s="338">
        <v>445470</v>
      </c>
      <c r="G70" s="244">
        <v>871.68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44343</v>
      </c>
      <c r="B71" s="244" t="s">
        <v>1020</v>
      </c>
      <c r="C71" s="245" t="s">
        <v>1021</v>
      </c>
      <c r="D71" s="245" t="s">
        <v>902</v>
      </c>
      <c r="E71" s="245" t="s">
        <v>542</v>
      </c>
      <c r="F71" s="338">
        <v>132024</v>
      </c>
      <c r="G71" s="244">
        <v>130.99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44343</v>
      </c>
      <c r="B72" s="244" t="s">
        <v>1020</v>
      </c>
      <c r="C72" s="245" t="s">
        <v>1021</v>
      </c>
      <c r="D72" s="245" t="s">
        <v>1115</v>
      </c>
      <c r="E72" s="245" t="s">
        <v>542</v>
      </c>
      <c r="F72" s="338">
        <v>39495</v>
      </c>
      <c r="G72" s="244">
        <v>126.44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44343</v>
      </c>
      <c r="B73" s="244" t="s">
        <v>1116</v>
      </c>
      <c r="C73" s="245" t="s">
        <v>1117</v>
      </c>
      <c r="D73" s="245" t="s">
        <v>1118</v>
      </c>
      <c r="E73" s="245" t="s">
        <v>542</v>
      </c>
      <c r="F73" s="338">
        <v>98952</v>
      </c>
      <c r="G73" s="244">
        <v>168.14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44343</v>
      </c>
      <c r="B74" s="244" t="s">
        <v>1030</v>
      </c>
      <c r="C74" s="245" t="s">
        <v>661</v>
      </c>
      <c r="D74" s="245" t="s">
        <v>1119</v>
      </c>
      <c r="E74" s="245" t="s">
        <v>542</v>
      </c>
      <c r="F74" s="338">
        <v>1763420</v>
      </c>
      <c r="G74" s="244">
        <v>23.54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44343</v>
      </c>
      <c r="B75" s="244" t="s">
        <v>1030</v>
      </c>
      <c r="C75" s="245" t="s">
        <v>661</v>
      </c>
      <c r="D75" s="245" t="s">
        <v>1004</v>
      </c>
      <c r="E75" s="245" t="s">
        <v>542</v>
      </c>
      <c r="F75" s="338">
        <v>748910</v>
      </c>
      <c r="G75" s="244">
        <v>22.83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44343</v>
      </c>
      <c r="B76" s="244" t="s">
        <v>1030</v>
      </c>
      <c r="C76" s="245" t="s">
        <v>661</v>
      </c>
      <c r="D76" s="245" t="s">
        <v>1120</v>
      </c>
      <c r="E76" s="245" t="s">
        <v>542</v>
      </c>
      <c r="F76" s="338">
        <v>1067431</v>
      </c>
      <c r="G76" s="244">
        <v>23.35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44343</v>
      </c>
      <c r="B77" s="244" t="s">
        <v>1030</v>
      </c>
      <c r="C77" s="245" t="s">
        <v>661</v>
      </c>
      <c r="D77" s="245" t="s">
        <v>902</v>
      </c>
      <c r="E77" s="245" t="s">
        <v>542</v>
      </c>
      <c r="F77" s="338">
        <v>1259409</v>
      </c>
      <c r="G77" s="244">
        <v>23.15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44343</v>
      </c>
      <c r="B78" s="244" t="s">
        <v>1022</v>
      </c>
      <c r="C78" s="245" t="s">
        <v>1023</v>
      </c>
      <c r="D78" s="245" t="s">
        <v>902</v>
      </c>
      <c r="E78" s="245" t="s">
        <v>542</v>
      </c>
      <c r="F78" s="338">
        <v>161539</v>
      </c>
      <c r="G78" s="244">
        <v>95.97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44343</v>
      </c>
      <c r="B79" s="244" t="s">
        <v>1032</v>
      </c>
      <c r="C79" s="245" t="s">
        <v>1033</v>
      </c>
      <c r="D79" s="245" t="s">
        <v>1121</v>
      </c>
      <c r="E79" s="245" t="s">
        <v>542</v>
      </c>
      <c r="F79" s="338">
        <v>161063</v>
      </c>
      <c r="G79" s="244">
        <v>168.07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44343</v>
      </c>
      <c r="B80" s="244" t="s">
        <v>1122</v>
      </c>
      <c r="C80" s="245" t="s">
        <v>1123</v>
      </c>
      <c r="D80" s="245" t="s">
        <v>1111</v>
      </c>
      <c r="E80" s="245" t="s">
        <v>542</v>
      </c>
      <c r="F80" s="338">
        <v>87436</v>
      </c>
      <c r="G80" s="244">
        <v>432.41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44343</v>
      </c>
      <c r="B81" s="244" t="s">
        <v>1122</v>
      </c>
      <c r="C81" s="245" t="s">
        <v>1123</v>
      </c>
      <c r="D81" s="245" t="s">
        <v>902</v>
      </c>
      <c r="E81" s="245" t="s">
        <v>542</v>
      </c>
      <c r="F81" s="338">
        <v>174467</v>
      </c>
      <c r="G81" s="244">
        <v>432.19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44343</v>
      </c>
      <c r="B82" s="244" t="s">
        <v>1122</v>
      </c>
      <c r="C82" s="245" t="s">
        <v>1123</v>
      </c>
      <c r="D82" s="245" t="s">
        <v>1013</v>
      </c>
      <c r="E82" s="245" t="s">
        <v>542</v>
      </c>
      <c r="F82" s="338">
        <v>169986</v>
      </c>
      <c r="G82" s="244">
        <v>432.51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44343</v>
      </c>
      <c r="B83" s="244" t="s">
        <v>1035</v>
      </c>
      <c r="C83" s="245" t="s">
        <v>1036</v>
      </c>
      <c r="D83" s="245" t="s">
        <v>1124</v>
      </c>
      <c r="E83" s="245" t="s">
        <v>542</v>
      </c>
      <c r="F83" s="338">
        <v>1500000</v>
      </c>
      <c r="G83" s="244">
        <v>331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44343</v>
      </c>
      <c r="B84" s="244" t="s">
        <v>1035</v>
      </c>
      <c r="C84" s="245" t="s">
        <v>1036</v>
      </c>
      <c r="D84" s="245" t="s">
        <v>1125</v>
      </c>
      <c r="E84" s="245" t="s">
        <v>542</v>
      </c>
      <c r="F84" s="338">
        <v>400000</v>
      </c>
      <c r="G84" s="244">
        <v>331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44343</v>
      </c>
      <c r="B85" s="244" t="s">
        <v>1126</v>
      </c>
      <c r="C85" s="245" t="s">
        <v>1127</v>
      </c>
      <c r="D85" s="245" t="s">
        <v>1128</v>
      </c>
      <c r="E85" s="245" t="s">
        <v>542</v>
      </c>
      <c r="F85" s="338">
        <v>129710</v>
      </c>
      <c r="G85" s="244">
        <v>758.38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44343</v>
      </c>
      <c r="B86" s="244" t="s">
        <v>1129</v>
      </c>
      <c r="C86" s="245" t="s">
        <v>1130</v>
      </c>
      <c r="D86" s="245" t="s">
        <v>902</v>
      </c>
      <c r="E86" s="245" t="s">
        <v>542</v>
      </c>
      <c r="F86" s="338">
        <v>1262419</v>
      </c>
      <c r="G86" s="244">
        <v>55.81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44343</v>
      </c>
      <c r="B87" s="244" t="s">
        <v>971</v>
      </c>
      <c r="C87" s="245" t="s">
        <v>972</v>
      </c>
      <c r="D87" s="245" t="s">
        <v>851</v>
      </c>
      <c r="E87" s="245" t="s">
        <v>542</v>
      </c>
      <c r="F87" s="338">
        <v>293708</v>
      </c>
      <c r="G87" s="244">
        <v>62.29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44343</v>
      </c>
      <c r="B88" s="244" t="s">
        <v>529</v>
      </c>
      <c r="C88" s="245" t="s">
        <v>1131</v>
      </c>
      <c r="D88" s="245" t="s">
        <v>1013</v>
      </c>
      <c r="E88" s="245" t="s">
        <v>542</v>
      </c>
      <c r="F88" s="338">
        <v>610245</v>
      </c>
      <c r="G88" s="244">
        <v>715.02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44343</v>
      </c>
      <c r="B89" s="244" t="s">
        <v>198</v>
      </c>
      <c r="C89" s="245" t="s">
        <v>1132</v>
      </c>
      <c r="D89" s="245" t="s">
        <v>1133</v>
      </c>
      <c r="E89" s="245" t="s">
        <v>542</v>
      </c>
      <c r="F89" s="338">
        <v>23153091</v>
      </c>
      <c r="G89" s="244">
        <v>209.88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44343</v>
      </c>
      <c r="B90" s="244" t="s">
        <v>198</v>
      </c>
      <c r="C90" s="245" t="s">
        <v>1132</v>
      </c>
      <c r="D90" s="245" t="s">
        <v>1134</v>
      </c>
      <c r="E90" s="245" t="s">
        <v>542</v>
      </c>
      <c r="F90" s="338">
        <v>4890725</v>
      </c>
      <c r="G90" s="244">
        <v>209.35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44343</v>
      </c>
      <c r="B91" s="244" t="s">
        <v>40</v>
      </c>
      <c r="C91" s="245" t="s">
        <v>1135</v>
      </c>
      <c r="D91" s="245" t="s">
        <v>1133</v>
      </c>
      <c r="E91" s="245" t="s">
        <v>543</v>
      </c>
      <c r="F91" s="338">
        <v>7209151</v>
      </c>
      <c r="G91" s="244">
        <v>1323.97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44343</v>
      </c>
      <c r="B92" s="244" t="s">
        <v>290</v>
      </c>
      <c r="C92" s="245" t="s">
        <v>1136</v>
      </c>
      <c r="D92" s="245" t="s">
        <v>1133</v>
      </c>
      <c r="E92" s="245" t="s">
        <v>543</v>
      </c>
      <c r="F92" s="338">
        <v>6165598</v>
      </c>
      <c r="G92" s="244">
        <v>1434.8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44343</v>
      </c>
      <c r="B93" s="244" t="s">
        <v>1026</v>
      </c>
      <c r="C93" s="245" t="s">
        <v>1027</v>
      </c>
      <c r="D93" s="245" t="s">
        <v>851</v>
      </c>
      <c r="E93" s="245" t="s">
        <v>543</v>
      </c>
      <c r="F93" s="338">
        <v>117958</v>
      </c>
      <c r="G93" s="244">
        <v>22.85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44343</v>
      </c>
      <c r="B94" s="244" t="s">
        <v>828</v>
      </c>
      <c r="C94" s="245" t="s">
        <v>1137</v>
      </c>
      <c r="D94" s="245" t="s">
        <v>1133</v>
      </c>
      <c r="E94" s="245" t="s">
        <v>543</v>
      </c>
      <c r="F94" s="338">
        <v>6287283</v>
      </c>
      <c r="G94" s="244">
        <v>1349.97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44343</v>
      </c>
      <c r="B95" s="244" t="s">
        <v>1102</v>
      </c>
      <c r="C95" s="245" t="s">
        <v>1103</v>
      </c>
      <c r="D95" s="245" t="s">
        <v>902</v>
      </c>
      <c r="E95" s="245" t="s">
        <v>543</v>
      </c>
      <c r="F95" s="338">
        <v>161541</v>
      </c>
      <c r="G95" s="244">
        <v>94.16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44343</v>
      </c>
      <c r="B96" s="244" t="s">
        <v>1138</v>
      </c>
      <c r="C96" s="245" t="s">
        <v>1139</v>
      </c>
      <c r="D96" s="245" t="s">
        <v>1140</v>
      </c>
      <c r="E96" s="245" t="s">
        <v>543</v>
      </c>
      <c r="F96" s="338">
        <v>350000</v>
      </c>
      <c r="G96" s="244">
        <v>3.41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44343</v>
      </c>
      <c r="B97" s="244" t="s">
        <v>64</v>
      </c>
      <c r="C97" s="245" t="s">
        <v>1141</v>
      </c>
      <c r="D97" s="245" t="s">
        <v>1133</v>
      </c>
      <c r="E97" s="245" t="s">
        <v>543</v>
      </c>
      <c r="F97" s="338">
        <v>28529579</v>
      </c>
      <c r="G97" s="244">
        <v>148.43</v>
      </c>
      <c r="H97" s="315" t="s">
        <v>839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44343</v>
      </c>
      <c r="B98" s="244" t="s">
        <v>1142</v>
      </c>
      <c r="C98" s="245" t="s">
        <v>1143</v>
      </c>
      <c r="D98" s="245" t="s">
        <v>1057</v>
      </c>
      <c r="E98" s="245" t="s">
        <v>543</v>
      </c>
      <c r="F98" s="338">
        <v>136000</v>
      </c>
      <c r="G98" s="244">
        <v>6.65</v>
      </c>
      <c r="H98" s="315" t="s">
        <v>839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44343</v>
      </c>
      <c r="B99" s="244" t="s">
        <v>305</v>
      </c>
      <c r="C99" s="245" t="s">
        <v>1012</v>
      </c>
      <c r="D99" s="245" t="s">
        <v>902</v>
      </c>
      <c r="E99" s="245" t="s">
        <v>543</v>
      </c>
      <c r="F99" s="338">
        <v>258392</v>
      </c>
      <c r="G99" s="244">
        <v>916.65</v>
      </c>
      <c r="H99" s="315" t="s">
        <v>839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44343</v>
      </c>
      <c r="B100" s="244" t="s">
        <v>81</v>
      </c>
      <c r="C100" s="245" t="s">
        <v>1144</v>
      </c>
      <c r="D100" s="245" t="s">
        <v>1133</v>
      </c>
      <c r="E100" s="245" t="s">
        <v>543</v>
      </c>
      <c r="F100" s="338">
        <v>7875962</v>
      </c>
      <c r="G100" s="244">
        <v>537.32000000000005</v>
      </c>
      <c r="H100" s="315" t="s">
        <v>839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44343</v>
      </c>
      <c r="B101" s="244" t="s">
        <v>1014</v>
      </c>
      <c r="C101" s="245" t="s">
        <v>1015</v>
      </c>
      <c r="D101" s="245" t="s">
        <v>902</v>
      </c>
      <c r="E101" s="245" t="s">
        <v>543</v>
      </c>
      <c r="F101" s="338">
        <v>1711519</v>
      </c>
      <c r="G101" s="244">
        <v>38.78</v>
      </c>
      <c r="H101" s="315" t="s">
        <v>839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44343</v>
      </c>
      <c r="B102" s="244" t="s">
        <v>1104</v>
      </c>
      <c r="C102" s="245" t="s">
        <v>1105</v>
      </c>
      <c r="D102" s="245" t="s">
        <v>902</v>
      </c>
      <c r="E102" s="245" t="s">
        <v>543</v>
      </c>
      <c r="F102" s="338">
        <v>170460</v>
      </c>
      <c r="G102" s="244">
        <v>344.85</v>
      </c>
      <c r="H102" s="315" t="s">
        <v>839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44343</v>
      </c>
      <c r="B103" s="244" t="s">
        <v>1104</v>
      </c>
      <c r="C103" s="245" t="s">
        <v>1105</v>
      </c>
      <c r="D103" s="245" t="s">
        <v>1145</v>
      </c>
      <c r="E103" s="245" t="s">
        <v>543</v>
      </c>
      <c r="F103" s="338">
        <v>600000</v>
      </c>
      <c r="G103" s="244">
        <v>342.16</v>
      </c>
      <c r="H103" s="315" t="s">
        <v>839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44343</v>
      </c>
      <c r="B104" s="244" t="s">
        <v>1016</v>
      </c>
      <c r="C104" s="245" t="s">
        <v>1017</v>
      </c>
      <c r="D104" s="245" t="s">
        <v>1028</v>
      </c>
      <c r="E104" s="245" t="s">
        <v>543</v>
      </c>
      <c r="F104" s="338">
        <v>130375</v>
      </c>
      <c r="G104" s="244">
        <v>60.93</v>
      </c>
      <c r="H104" s="315" t="s">
        <v>839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44343</v>
      </c>
      <c r="B105" s="244" t="s">
        <v>1016</v>
      </c>
      <c r="C105" s="245" t="s">
        <v>1017</v>
      </c>
      <c r="D105" s="245" t="s">
        <v>1029</v>
      </c>
      <c r="E105" s="245" t="s">
        <v>543</v>
      </c>
      <c r="F105" s="338">
        <v>101929</v>
      </c>
      <c r="G105" s="244">
        <v>60.72</v>
      </c>
      <c r="H105" s="315" t="s">
        <v>839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44343</v>
      </c>
      <c r="B106" s="244" t="s">
        <v>1106</v>
      </c>
      <c r="C106" s="245" t="s">
        <v>1107</v>
      </c>
      <c r="D106" s="245" t="s">
        <v>902</v>
      </c>
      <c r="E106" s="245" t="s">
        <v>543</v>
      </c>
      <c r="F106" s="338">
        <v>232095</v>
      </c>
      <c r="G106" s="244">
        <v>138.27000000000001</v>
      </c>
      <c r="H106" s="315" t="s">
        <v>839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44343</v>
      </c>
      <c r="B107" s="244" t="s">
        <v>730</v>
      </c>
      <c r="C107" s="245" t="s">
        <v>1108</v>
      </c>
      <c r="D107" s="245" t="s">
        <v>902</v>
      </c>
      <c r="E107" s="245" t="s">
        <v>543</v>
      </c>
      <c r="F107" s="338">
        <v>253680</v>
      </c>
      <c r="G107" s="244">
        <v>223.97</v>
      </c>
      <c r="H107" s="315" t="s">
        <v>839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44343</v>
      </c>
      <c r="B108" s="244" t="s">
        <v>1063</v>
      </c>
      <c r="C108" s="245" t="s">
        <v>1109</v>
      </c>
      <c r="D108" s="245" t="s">
        <v>1064</v>
      </c>
      <c r="E108" s="245" t="s">
        <v>543</v>
      </c>
      <c r="F108" s="338">
        <v>154022</v>
      </c>
      <c r="G108" s="244">
        <v>101.24</v>
      </c>
      <c r="H108" s="315" t="s">
        <v>839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44343</v>
      </c>
      <c r="B109" s="244" t="s">
        <v>408</v>
      </c>
      <c r="C109" s="245" t="s">
        <v>1110</v>
      </c>
      <c r="D109" s="245" t="s">
        <v>1013</v>
      </c>
      <c r="E109" s="245" t="s">
        <v>543</v>
      </c>
      <c r="F109" s="338">
        <v>1492262</v>
      </c>
      <c r="G109" s="244">
        <v>114.86</v>
      </c>
      <c r="H109" s="315" t="s">
        <v>839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44343</v>
      </c>
      <c r="B110" s="244" t="s">
        <v>408</v>
      </c>
      <c r="C110" s="245" t="s">
        <v>1110</v>
      </c>
      <c r="D110" s="245" t="s">
        <v>1111</v>
      </c>
      <c r="E110" s="245" t="s">
        <v>543</v>
      </c>
      <c r="F110" s="338">
        <v>1090316</v>
      </c>
      <c r="G110" s="244">
        <v>114.88</v>
      </c>
      <c r="H110" s="315" t="s">
        <v>839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44343</v>
      </c>
      <c r="B111" s="244" t="s">
        <v>408</v>
      </c>
      <c r="C111" s="245" t="s">
        <v>1110</v>
      </c>
      <c r="D111" s="245" t="s">
        <v>902</v>
      </c>
      <c r="E111" s="245" t="s">
        <v>543</v>
      </c>
      <c r="F111" s="338">
        <v>1965582</v>
      </c>
      <c r="G111" s="244">
        <v>114.91</v>
      </c>
      <c r="H111" s="315" t="s">
        <v>839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44343</v>
      </c>
      <c r="B112" s="244" t="s">
        <v>1112</v>
      </c>
      <c r="C112" s="245" t="s">
        <v>1113</v>
      </c>
      <c r="D112" s="245" t="s">
        <v>1146</v>
      </c>
      <c r="E112" s="245" t="s">
        <v>543</v>
      </c>
      <c r="F112" s="338">
        <v>40800</v>
      </c>
      <c r="G112" s="244">
        <v>145</v>
      </c>
      <c r="H112" s="315" t="s">
        <v>839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44343</v>
      </c>
      <c r="B113" s="244" t="s">
        <v>1007</v>
      </c>
      <c r="C113" s="245" t="s">
        <v>1018</v>
      </c>
      <c r="D113" s="245" t="s">
        <v>1029</v>
      </c>
      <c r="E113" s="245" t="s">
        <v>543</v>
      </c>
      <c r="F113" s="338">
        <v>1556431</v>
      </c>
      <c r="G113" s="244">
        <v>7.08</v>
      </c>
      <c r="H113" s="315" t="s">
        <v>839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44343</v>
      </c>
      <c r="B114" s="244" t="s">
        <v>130</v>
      </c>
      <c r="C114" s="245" t="s">
        <v>1019</v>
      </c>
      <c r="D114" s="245" t="s">
        <v>902</v>
      </c>
      <c r="E114" s="245" t="s">
        <v>543</v>
      </c>
      <c r="F114" s="338">
        <v>445470</v>
      </c>
      <c r="G114" s="244">
        <v>872.19</v>
      </c>
      <c r="H114" s="315" t="s">
        <v>839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44343</v>
      </c>
      <c r="B115" s="244" t="s">
        <v>1020</v>
      </c>
      <c r="C115" s="245" t="s">
        <v>1021</v>
      </c>
      <c r="D115" s="245" t="s">
        <v>1115</v>
      </c>
      <c r="E115" s="245" t="s">
        <v>543</v>
      </c>
      <c r="F115" s="338">
        <v>87495</v>
      </c>
      <c r="G115" s="244">
        <v>129.86000000000001</v>
      </c>
      <c r="H115" s="315" t="s">
        <v>839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44343</v>
      </c>
      <c r="B116" s="244" t="s">
        <v>1020</v>
      </c>
      <c r="C116" s="245" t="s">
        <v>1021</v>
      </c>
      <c r="D116" s="245" t="s">
        <v>902</v>
      </c>
      <c r="E116" s="245" t="s">
        <v>543</v>
      </c>
      <c r="F116" s="338">
        <v>132024</v>
      </c>
      <c r="G116" s="244">
        <v>131.1</v>
      </c>
      <c r="H116" s="315" t="s">
        <v>839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44343</v>
      </c>
      <c r="B117" s="244" t="s">
        <v>1116</v>
      </c>
      <c r="C117" s="245" t="s">
        <v>1117</v>
      </c>
      <c r="D117" s="245" t="s">
        <v>1118</v>
      </c>
      <c r="E117" s="245" t="s">
        <v>543</v>
      </c>
      <c r="F117" s="338">
        <v>98952</v>
      </c>
      <c r="G117" s="244">
        <v>167.95</v>
      </c>
      <c r="H117" s="315" t="s">
        <v>839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44343</v>
      </c>
      <c r="B118" s="244" t="s">
        <v>1030</v>
      </c>
      <c r="C118" s="245" t="s">
        <v>661</v>
      </c>
      <c r="D118" s="245" t="s">
        <v>1120</v>
      </c>
      <c r="E118" s="245" t="s">
        <v>543</v>
      </c>
      <c r="F118" s="338">
        <v>99892</v>
      </c>
      <c r="G118" s="244">
        <v>23.44</v>
      </c>
      <c r="H118" s="315" t="s">
        <v>839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44343</v>
      </c>
      <c r="B119" s="244" t="s">
        <v>1030</v>
      </c>
      <c r="C119" s="245" t="s">
        <v>661</v>
      </c>
      <c r="D119" s="245" t="s">
        <v>1031</v>
      </c>
      <c r="E119" s="245" t="s">
        <v>543</v>
      </c>
      <c r="F119" s="338">
        <v>5430996</v>
      </c>
      <c r="G119" s="244">
        <v>22.97</v>
      </c>
      <c r="H119" s="315" t="s">
        <v>839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44343</v>
      </c>
      <c r="B120" s="244" t="s">
        <v>1030</v>
      </c>
      <c r="C120" s="245" t="s">
        <v>661</v>
      </c>
      <c r="D120" s="245" t="s">
        <v>1119</v>
      </c>
      <c r="E120" s="245" t="s">
        <v>543</v>
      </c>
      <c r="F120" s="338">
        <v>1708350</v>
      </c>
      <c r="G120" s="244">
        <v>23.63</v>
      </c>
      <c r="H120" s="315" t="s">
        <v>839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44343</v>
      </c>
      <c r="B121" s="244" t="s">
        <v>1030</v>
      </c>
      <c r="C121" s="245" t="s">
        <v>661</v>
      </c>
      <c r="D121" s="245" t="s">
        <v>1004</v>
      </c>
      <c r="E121" s="245" t="s">
        <v>543</v>
      </c>
      <c r="F121" s="338">
        <v>628825</v>
      </c>
      <c r="G121" s="244">
        <v>23.42</v>
      </c>
      <c r="H121" s="315" t="s">
        <v>839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44343</v>
      </c>
      <c r="B122" s="244" t="s">
        <v>1030</v>
      </c>
      <c r="C122" s="245" t="s">
        <v>661</v>
      </c>
      <c r="D122" s="245" t="s">
        <v>902</v>
      </c>
      <c r="E122" s="245" t="s">
        <v>543</v>
      </c>
      <c r="F122" s="338">
        <v>1259409</v>
      </c>
      <c r="G122" s="244">
        <v>23.17</v>
      </c>
      <c r="H122" s="315" t="s">
        <v>839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44343</v>
      </c>
      <c r="B123" s="244" t="s">
        <v>1022</v>
      </c>
      <c r="C123" s="245" t="s">
        <v>1023</v>
      </c>
      <c r="D123" s="245" t="s">
        <v>902</v>
      </c>
      <c r="E123" s="245" t="s">
        <v>543</v>
      </c>
      <c r="F123" s="338">
        <v>161539</v>
      </c>
      <c r="G123" s="244">
        <v>96.14</v>
      </c>
      <c r="H123" s="315" t="s">
        <v>839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44343</v>
      </c>
      <c r="B124" s="244" t="s">
        <v>1032</v>
      </c>
      <c r="C124" s="245" t="s">
        <v>1033</v>
      </c>
      <c r="D124" s="245" t="s">
        <v>1121</v>
      </c>
      <c r="E124" s="245" t="s">
        <v>543</v>
      </c>
      <c r="F124" s="338">
        <v>135063</v>
      </c>
      <c r="G124" s="244">
        <v>164.63</v>
      </c>
      <c r="H124" s="315" t="s">
        <v>839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44343</v>
      </c>
      <c r="B125" s="244" t="s">
        <v>1032</v>
      </c>
      <c r="C125" s="245" t="s">
        <v>1033</v>
      </c>
      <c r="D125" s="245" t="s">
        <v>1034</v>
      </c>
      <c r="E125" s="245" t="s">
        <v>543</v>
      </c>
      <c r="F125" s="338">
        <v>155000</v>
      </c>
      <c r="G125" s="244">
        <v>168.33</v>
      </c>
      <c r="H125" s="315" t="s">
        <v>839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44343</v>
      </c>
      <c r="B126" s="244" t="s">
        <v>1122</v>
      </c>
      <c r="C126" s="245" t="s">
        <v>1123</v>
      </c>
      <c r="D126" s="245" t="s">
        <v>1111</v>
      </c>
      <c r="E126" s="245" t="s">
        <v>543</v>
      </c>
      <c r="F126" s="338">
        <v>90247</v>
      </c>
      <c r="G126" s="244">
        <v>432.72</v>
      </c>
      <c r="H126" s="315" t="s">
        <v>839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44343</v>
      </c>
      <c r="B127" s="244" t="s">
        <v>1122</v>
      </c>
      <c r="C127" s="245" t="s">
        <v>1123</v>
      </c>
      <c r="D127" s="245" t="s">
        <v>1013</v>
      </c>
      <c r="E127" s="245" t="s">
        <v>543</v>
      </c>
      <c r="F127" s="338">
        <v>168460</v>
      </c>
      <c r="G127" s="244">
        <v>432.79</v>
      </c>
      <c r="H127" s="315" t="s">
        <v>839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44343</v>
      </c>
      <c r="B128" s="244" t="s">
        <v>1122</v>
      </c>
      <c r="C128" s="245" t="s">
        <v>1123</v>
      </c>
      <c r="D128" s="245" t="s">
        <v>902</v>
      </c>
      <c r="E128" s="245" t="s">
        <v>543</v>
      </c>
      <c r="F128" s="338">
        <v>174467</v>
      </c>
      <c r="G128" s="244">
        <v>432.65</v>
      </c>
      <c r="H128" s="315" t="s">
        <v>839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44343</v>
      </c>
      <c r="B129" s="244" t="s">
        <v>1035</v>
      </c>
      <c r="C129" s="245" t="s">
        <v>1036</v>
      </c>
      <c r="D129" s="245" t="s">
        <v>1037</v>
      </c>
      <c r="E129" s="245" t="s">
        <v>543</v>
      </c>
      <c r="F129" s="338">
        <v>683283</v>
      </c>
      <c r="G129" s="244">
        <v>352.13</v>
      </c>
      <c r="H129" s="315" t="s">
        <v>839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44343</v>
      </c>
      <c r="B130" s="244" t="s">
        <v>1035</v>
      </c>
      <c r="C130" s="245" t="s">
        <v>1036</v>
      </c>
      <c r="D130" s="245" t="s">
        <v>1037</v>
      </c>
      <c r="E130" s="245" t="s">
        <v>543</v>
      </c>
      <c r="F130" s="338">
        <v>1900000</v>
      </c>
      <c r="G130" s="244">
        <v>331</v>
      </c>
      <c r="H130" s="315" t="s">
        <v>839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44343</v>
      </c>
      <c r="B131" s="244" t="s">
        <v>1147</v>
      </c>
      <c r="C131" s="245" t="s">
        <v>1148</v>
      </c>
      <c r="D131" s="245" t="s">
        <v>1149</v>
      </c>
      <c r="E131" s="245" t="s">
        <v>543</v>
      </c>
      <c r="F131" s="338">
        <v>42000</v>
      </c>
      <c r="G131" s="244">
        <v>20.149999999999999</v>
      </c>
      <c r="H131" s="315" t="s">
        <v>839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44343</v>
      </c>
      <c r="B132" s="244" t="s">
        <v>1126</v>
      </c>
      <c r="C132" s="245" t="s">
        <v>1127</v>
      </c>
      <c r="D132" s="245" t="s">
        <v>1128</v>
      </c>
      <c r="E132" s="245" t="s">
        <v>543</v>
      </c>
      <c r="F132" s="338">
        <v>129710</v>
      </c>
      <c r="G132" s="244">
        <v>759.14</v>
      </c>
      <c r="H132" s="315" t="s">
        <v>839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44343</v>
      </c>
      <c r="B133" s="244" t="s">
        <v>1129</v>
      </c>
      <c r="C133" s="245" t="s">
        <v>1130</v>
      </c>
      <c r="D133" s="245" t="s">
        <v>902</v>
      </c>
      <c r="E133" s="245" t="s">
        <v>543</v>
      </c>
      <c r="F133" s="338">
        <v>1262419</v>
      </c>
      <c r="G133" s="244">
        <v>55.89</v>
      </c>
      <c r="H133" s="315" t="s">
        <v>839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44343</v>
      </c>
      <c r="B134" s="244" t="s">
        <v>1150</v>
      </c>
      <c r="C134" s="245" t="s">
        <v>1151</v>
      </c>
      <c r="D134" s="245" t="s">
        <v>1152</v>
      </c>
      <c r="E134" s="245" t="s">
        <v>543</v>
      </c>
      <c r="F134" s="338">
        <v>254273</v>
      </c>
      <c r="G134" s="244">
        <v>38.1</v>
      </c>
      <c r="H134" s="315" t="s">
        <v>839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44343</v>
      </c>
      <c r="B135" s="244" t="s">
        <v>1153</v>
      </c>
      <c r="C135" s="245" t="s">
        <v>1154</v>
      </c>
      <c r="D135" s="245" t="s">
        <v>1155</v>
      </c>
      <c r="E135" s="245" t="s">
        <v>543</v>
      </c>
      <c r="F135" s="338">
        <v>1571755</v>
      </c>
      <c r="G135" s="244">
        <v>72.22</v>
      </c>
      <c r="H135" s="315" t="s">
        <v>839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44343</v>
      </c>
      <c r="B136" s="244" t="s">
        <v>971</v>
      </c>
      <c r="C136" s="245" t="s">
        <v>972</v>
      </c>
      <c r="D136" s="245" t="s">
        <v>851</v>
      </c>
      <c r="E136" s="245" t="s">
        <v>543</v>
      </c>
      <c r="F136" s="338">
        <v>99301</v>
      </c>
      <c r="G136" s="244">
        <v>61.42</v>
      </c>
      <c r="H136" s="315" t="s">
        <v>839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44343</v>
      </c>
      <c r="B137" s="244" t="s">
        <v>1156</v>
      </c>
      <c r="C137" s="245" t="s">
        <v>1157</v>
      </c>
      <c r="D137" s="245" t="s">
        <v>1158</v>
      </c>
      <c r="E137" s="245" t="s">
        <v>543</v>
      </c>
      <c r="F137" s="338">
        <v>1400000</v>
      </c>
      <c r="G137" s="244">
        <v>2.27</v>
      </c>
      <c r="H137" s="315" t="s">
        <v>839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44343</v>
      </c>
      <c r="B138" s="244" t="s">
        <v>1024</v>
      </c>
      <c r="C138" s="245" t="s">
        <v>1025</v>
      </c>
      <c r="D138" s="245" t="s">
        <v>1159</v>
      </c>
      <c r="E138" s="245" t="s">
        <v>543</v>
      </c>
      <c r="F138" s="338">
        <v>2000000</v>
      </c>
      <c r="G138" s="244">
        <v>1.1000000000000001</v>
      </c>
      <c r="H138" s="315" t="s">
        <v>839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44343</v>
      </c>
      <c r="B139" s="244" t="s">
        <v>1160</v>
      </c>
      <c r="C139" s="245" t="s">
        <v>1160</v>
      </c>
      <c r="D139" s="245" t="s">
        <v>1161</v>
      </c>
      <c r="E139" s="245" t="s">
        <v>543</v>
      </c>
      <c r="F139" s="338">
        <v>1873385</v>
      </c>
      <c r="G139" s="244">
        <v>1.8</v>
      </c>
      <c r="H139" s="315" t="s">
        <v>839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44343</v>
      </c>
      <c r="B140" s="244" t="s">
        <v>529</v>
      </c>
      <c r="C140" s="245" t="s">
        <v>1131</v>
      </c>
      <c r="D140" s="245" t="s">
        <v>1013</v>
      </c>
      <c r="E140" s="245" t="s">
        <v>543</v>
      </c>
      <c r="F140" s="338">
        <v>602037</v>
      </c>
      <c r="G140" s="244">
        <v>714.89</v>
      </c>
      <c r="H140" s="315" t="s">
        <v>839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37"/>
  <sheetViews>
    <sheetView zoomScale="83" zoomScaleNormal="85" workbookViewId="0">
      <selection activeCell="L26" sqref="L26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hidden="1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863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44344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52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51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842</v>
      </c>
      <c r="G10" s="364">
        <v>1370</v>
      </c>
      <c r="H10" s="359"/>
      <c r="I10" s="356" t="s">
        <v>843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51" customFormat="1" ht="14.25">
      <c r="A11" s="469">
        <v>2</v>
      </c>
      <c r="B11" s="508">
        <v>44295</v>
      </c>
      <c r="C11" s="470"/>
      <c r="D11" s="424" t="s">
        <v>365</v>
      </c>
      <c r="E11" s="471" t="s">
        <v>557</v>
      </c>
      <c r="F11" s="422">
        <v>1440</v>
      </c>
      <c r="G11" s="472">
        <v>1370</v>
      </c>
      <c r="H11" s="471">
        <v>1545</v>
      </c>
      <c r="I11" s="473" t="s">
        <v>845</v>
      </c>
      <c r="J11" s="423" t="s">
        <v>946</v>
      </c>
      <c r="K11" s="423">
        <f t="shared" ref="K11" si="0">H11-F11</f>
        <v>105</v>
      </c>
      <c r="L11" s="453">
        <f t="shared" ref="L11" si="1">(F11*-0.8)/100</f>
        <v>-11.52</v>
      </c>
      <c r="M11" s="421">
        <f t="shared" ref="M11" si="2">(K11+L11)/F11</f>
        <v>6.4916666666666664E-2</v>
      </c>
      <c r="N11" s="423" t="s">
        <v>556</v>
      </c>
      <c r="O11" s="474">
        <v>44334</v>
      </c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51" customFormat="1" ht="14.25">
      <c r="A12" s="469">
        <v>3</v>
      </c>
      <c r="B12" s="442">
        <v>44301</v>
      </c>
      <c r="C12" s="470"/>
      <c r="D12" s="424" t="s">
        <v>744</v>
      </c>
      <c r="E12" s="471" t="s">
        <v>557</v>
      </c>
      <c r="F12" s="422">
        <v>4125</v>
      </c>
      <c r="G12" s="472">
        <v>3850</v>
      </c>
      <c r="H12" s="471">
        <v>4390</v>
      </c>
      <c r="I12" s="473" t="s">
        <v>846</v>
      </c>
      <c r="J12" s="423" t="s">
        <v>901</v>
      </c>
      <c r="K12" s="423">
        <f t="shared" ref="K12" si="3">H12-F12</f>
        <v>265</v>
      </c>
      <c r="L12" s="453">
        <f t="shared" ref="L12" si="4">(F12*-0.8)/100</f>
        <v>-33</v>
      </c>
      <c r="M12" s="421">
        <f t="shared" ref="M12" si="5">(K12+L12)/F12</f>
        <v>5.624242424242424E-2</v>
      </c>
      <c r="N12" s="423" t="s">
        <v>556</v>
      </c>
      <c r="O12" s="474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51" customFormat="1" ht="14.25">
      <c r="A13" s="469">
        <v>4</v>
      </c>
      <c r="B13" s="442">
        <v>44313</v>
      </c>
      <c r="C13" s="470"/>
      <c r="D13" s="424" t="s">
        <v>242</v>
      </c>
      <c r="E13" s="471" t="s">
        <v>557</v>
      </c>
      <c r="F13" s="422">
        <v>492.5</v>
      </c>
      <c r="G13" s="472">
        <v>460</v>
      </c>
      <c r="H13" s="471">
        <v>524</v>
      </c>
      <c r="I13" s="473">
        <v>550</v>
      </c>
      <c r="J13" s="423" t="s">
        <v>872</v>
      </c>
      <c r="K13" s="423">
        <f t="shared" ref="K13" si="6">H13-F13</f>
        <v>31.5</v>
      </c>
      <c r="L13" s="453">
        <f t="shared" ref="L13" si="7">(F13*-0.8)/100</f>
        <v>-3.94</v>
      </c>
      <c r="M13" s="421">
        <f t="shared" ref="M13" si="8">(K13+L13)/F13</f>
        <v>5.5959390862944158E-2</v>
      </c>
      <c r="N13" s="423" t="s">
        <v>556</v>
      </c>
      <c r="O13" s="474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51" customFormat="1" ht="14.25">
      <c r="A14" s="340">
        <v>5</v>
      </c>
      <c r="B14" s="354">
        <v>44314</v>
      </c>
      <c r="C14" s="355"/>
      <c r="D14" s="391" t="s">
        <v>852</v>
      </c>
      <c r="E14" s="359" t="s">
        <v>557</v>
      </c>
      <c r="F14" s="364" t="s">
        <v>853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51" customFormat="1" ht="14.25">
      <c r="A15" s="469">
        <v>6</v>
      </c>
      <c r="B15" s="508">
        <v>44315</v>
      </c>
      <c r="C15" s="470"/>
      <c r="D15" s="424" t="s">
        <v>855</v>
      </c>
      <c r="E15" s="471" t="s">
        <v>557</v>
      </c>
      <c r="F15" s="422">
        <v>300</v>
      </c>
      <c r="G15" s="472">
        <v>278</v>
      </c>
      <c r="H15" s="471">
        <v>318</v>
      </c>
      <c r="I15" s="473" t="s">
        <v>856</v>
      </c>
      <c r="J15" s="423" t="s">
        <v>936</v>
      </c>
      <c r="K15" s="423">
        <f t="shared" ref="K15" si="9">H15-F15</f>
        <v>18</v>
      </c>
      <c r="L15" s="453">
        <f t="shared" ref="L15" si="10">(F15*-0.8)/100</f>
        <v>-2.4</v>
      </c>
      <c r="M15" s="421">
        <f t="shared" ref="M15" si="11">(K15+L15)/F15</f>
        <v>5.1999999999999998E-2</v>
      </c>
      <c r="N15" s="423" t="s">
        <v>556</v>
      </c>
      <c r="O15" s="474">
        <v>44333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51" customFormat="1" ht="14.25">
      <c r="A16" s="469">
        <v>7</v>
      </c>
      <c r="B16" s="442">
        <v>44319</v>
      </c>
      <c r="C16" s="470"/>
      <c r="D16" s="424" t="s">
        <v>59</v>
      </c>
      <c r="E16" s="471" t="s">
        <v>557</v>
      </c>
      <c r="F16" s="422">
        <v>1750</v>
      </c>
      <c r="G16" s="472">
        <v>1635</v>
      </c>
      <c r="H16" s="471">
        <v>1857.5</v>
      </c>
      <c r="I16" s="473">
        <v>1950</v>
      </c>
      <c r="J16" s="423" t="s">
        <v>900</v>
      </c>
      <c r="K16" s="423">
        <f t="shared" ref="K16" si="12">H16-F16</f>
        <v>107.5</v>
      </c>
      <c r="L16" s="453">
        <f t="shared" ref="L16" si="13">(F16*-0.8)/100</f>
        <v>-14</v>
      </c>
      <c r="M16" s="421">
        <f t="shared" ref="M16" si="14">(K16+L16)/F16</f>
        <v>5.3428571428571429E-2</v>
      </c>
      <c r="N16" s="423" t="s">
        <v>556</v>
      </c>
      <c r="O16" s="474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51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861</v>
      </c>
      <c r="G17" s="364">
        <v>619</v>
      </c>
      <c r="H17" s="359"/>
      <c r="I17" s="356" t="s">
        <v>862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51" customFormat="1" ht="14.25">
      <c r="A18" s="469">
        <v>9</v>
      </c>
      <c r="B18" s="508">
        <v>44333</v>
      </c>
      <c r="C18" s="470"/>
      <c r="D18" s="424" t="s">
        <v>260</v>
      </c>
      <c r="E18" s="471" t="s">
        <v>557</v>
      </c>
      <c r="F18" s="472">
        <v>3535</v>
      </c>
      <c r="G18" s="472">
        <v>3340</v>
      </c>
      <c r="H18" s="471">
        <v>3752.5</v>
      </c>
      <c r="I18" s="473" t="s">
        <v>937</v>
      </c>
      <c r="J18" s="423" t="s">
        <v>956</v>
      </c>
      <c r="K18" s="423">
        <f t="shared" ref="K18" si="15">H18-F18</f>
        <v>217.5</v>
      </c>
      <c r="L18" s="453">
        <f t="shared" ref="L18" si="16">(F18*-0.8)/100</f>
        <v>-28.28</v>
      </c>
      <c r="M18" s="421">
        <f t="shared" ref="M18" si="17">(K18+L18)/F18</f>
        <v>5.3527581329561529E-2</v>
      </c>
      <c r="N18" s="423" t="s">
        <v>556</v>
      </c>
      <c r="O18" s="474">
        <v>44335</v>
      </c>
      <c r="P18" s="432"/>
      <c r="Q18" s="4"/>
      <c r="R18" s="433" t="s">
        <v>559</v>
      </c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51" customFormat="1" ht="14.25">
      <c r="A19" s="469">
        <v>10</v>
      </c>
      <c r="B19" s="442">
        <v>44335</v>
      </c>
      <c r="C19" s="470"/>
      <c r="D19" s="424" t="s">
        <v>959</v>
      </c>
      <c r="E19" s="471" t="s">
        <v>557</v>
      </c>
      <c r="F19" s="472">
        <v>141.5</v>
      </c>
      <c r="G19" s="472">
        <v>129</v>
      </c>
      <c r="H19" s="471">
        <v>155</v>
      </c>
      <c r="I19" s="473" t="s">
        <v>960</v>
      </c>
      <c r="J19" s="423" t="s">
        <v>913</v>
      </c>
      <c r="K19" s="423">
        <f t="shared" ref="K19" si="18">H19-F19</f>
        <v>13.5</v>
      </c>
      <c r="L19" s="453">
        <f t="shared" ref="L19" si="19">(F19*-0.8)/100</f>
        <v>-1.1320000000000001</v>
      </c>
      <c r="M19" s="421">
        <f t="shared" ref="M19" si="20">(K19+L19)/F19</f>
        <v>8.7406360424028273E-2</v>
      </c>
      <c r="N19" s="423" t="s">
        <v>556</v>
      </c>
      <c r="O19" s="474">
        <v>44341</v>
      </c>
      <c r="P19" s="432"/>
      <c r="Q19" s="4"/>
      <c r="R19" s="433" t="s">
        <v>559</v>
      </c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51" customFormat="1" ht="14.25">
      <c r="A20" s="469">
        <v>11</v>
      </c>
      <c r="B20" s="508">
        <v>44337</v>
      </c>
      <c r="C20" s="470"/>
      <c r="D20" s="424" t="s">
        <v>466</v>
      </c>
      <c r="E20" s="471" t="s">
        <v>557</v>
      </c>
      <c r="F20" s="472">
        <v>592.5</v>
      </c>
      <c r="G20" s="472">
        <v>555</v>
      </c>
      <c r="H20" s="471">
        <v>635</v>
      </c>
      <c r="I20" s="473" t="s">
        <v>976</v>
      </c>
      <c r="J20" s="423" t="s">
        <v>1038</v>
      </c>
      <c r="K20" s="423">
        <f t="shared" ref="K20" si="21">H20-F20</f>
        <v>42.5</v>
      </c>
      <c r="L20" s="453">
        <f t="shared" ref="L20" si="22">(F20*-0.8)/100</f>
        <v>-4.74</v>
      </c>
      <c r="M20" s="421">
        <f t="shared" ref="M20" si="23">(K20+L20)/F20</f>
        <v>6.3729957805907164E-2</v>
      </c>
      <c r="N20" s="423" t="s">
        <v>556</v>
      </c>
      <c r="O20" s="474">
        <v>44343</v>
      </c>
      <c r="P20" s="432"/>
      <c r="Q20" s="4"/>
      <c r="R20" s="433" t="s">
        <v>559</v>
      </c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451" customFormat="1" ht="14.25">
      <c r="A21" s="340">
        <v>12</v>
      </c>
      <c r="B21" s="354">
        <v>44340</v>
      </c>
      <c r="C21" s="355"/>
      <c r="D21" s="391" t="s">
        <v>418</v>
      </c>
      <c r="E21" s="359" t="s">
        <v>557</v>
      </c>
      <c r="F21" s="368" t="s">
        <v>992</v>
      </c>
      <c r="G21" s="364">
        <v>217.5</v>
      </c>
      <c r="H21" s="359"/>
      <c r="I21" s="356" t="s">
        <v>993</v>
      </c>
      <c r="J21" s="361" t="s">
        <v>558</v>
      </c>
      <c r="K21" s="361"/>
      <c r="L21" s="369"/>
      <c r="M21" s="333"/>
      <c r="N21" s="342"/>
      <c r="O21" s="339"/>
      <c r="P21" s="432"/>
      <c r="Q21" s="4"/>
      <c r="R21" s="433" t="s">
        <v>792</v>
      </c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451" customFormat="1" ht="14.25">
      <c r="A22" s="340">
        <v>13</v>
      </c>
      <c r="B22" s="354">
        <v>44342</v>
      </c>
      <c r="C22" s="355"/>
      <c r="D22" s="391" t="s">
        <v>402</v>
      </c>
      <c r="E22" s="359" t="s">
        <v>557</v>
      </c>
      <c r="F22" s="368" t="s">
        <v>1000</v>
      </c>
      <c r="G22" s="364">
        <v>2650</v>
      </c>
      <c r="H22" s="359"/>
      <c r="I22" s="356" t="s">
        <v>1001</v>
      </c>
      <c r="J22" s="361" t="s">
        <v>558</v>
      </c>
      <c r="K22" s="361"/>
      <c r="L22" s="369"/>
      <c r="M22" s="333"/>
      <c r="N22" s="342"/>
      <c r="O22" s="339"/>
      <c r="P22" s="432"/>
      <c r="Q22" s="4"/>
      <c r="R22" s="433" t="s">
        <v>559</v>
      </c>
      <c r="S22" s="4"/>
      <c r="T22" s="4"/>
      <c r="U22" s="4"/>
      <c r="V22" s="4"/>
      <c r="W22" s="4"/>
      <c r="X22" s="4"/>
      <c r="Y22" s="4"/>
      <c r="Z22" s="4"/>
      <c r="AA22" s="4"/>
      <c r="AB22" s="4"/>
      <c r="AC22" s="37"/>
      <c r="AD22" s="37"/>
      <c r="AE22" s="37"/>
      <c r="AF22" s="37"/>
      <c r="AG22" s="37"/>
      <c r="AH22" s="37"/>
      <c r="AI22" s="37"/>
      <c r="AJ22" s="37"/>
      <c r="AK22" s="37"/>
      <c r="AL22" s="37"/>
    </row>
    <row r="23" spans="1:38" s="451" customFormat="1" ht="14.25">
      <c r="A23" s="340">
        <v>14</v>
      </c>
      <c r="B23" s="354">
        <v>44343</v>
      </c>
      <c r="C23" s="355"/>
      <c r="D23" s="391" t="s">
        <v>68</v>
      </c>
      <c r="E23" s="359" t="s">
        <v>557</v>
      </c>
      <c r="F23" s="368" t="s">
        <v>1047</v>
      </c>
      <c r="G23" s="364">
        <v>488</v>
      </c>
      <c r="H23" s="359"/>
      <c r="I23" s="356" t="s">
        <v>1048</v>
      </c>
      <c r="J23" s="361" t="s">
        <v>558</v>
      </c>
      <c r="K23" s="361"/>
      <c r="L23" s="369"/>
      <c r="M23" s="333"/>
      <c r="N23" s="342"/>
      <c r="O23" s="339"/>
      <c r="P23" s="432"/>
      <c r="Q23" s="4"/>
      <c r="R23" s="433"/>
      <c r="S23" s="4"/>
      <c r="T23" s="4"/>
      <c r="U23" s="4"/>
      <c r="V23" s="4"/>
      <c r="W23" s="4"/>
      <c r="X23" s="4"/>
      <c r="Y23" s="4"/>
      <c r="Z23" s="4"/>
      <c r="AA23" s="4"/>
      <c r="AB23" s="4"/>
      <c r="AC23" s="37"/>
      <c r="AD23" s="37"/>
      <c r="AE23" s="37"/>
      <c r="AF23" s="37"/>
      <c r="AG23" s="37"/>
      <c r="AH23" s="37"/>
      <c r="AI23" s="37"/>
      <c r="AJ23" s="37"/>
      <c r="AK23" s="37"/>
      <c r="AL23" s="37"/>
    </row>
    <row r="24" spans="1:38" s="2" customFormat="1" ht="14.25">
      <c r="A24" s="340"/>
      <c r="B24" s="354"/>
      <c r="C24" s="355"/>
      <c r="D24" s="366"/>
      <c r="E24" s="359"/>
      <c r="F24" s="359"/>
      <c r="G24" s="364"/>
      <c r="H24" s="359"/>
      <c r="I24" s="356"/>
      <c r="J24" s="361"/>
      <c r="K24" s="361"/>
      <c r="L24" s="369"/>
      <c r="M24" s="333"/>
      <c r="N24" s="342"/>
      <c r="O24" s="339"/>
      <c r="P24" s="432"/>
      <c r="Q24" s="4"/>
      <c r="R24" s="433"/>
      <c r="S24" s="4"/>
      <c r="T24" s="4"/>
      <c r="U24" s="4"/>
      <c r="V24" s="4"/>
      <c r="W24" s="4"/>
      <c r="X24" s="4"/>
      <c r="Y24" s="4"/>
      <c r="Z24" s="4"/>
      <c r="AA24" s="4"/>
      <c r="AB24" s="4"/>
      <c r="AC24" s="37"/>
      <c r="AD24" s="37"/>
      <c r="AE24" s="37"/>
      <c r="AF24" s="37"/>
      <c r="AG24" s="37"/>
      <c r="AH24" s="37"/>
      <c r="AI24" s="37"/>
      <c r="AJ24" s="37"/>
      <c r="AK24" s="37"/>
      <c r="AL24" s="37"/>
    </row>
    <row r="25" spans="1:38" s="2" customFormat="1" ht="14.25">
      <c r="A25" s="412"/>
      <c r="B25" s="413"/>
      <c r="C25" s="414"/>
      <c r="D25" s="415"/>
      <c r="E25" s="416"/>
      <c r="F25" s="416"/>
      <c r="G25" s="379"/>
      <c r="H25" s="416"/>
      <c r="I25" s="417"/>
      <c r="J25" s="380"/>
      <c r="K25" s="380"/>
      <c r="L25" s="418"/>
      <c r="M25" s="76"/>
      <c r="N25" s="419"/>
      <c r="O25" s="420"/>
      <c r="P25" s="362"/>
      <c r="Q25" s="61"/>
      <c r="R25" s="312"/>
      <c r="S25" s="61"/>
      <c r="T25" s="61"/>
      <c r="U25" s="61"/>
      <c r="V25" s="61"/>
      <c r="W25" s="61"/>
      <c r="X25" s="61"/>
      <c r="Y25" s="61"/>
      <c r="Z25" s="61"/>
      <c r="AA25" s="61"/>
      <c r="AB25" s="61"/>
    </row>
    <row r="26" spans="1:38" s="2" customFormat="1" ht="14.25">
      <c r="A26" s="412"/>
      <c r="B26" s="413"/>
      <c r="C26" s="414"/>
      <c r="D26" s="415"/>
      <c r="E26" s="416"/>
      <c r="F26" s="416"/>
      <c r="G26" s="379"/>
      <c r="H26" s="416"/>
      <c r="I26" s="417"/>
      <c r="J26" s="380"/>
      <c r="K26" s="380"/>
      <c r="L26" s="418"/>
      <c r="M26" s="76"/>
      <c r="N26" s="419"/>
      <c r="O26" s="420"/>
      <c r="P26" s="362"/>
      <c r="Q26" s="61"/>
      <c r="R26" s="312"/>
      <c r="S26" s="61"/>
      <c r="T26" s="61"/>
      <c r="U26" s="61"/>
      <c r="V26" s="61"/>
      <c r="W26" s="61"/>
      <c r="X26" s="61"/>
      <c r="Y26" s="61"/>
      <c r="Z26" s="61"/>
      <c r="AA26" s="61"/>
      <c r="AB26" s="61"/>
    </row>
    <row r="27" spans="1:38" s="2" customFormat="1" ht="12" customHeight="1">
      <c r="A27" s="20" t="s">
        <v>560</v>
      </c>
      <c r="B27" s="21"/>
      <c r="C27" s="22"/>
      <c r="D27" s="23"/>
      <c r="E27" s="24"/>
      <c r="F27" s="25"/>
      <c r="G27" s="25"/>
      <c r="H27" s="25"/>
      <c r="I27" s="25"/>
      <c r="J27" s="62"/>
      <c r="K27" s="25"/>
      <c r="L27" s="370"/>
      <c r="M27" s="35"/>
      <c r="N27" s="62"/>
      <c r="O27" s="63"/>
      <c r="P27" s="5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s="2" customFormat="1" ht="12" customHeight="1">
      <c r="A28" s="26" t="s">
        <v>561</v>
      </c>
      <c r="B28" s="20"/>
      <c r="C28" s="20"/>
      <c r="D28" s="20"/>
      <c r="F28" s="27" t="s">
        <v>562</v>
      </c>
      <c r="G28" s="14"/>
      <c r="H28" s="28"/>
      <c r="I28" s="33"/>
      <c r="J28" s="64"/>
      <c r="K28" s="65"/>
      <c r="L28" s="371"/>
      <c r="M28" s="66"/>
      <c r="N28" s="13"/>
      <c r="O28" s="67"/>
      <c r="P28" s="5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s="2" customFormat="1" ht="12" customHeight="1">
      <c r="A29" s="20" t="s">
        <v>563</v>
      </c>
      <c r="B29" s="20"/>
      <c r="C29" s="20"/>
      <c r="D29" s="20"/>
      <c r="E29" s="29"/>
      <c r="F29" s="27" t="s">
        <v>564</v>
      </c>
      <c r="G29" s="14"/>
      <c r="H29" s="28"/>
      <c r="I29" s="33"/>
      <c r="J29" s="64"/>
      <c r="K29" s="65"/>
      <c r="L29" s="371"/>
      <c r="M29" s="66"/>
      <c r="N29" s="13"/>
      <c r="O29" s="67"/>
      <c r="P29" s="5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s="2" customFormat="1" ht="12" customHeight="1">
      <c r="A30" s="20"/>
      <c r="B30" s="20"/>
      <c r="C30" s="20"/>
      <c r="D30" s="20"/>
      <c r="E30" s="29"/>
      <c r="F30" s="14"/>
      <c r="G30" s="14"/>
      <c r="H30" s="28"/>
      <c r="I30" s="33"/>
      <c r="J30" s="68"/>
      <c r="K30" s="65"/>
      <c r="L30" s="371"/>
      <c r="M30" s="14"/>
      <c r="N30" s="69"/>
      <c r="O30" s="54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ht="15">
      <c r="A31" s="8"/>
      <c r="B31" s="30" t="s">
        <v>565</v>
      </c>
      <c r="C31" s="30"/>
      <c r="D31" s="30"/>
      <c r="E31" s="30"/>
      <c r="F31" s="31"/>
      <c r="G31" s="29"/>
      <c r="H31" s="29"/>
      <c r="I31" s="70"/>
      <c r="J31" s="71"/>
      <c r="K31" s="72"/>
      <c r="L31" s="372"/>
      <c r="M31" s="9"/>
      <c r="N31" s="8"/>
      <c r="O31" s="50"/>
      <c r="P31" s="4"/>
      <c r="R31" s="79"/>
      <c r="S31" s="13"/>
      <c r="T31" s="13"/>
      <c r="U31" s="13"/>
      <c r="V31" s="13"/>
      <c r="W31" s="13"/>
      <c r="X31" s="13"/>
      <c r="Y31" s="13"/>
      <c r="Z31" s="13"/>
    </row>
    <row r="32" spans="1:38" s="3" customFormat="1" ht="38.25">
      <c r="A32" s="17" t="s">
        <v>16</v>
      </c>
      <c r="B32" s="18" t="s">
        <v>534</v>
      </c>
      <c r="C32" s="18"/>
      <c r="D32" s="19" t="s">
        <v>545</v>
      </c>
      <c r="E32" s="18" t="s">
        <v>546</v>
      </c>
      <c r="F32" s="18" t="s">
        <v>547</v>
      </c>
      <c r="G32" s="18" t="s">
        <v>566</v>
      </c>
      <c r="H32" s="18" t="s">
        <v>549</v>
      </c>
      <c r="I32" s="18" t="s">
        <v>550</v>
      </c>
      <c r="J32" s="18" t="s">
        <v>551</v>
      </c>
      <c r="K32" s="59" t="s">
        <v>567</v>
      </c>
      <c r="L32" s="373" t="s">
        <v>818</v>
      </c>
      <c r="M32" s="60" t="s">
        <v>817</v>
      </c>
      <c r="N32" s="18" t="s">
        <v>554</v>
      </c>
      <c r="O32" s="75" t="s">
        <v>555</v>
      </c>
      <c r="P32" s="4"/>
      <c r="Q32" s="37"/>
      <c r="R32" s="35"/>
      <c r="S32" s="35"/>
      <c r="T32" s="35"/>
    </row>
    <row r="33" spans="1:27" s="350" customFormat="1" ht="15" customHeight="1">
      <c r="A33" s="443">
        <v>1</v>
      </c>
      <c r="B33" s="442">
        <v>44306</v>
      </c>
      <c r="C33" s="444"/>
      <c r="D33" s="445" t="s">
        <v>848</v>
      </c>
      <c r="E33" s="422" t="s">
        <v>557</v>
      </c>
      <c r="F33" s="422">
        <v>510</v>
      </c>
      <c r="G33" s="446">
        <v>494</v>
      </c>
      <c r="H33" s="446">
        <v>526</v>
      </c>
      <c r="I33" s="422" t="s">
        <v>849</v>
      </c>
      <c r="J33" s="423" t="s">
        <v>886</v>
      </c>
      <c r="K33" s="423">
        <f>H33-F33</f>
        <v>16</v>
      </c>
      <c r="L33" s="453">
        <f>(F33*-0.7)/100</f>
        <v>-3.57</v>
      </c>
      <c r="M33" s="421">
        <f>(K33+L33)/F33</f>
        <v>2.4372549019607843E-2</v>
      </c>
      <c r="N33" s="423" t="s">
        <v>556</v>
      </c>
      <c r="O33" s="474">
        <v>44323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43">
        <v>2</v>
      </c>
      <c r="B34" s="442">
        <v>44314</v>
      </c>
      <c r="C34" s="444"/>
      <c r="D34" s="445" t="s">
        <v>854</v>
      </c>
      <c r="E34" s="422" t="s">
        <v>557</v>
      </c>
      <c r="F34" s="422">
        <v>1500</v>
      </c>
      <c r="G34" s="446">
        <v>1450</v>
      </c>
      <c r="H34" s="446">
        <v>1541</v>
      </c>
      <c r="I34" s="422">
        <v>1600</v>
      </c>
      <c r="J34" s="423" t="s">
        <v>914</v>
      </c>
      <c r="K34" s="423">
        <f t="shared" ref="K34" si="24">H34-F34</f>
        <v>41</v>
      </c>
      <c r="L34" s="453">
        <f>(F34*-0.7)/100</f>
        <v>-10.5</v>
      </c>
      <c r="M34" s="421">
        <f t="shared" ref="M34" si="25">(K34+L34)/F34</f>
        <v>2.0333333333333332E-2</v>
      </c>
      <c r="N34" s="423" t="s">
        <v>556</v>
      </c>
      <c r="O34" s="474">
        <v>44328</v>
      </c>
      <c r="P34" s="4"/>
      <c r="Q34" s="4"/>
      <c r="R34" s="314" t="s">
        <v>792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3</v>
      </c>
      <c r="B35" s="442">
        <v>44316</v>
      </c>
      <c r="C35" s="444"/>
      <c r="D35" s="445" t="s">
        <v>372</v>
      </c>
      <c r="E35" s="422" t="s">
        <v>557</v>
      </c>
      <c r="F35" s="422">
        <v>533.5</v>
      </c>
      <c r="G35" s="446">
        <v>517</v>
      </c>
      <c r="H35" s="446">
        <v>548.5</v>
      </c>
      <c r="I35" s="422" t="s">
        <v>847</v>
      </c>
      <c r="J35" s="423" t="s">
        <v>883</v>
      </c>
      <c r="K35" s="423">
        <f t="shared" ref="K35:K43" si="26">H35-F35</f>
        <v>15</v>
      </c>
      <c r="L35" s="453">
        <f>(F35*-0.7)/100</f>
        <v>-3.7344999999999997</v>
      </c>
      <c r="M35" s="421">
        <f t="shared" ref="M35" si="27">(K35+L35)/F35</f>
        <v>2.1116213683223993E-2</v>
      </c>
      <c r="N35" s="423" t="s">
        <v>556</v>
      </c>
      <c r="O35" s="474">
        <v>44323</v>
      </c>
      <c r="P35" s="4"/>
      <c r="Q35" s="4"/>
      <c r="R35" s="314" t="s">
        <v>792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4</v>
      </c>
      <c r="B36" s="442">
        <v>44319</v>
      </c>
      <c r="C36" s="444"/>
      <c r="D36" s="445" t="s">
        <v>175</v>
      </c>
      <c r="E36" s="422" t="s">
        <v>557</v>
      </c>
      <c r="F36" s="422">
        <v>651</v>
      </c>
      <c r="G36" s="446">
        <v>630</v>
      </c>
      <c r="H36" s="446">
        <v>663</v>
      </c>
      <c r="I36" s="422">
        <v>690</v>
      </c>
      <c r="J36" s="423" t="s">
        <v>857</v>
      </c>
      <c r="K36" s="423">
        <f t="shared" si="26"/>
        <v>12</v>
      </c>
      <c r="L36" s="453">
        <f>(F36*-0.07)/100</f>
        <v>-0.45570000000000005</v>
      </c>
      <c r="M36" s="421">
        <f t="shared" ref="M36:M37" si="28">(K36+L36)/F36</f>
        <v>1.7733179723502305E-2</v>
      </c>
      <c r="N36" s="423" t="s">
        <v>556</v>
      </c>
      <c r="O36" s="461">
        <v>44319</v>
      </c>
      <c r="P36" s="4"/>
      <c r="Q36" s="4"/>
      <c r="R36" s="314" t="s">
        <v>559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77">
        <v>5</v>
      </c>
      <c r="B37" s="478">
        <v>44319</v>
      </c>
      <c r="C37" s="479"/>
      <c r="D37" s="480" t="s">
        <v>87</v>
      </c>
      <c r="E37" s="481" t="s">
        <v>557</v>
      </c>
      <c r="F37" s="481">
        <v>543</v>
      </c>
      <c r="G37" s="482">
        <v>524</v>
      </c>
      <c r="H37" s="482">
        <v>524</v>
      </c>
      <c r="I37" s="481" t="s">
        <v>860</v>
      </c>
      <c r="J37" s="483" t="s">
        <v>894</v>
      </c>
      <c r="K37" s="483">
        <f t="shared" si="26"/>
        <v>-19</v>
      </c>
      <c r="L37" s="484">
        <f t="shared" ref="L37:L43" si="29">(F37*-0.7)/100</f>
        <v>-3.8009999999999997</v>
      </c>
      <c r="M37" s="485">
        <f t="shared" si="28"/>
        <v>-4.1990791896869245E-2</v>
      </c>
      <c r="N37" s="483" t="s">
        <v>620</v>
      </c>
      <c r="O37" s="486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6</v>
      </c>
      <c r="B38" s="442">
        <v>44320</v>
      </c>
      <c r="C38" s="444"/>
      <c r="D38" s="445" t="s">
        <v>68</v>
      </c>
      <c r="E38" s="422" t="s">
        <v>557</v>
      </c>
      <c r="F38" s="422">
        <v>558.5</v>
      </c>
      <c r="G38" s="446">
        <v>544</v>
      </c>
      <c r="H38" s="446">
        <v>574</v>
      </c>
      <c r="I38" s="422" t="s">
        <v>871</v>
      </c>
      <c r="J38" s="423" t="s">
        <v>881</v>
      </c>
      <c r="K38" s="423">
        <f t="shared" si="26"/>
        <v>15.5</v>
      </c>
      <c r="L38" s="453">
        <f t="shared" si="29"/>
        <v>-3.9095</v>
      </c>
      <c r="M38" s="421">
        <f t="shared" ref="M38" si="30">(K38+L38)/F38</f>
        <v>2.0752909579230081E-2</v>
      </c>
      <c r="N38" s="423" t="s">
        <v>556</v>
      </c>
      <c r="O38" s="474">
        <v>44326</v>
      </c>
      <c r="P38" s="4"/>
      <c r="Q38" s="4"/>
      <c r="R38" s="314" t="s">
        <v>559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7</v>
      </c>
      <c r="B39" s="442">
        <v>44321</v>
      </c>
      <c r="C39" s="444"/>
      <c r="D39" s="445" t="s">
        <v>324</v>
      </c>
      <c r="E39" s="422" t="s">
        <v>557</v>
      </c>
      <c r="F39" s="422">
        <v>526</v>
      </c>
      <c r="G39" s="446">
        <v>510</v>
      </c>
      <c r="H39" s="446">
        <v>535</v>
      </c>
      <c r="I39" s="422">
        <v>550</v>
      </c>
      <c r="J39" s="423" t="s">
        <v>799</v>
      </c>
      <c r="K39" s="423">
        <f t="shared" si="26"/>
        <v>9</v>
      </c>
      <c r="L39" s="453">
        <f t="shared" si="29"/>
        <v>-3.6819999999999999</v>
      </c>
      <c r="M39" s="421">
        <f t="shared" ref="M39:M40" si="31">(K39+L39)/F39</f>
        <v>1.0110266159695817E-2</v>
      </c>
      <c r="N39" s="423" t="s">
        <v>556</v>
      </c>
      <c r="O39" s="474">
        <v>44322</v>
      </c>
      <c r="P39" s="4"/>
      <c r="Q39" s="4"/>
      <c r="R39" s="314" t="s">
        <v>792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443">
        <v>8</v>
      </c>
      <c r="B40" s="442">
        <v>44321</v>
      </c>
      <c r="C40" s="444"/>
      <c r="D40" s="445" t="s">
        <v>292</v>
      </c>
      <c r="E40" s="422" t="s">
        <v>557</v>
      </c>
      <c r="F40" s="422">
        <v>326.5</v>
      </c>
      <c r="G40" s="446">
        <v>317</v>
      </c>
      <c r="H40" s="446">
        <v>338</v>
      </c>
      <c r="I40" s="422">
        <v>345</v>
      </c>
      <c r="J40" s="423" t="s">
        <v>903</v>
      </c>
      <c r="K40" s="423">
        <f t="shared" si="26"/>
        <v>11.5</v>
      </c>
      <c r="L40" s="453">
        <f t="shared" si="29"/>
        <v>-2.2854999999999999</v>
      </c>
      <c r="M40" s="421">
        <f t="shared" si="31"/>
        <v>2.822205206738132E-2</v>
      </c>
      <c r="N40" s="423" t="s">
        <v>556</v>
      </c>
      <c r="O40" s="474">
        <v>44326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443">
        <v>9</v>
      </c>
      <c r="B41" s="442">
        <v>44323</v>
      </c>
      <c r="C41" s="444"/>
      <c r="D41" s="445" t="s">
        <v>888</v>
      </c>
      <c r="E41" s="422" t="s">
        <v>557</v>
      </c>
      <c r="F41" s="422">
        <v>609</v>
      </c>
      <c r="G41" s="446">
        <v>590</v>
      </c>
      <c r="H41" s="446">
        <v>628</v>
      </c>
      <c r="I41" s="422">
        <v>650</v>
      </c>
      <c r="J41" s="423" t="s">
        <v>896</v>
      </c>
      <c r="K41" s="423">
        <f t="shared" si="26"/>
        <v>19</v>
      </c>
      <c r="L41" s="453">
        <f t="shared" si="29"/>
        <v>-4.2629999999999999</v>
      </c>
      <c r="M41" s="421">
        <f t="shared" ref="M41" si="32">(K41+L41)/F41</f>
        <v>2.4198686371100165E-2</v>
      </c>
      <c r="N41" s="423" t="s">
        <v>556</v>
      </c>
      <c r="O41" s="474">
        <v>44326</v>
      </c>
      <c r="P41" s="4"/>
      <c r="Q41" s="4"/>
      <c r="R41" s="314" t="s">
        <v>792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10</v>
      </c>
      <c r="B42" s="442">
        <v>44323</v>
      </c>
      <c r="C42" s="444"/>
      <c r="D42" s="445" t="s">
        <v>740</v>
      </c>
      <c r="E42" s="422" t="s">
        <v>557</v>
      </c>
      <c r="F42" s="422">
        <v>802.5</v>
      </c>
      <c r="G42" s="446">
        <v>778</v>
      </c>
      <c r="H42" s="446">
        <v>825</v>
      </c>
      <c r="I42" s="422" t="s">
        <v>891</v>
      </c>
      <c r="J42" s="423" t="s">
        <v>895</v>
      </c>
      <c r="K42" s="423">
        <f t="shared" si="26"/>
        <v>22.5</v>
      </c>
      <c r="L42" s="453">
        <f t="shared" si="29"/>
        <v>-5.6174999999999997</v>
      </c>
      <c r="M42" s="421">
        <f t="shared" ref="M42" si="33">(K42+L42)/F42</f>
        <v>2.1037383177570094E-2</v>
      </c>
      <c r="N42" s="423" t="s">
        <v>556</v>
      </c>
      <c r="O42" s="474">
        <v>44326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87">
        <v>11</v>
      </c>
      <c r="B43" s="488">
        <v>44326</v>
      </c>
      <c r="C43" s="489"/>
      <c r="D43" s="490" t="s">
        <v>372</v>
      </c>
      <c r="E43" s="491" t="s">
        <v>557</v>
      </c>
      <c r="F43" s="491">
        <v>530</v>
      </c>
      <c r="G43" s="492">
        <v>515</v>
      </c>
      <c r="H43" s="492">
        <v>530</v>
      </c>
      <c r="I43" s="491" t="s">
        <v>847</v>
      </c>
      <c r="J43" s="493" t="s">
        <v>665</v>
      </c>
      <c r="K43" s="493">
        <f t="shared" si="26"/>
        <v>0</v>
      </c>
      <c r="L43" s="494">
        <f t="shared" si="29"/>
        <v>-3.71</v>
      </c>
      <c r="M43" s="495">
        <f t="shared" ref="M43:M44" si="34">(K43+L43)/F43</f>
        <v>-7.0000000000000001E-3</v>
      </c>
      <c r="N43" s="493" t="s">
        <v>665</v>
      </c>
      <c r="O43" s="496">
        <v>44327</v>
      </c>
      <c r="P43" s="4"/>
      <c r="Q43" s="4"/>
      <c r="R43" s="314" t="s">
        <v>559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443">
        <v>12</v>
      </c>
      <c r="B44" s="442">
        <v>44326</v>
      </c>
      <c r="C44" s="444"/>
      <c r="D44" s="445" t="s">
        <v>50</v>
      </c>
      <c r="E44" s="422" t="s">
        <v>557</v>
      </c>
      <c r="F44" s="422">
        <v>2550</v>
      </c>
      <c r="G44" s="446">
        <v>2475</v>
      </c>
      <c r="H44" s="446">
        <v>2620</v>
      </c>
      <c r="I44" s="422" t="s">
        <v>897</v>
      </c>
      <c r="J44" s="423" t="s">
        <v>731</v>
      </c>
      <c r="K44" s="423">
        <f>H44-F44</f>
        <v>70</v>
      </c>
      <c r="L44" s="453">
        <f>(F44*-0.7)/100</f>
        <v>-17.850000000000001</v>
      </c>
      <c r="M44" s="421">
        <f t="shared" si="34"/>
        <v>2.0450980392156863E-2</v>
      </c>
      <c r="N44" s="423" t="s">
        <v>556</v>
      </c>
      <c r="O44" s="474">
        <v>44330</v>
      </c>
      <c r="P44" s="4"/>
      <c r="Q44" s="4"/>
      <c r="R44" s="314" t="s">
        <v>559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443">
        <v>13</v>
      </c>
      <c r="B45" s="442">
        <v>44327</v>
      </c>
      <c r="C45" s="444"/>
      <c r="D45" s="445" t="s">
        <v>160</v>
      </c>
      <c r="E45" s="422" t="s">
        <v>557</v>
      </c>
      <c r="F45" s="422">
        <v>1837</v>
      </c>
      <c r="G45" s="446">
        <v>1780</v>
      </c>
      <c r="H45" s="446">
        <v>1877.5</v>
      </c>
      <c r="I45" s="422" t="s">
        <v>910</v>
      </c>
      <c r="J45" s="423" t="s">
        <v>904</v>
      </c>
      <c r="K45" s="423">
        <f>H45-F45</f>
        <v>40.5</v>
      </c>
      <c r="L45" s="453">
        <f>(F45*-0.07)/100</f>
        <v>-1.2859</v>
      </c>
      <c r="M45" s="421">
        <f t="shared" ref="M45:M46" si="35">(K45+L45)/F45</f>
        <v>2.1346815459989114E-2</v>
      </c>
      <c r="N45" s="423" t="s">
        <v>556</v>
      </c>
      <c r="O45" s="461">
        <v>44327</v>
      </c>
      <c r="P45" s="4"/>
      <c r="Q45" s="4"/>
      <c r="R45" s="314" t="s">
        <v>559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477">
        <v>14</v>
      </c>
      <c r="B46" s="478">
        <v>44327</v>
      </c>
      <c r="C46" s="479"/>
      <c r="D46" s="480" t="s">
        <v>174</v>
      </c>
      <c r="E46" s="481" t="s">
        <v>557</v>
      </c>
      <c r="F46" s="481">
        <v>846.5</v>
      </c>
      <c r="G46" s="482">
        <v>820</v>
      </c>
      <c r="H46" s="482">
        <v>820</v>
      </c>
      <c r="I46" s="481">
        <v>895</v>
      </c>
      <c r="J46" s="483" t="s">
        <v>915</v>
      </c>
      <c r="K46" s="483">
        <f t="shared" ref="K46" si="36">H46-F46</f>
        <v>-26.5</v>
      </c>
      <c r="L46" s="484">
        <f t="shared" ref="L46" si="37">(F46*-0.7)/100</f>
        <v>-5.9254999999999995</v>
      </c>
      <c r="M46" s="485">
        <f t="shared" si="35"/>
        <v>-3.8305375073833428E-2</v>
      </c>
      <c r="N46" s="483" t="s">
        <v>620</v>
      </c>
      <c r="O46" s="486">
        <v>44328</v>
      </c>
      <c r="P46" s="4"/>
      <c r="Q46" s="4"/>
      <c r="R46" s="314" t="s">
        <v>792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477">
        <v>15</v>
      </c>
      <c r="B47" s="478">
        <v>44328</v>
      </c>
      <c r="C47" s="479"/>
      <c r="D47" s="480" t="s">
        <v>372</v>
      </c>
      <c r="E47" s="481" t="s">
        <v>557</v>
      </c>
      <c r="F47" s="481">
        <v>524</v>
      </c>
      <c r="G47" s="482">
        <v>507</v>
      </c>
      <c r="H47" s="482">
        <v>507</v>
      </c>
      <c r="I47" s="481">
        <v>560</v>
      </c>
      <c r="J47" s="483" t="s">
        <v>926</v>
      </c>
      <c r="K47" s="483">
        <f t="shared" ref="K47" si="38">H47-F47</f>
        <v>-17</v>
      </c>
      <c r="L47" s="484">
        <f t="shared" ref="L47" si="39">(F47*-0.7)/100</f>
        <v>-3.6679999999999997</v>
      </c>
      <c r="M47" s="485">
        <f t="shared" ref="M47" si="40">(K47+L47)/F47</f>
        <v>-3.9442748091603051E-2</v>
      </c>
      <c r="N47" s="483" t="s">
        <v>620</v>
      </c>
      <c r="O47" s="486">
        <v>44330</v>
      </c>
      <c r="P47" s="4"/>
      <c r="Q47" s="4"/>
      <c r="R47" s="314" t="s">
        <v>792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5">
        <v>16</v>
      </c>
      <c r="B48" s="397">
        <v>44330</v>
      </c>
      <c r="C48" s="400"/>
      <c r="D48" s="367" t="s">
        <v>120</v>
      </c>
      <c r="E48" s="368" t="s">
        <v>557</v>
      </c>
      <c r="F48" s="368" t="s">
        <v>927</v>
      </c>
      <c r="G48" s="401">
        <v>497</v>
      </c>
      <c r="H48" s="401"/>
      <c r="I48" s="368" t="s">
        <v>928</v>
      </c>
      <c r="J48" s="334" t="s">
        <v>558</v>
      </c>
      <c r="K48" s="334"/>
      <c r="L48" s="383"/>
      <c r="M48" s="381"/>
      <c r="N48" s="361"/>
      <c r="O48" s="374"/>
      <c r="P48" s="4"/>
      <c r="Q48" s="4"/>
      <c r="R48" s="314" t="s">
        <v>559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443">
        <v>17</v>
      </c>
      <c r="B49" s="442">
        <v>44330</v>
      </c>
      <c r="C49" s="444"/>
      <c r="D49" s="445" t="s">
        <v>321</v>
      </c>
      <c r="E49" s="422" t="s">
        <v>557</v>
      </c>
      <c r="F49" s="422">
        <v>292</v>
      </c>
      <c r="G49" s="446">
        <v>284</v>
      </c>
      <c r="H49" s="446">
        <v>298.5</v>
      </c>
      <c r="I49" s="422">
        <v>310</v>
      </c>
      <c r="J49" s="423" t="s">
        <v>874</v>
      </c>
      <c r="K49" s="423">
        <f>H49-F49</f>
        <v>6.5</v>
      </c>
      <c r="L49" s="453">
        <f>(F49*-0.07)/100</f>
        <v>-0.20440000000000003</v>
      </c>
      <c r="M49" s="421">
        <f t="shared" ref="M49:M51" si="41">(K49+L49)/F49</f>
        <v>2.1560273972602739E-2</v>
      </c>
      <c r="N49" s="423" t="s">
        <v>556</v>
      </c>
      <c r="O49" s="461">
        <v>44330</v>
      </c>
      <c r="P49" s="4"/>
      <c r="Q49" s="4"/>
      <c r="R49" s="314" t="s">
        <v>559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443">
        <v>18</v>
      </c>
      <c r="B50" s="442">
        <v>44330</v>
      </c>
      <c r="C50" s="444"/>
      <c r="D50" s="445" t="s">
        <v>934</v>
      </c>
      <c r="E50" s="422" t="s">
        <v>557</v>
      </c>
      <c r="F50" s="422">
        <v>2160</v>
      </c>
      <c r="G50" s="446">
        <v>2090</v>
      </c>
      <c r="H50" s="446">
        <v>2225</v>
      </c>
      <c r="I50" s="422" t="s">
        <v>935</v>
      </c>
      <c r="J50" s="423" t="s">
        <v>966</v>
      </c>
      <c r="K50" s="423">
        <f>H50-F50</f>
        <v>65</v>
      </c>
      <c r="L50" s="453">
        <f>(F50*-0.7)/100</f>
        <v>-15.12</v>
      </c>
      <c r="M50" s="421">
        <f t="shared" si="41"/>
        <v>2.3092592592592595E-2</v>
      </c>
      <c r="N50" s="423" t="s">
        <v>556</v>
      </c>
      <c r="O50" s="474">
        <v>44336</v>
      </c>
      <c r="P50" s="4"/>
      <c r="Q50" s="4"/>
      <c r="R50" s="314" t="s">
        <v>792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77">
        <v>19</v>
      </c>
      <c r="B51" s="478">
        <v>44334</v>
      </c>
      <c r="C51" s="479"/>
      <c r="D51" s="480" t="s">
        <v>68</v>
      </c>
      <c r="E51" s="481" t="s">
        <v>557</v>
      </c>
      <c r="F51" s="481">
        <v>541</v>
      </c>
      <c r="G51" s="482">
        <v>524</v>
      </c>
      <c r="H51" s="482">
        <v>523</v>
      </c>
      <c r="I51" s="481" t="s">
        <v>860</v>
      </c>
      <c r="J51" s="483" t="s">
        <v>967</v>
      </c>
      <c r="K51" s="483">
        <f t="shared" ref="K51" si="42">H51-F51</f>
        <v>-18</v>
      </c>
      <c r="L51" s="484">
        <f t="shared" ref="L51" si="43">(F51*-0.7)/100</f>
        <v>-3.7869999999999999</v>
      </c>
      <c r="M51" s="485">
        <f t="shared" si="41"/>
        <v>-4.0271719038817003E-2</v>
      </c>
      <c r="N51" s="483" t="s">
        <v>620</v>
      </c>
      <c r="O51" s="486">
        <v>44336</v>
      </c>
      <c r="P51" s="4"/>
      <c r="Q51" s="4"/>
      <c r="R51" s="314" t="s">
        <v>559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50" customFormat="1" ht="15" customHeight="1">
      <c r="A52" s="443">
        <v>20</v>
      </c>
      <c r="B52" s="442">
        <v>44334</v>
      </c>
      <c r="C52" s="444"/>
      <c r="D52" s="445" t="s">
        <v>304</v>
      </c>
      <c r="E52" s="422" t="s">
        <v>557</v>
      </c>
      <c r="F52" s="422">
        <v>1321.5</v>
      </c>
      <c r="G52" s="446">
        <v>1280</v>
      </c>
      <c r="H52" s="446">
        <v>1357</v>
      </c>
      <c r="I52" s="422" t="s">
        <v>948</v>
      </c>
      <c r="J52" s="423" t="s">
        <v>625</v>
      </c>
      <c r="K52" s="423">
        <f>H52-F52</f>
        <v>35.5</v>
      </c>
      <c r="L52" s="453">
        <f>(F52*-0.7)/100</f>
        <v>-9.2504999999999988</v>
      </c>
      <c r="M52" s="421">
        <f t="shared" ref="M52" si="44">(K52+L52)/F52</f>
        <v>1.986341278849792E-2</v>
      </c>
      <c r="N52" s="423" t="s">
        <v>556</v>
      </c>
      <c r="O52" s="474">
        <v>44337</v>
      </c>
      <c r="P52" s="4"/>
      <c r="Q52" s="4"/>
      <c r="R52" s="314" t="s">
        <v>792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50" customFormat="1" ht="15" customHeight="1">
      <c r="A53" s="375">
        <v>21</v>
      </c>
      <c r="B53" s="397">
        <v>44334</v>
      </c>
      <c r="C53" s="400"/>
      <c r="D53" s="367" t="s">
        <v>372</v>
      </c>
      <c r="E53" s="368" t="s">
        <v>557</v>
      </c>
      <c r="F53" s="368" t="s">
        <v>949</v>
      </c>
      <c r="G53" s="401">
        <v>514</v>
      </c>
      <c r="H53" s="401"/>
      <c r="I53" s="368">
        <v>560</v>
      </c>
      <c r="J53" s="334" t="s">
        <v>558</v>
      </c>
      <c r="K53" s="334"/>
      <c r="L53" s="383"/>
      <c r="M53" s="381"/>
      <c r="N53" s="361"/>
      <c r="O53" s="374"/>
      <c r="P53" s="4"/>
      <c r="Q53" s="4"/>
      <c r="R53" s="314" t="s">
        <v>559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50" customFormat="1" ht="15" customHeight="1">
      <c r="A54" s="477">
        <v>22</v>
      </c>
      <c r="B54" s="478">
        <v>44336</v>
      </c>
      <c r="C54" s="479"/>
      <c r="D54" s="480" t="s">
        <v>176</v>
      </c>
      <c r="E54" s="481" t="s">
        <v>557</v>
      </c>
      <c r="F54" s="481">
        <v>535.5</v>
      </c>
      <c r="G54" s="482">
        <v>518</v>
      </c>
      <c r="H54" s="482">
        <v>517</v>
      </c>
      <c r="I54" s="481">
        <v>555</v>
      </c>
      <c r="J54" s="483" t="s">
        <v>981</v>
      </c>
      <c r="K54" s="483">
        <f t="shared" ref="K54" si="45">H54-F54</f>
        <v>-18.5</v>
      </c>
      <c r="L54" s="484">
        <f t="shared" ref="L54" si="46">(F54*-0.7)/100</f>
        <v>-3.7484999999999995</v>
      </c>
      <c r="M54" s="485">
        <f t="shared" ref="M54" si="47">(K54+L54)/F54</f>
        <v>-4.1547152194211019E-2</v>
      </c>
      <c r="N54" s="483" t="s">
        <v>620</v>
      </c>
      <c r="O54" s="486">
        <v>44340</v>
      </c>
      <c r="P54" s="4"/>
      <c r="Q54" s="4"/>
      <c r="R54" s="314" t="s">
        <v>792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50" customFormat="1" ht="15" customHeight="1">
      <c r="A55" s="443">
        <v>23</v>
      </c>
      <c r="B55" s="442">
        <v>44336</v>
      </c>
      <c r="C55" s="444"/>
      <c r="D55" s="445" t="s">
        <v>169</v>
      </c>
      <c r="E55" s="422" t="s">
        <v>557</v>
      </c>
      <c r="F55" s="422">
        <v>384</v>
      </c>
      <c r="G55" s="446">
        <v>369</v>
      </c>
      <c r="H55" s="446">
        <v>397</v>
      </c>
      <c r="I55" s="422" t="s">
        <v>964</v>
      </c>
      <c r="J55" s="423" t="s">
        <v>978</v>
      </c>
      <c r="K55" s="423">
        <f>H55-F55</f>
        <v>13</v>
      </c>
      <c r="L55" s="453">
        <f>(F55*-0.7)/100</f>
        <v>-2.6879999999999997</v>
      </c>
      <c r="M55" s="421">
        <f t="shared" ref="M55" si="48">(K55+L55)/F55</f>
        <v>2.6854166666666669E-2</v>
      </c>
      <c r="N55" s="423" t="s">
        <v>556</v>
      </c>
      <c r="O55" s="474">
        <v>44337</v>
      </c>
      <c r="P55" s="4"/>
      <c r="Q55" s="4"/>
      <c r="R55" s="314" t="s">
        <v>559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50" customFormat="1" ht="15" customHeight="1">
      <c r="A56" s="443">
        <v>24</v>
      </c>
      <c r="B56" s="442">
        <v>44336</v>
      </c>
      <c r="C56" s="444"/>
      <c r="D56" s="445" t="s">
        <v>107</v>
      </c>
      <c r="E56" s="422" t="s">
        <v>557</v>
      </c>
      <c r="F56" s="422">
        <v>925</v>
      </c>
      <c r="G56" s="446">
        <v>889</v>
      </c>
      <c r="H56" s="446">
        <v>951</v>
      </c>
      <c r="I56" s="422" t="s">
        <v>965</v>
      </c>
      <c r="J56" s="423" t="s">
        <v>1039</v>
      </c>
      <c r="K56" s="423">
        <f>H56-F56</f>
        <v>26</v>
      </c>
      <c r="L56" s="453">
        <f>(F56*-0.7)/100</f>
        <v>-6.4749999999999996</v>
      </c>
      <c r="M56" s="421">
        <f t="shared" ref="M56" si="49">(K56+L56)/F56</f>
        <v>2.1108108108108106E-2</v>
      </c>
      <c r="N56" s="423" t="s">
        <v>556</v>
      </c>
      <c r="O56" s="474">
        <v>44343</v>
      </c>
      <c r="P56" s="4"/>
      <c r="Q56" s="4"/>
      <c r="R56" s="314" t="s">
        <v>559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50" customFormat="1" ht="15" customHeight="1">
      <c r="A57" s="375">
        <v>25</v>
      </c>
      <c r="B57" s="397">
        <v>44337</v>
      </c>
      <c r="C57" s="400"/>
      <c r="D57" s="367" t="s">
        <v>304</v>
      </c>
      <c r="E57" s="368" t="s">
        <v>557</v>
      </c>
      <c r="F57" s="368" t="s">
        <v>977</v>
      </c>
      <c r="G57" s="401">
        <v>1275</v>
      </c>
      <c r="H57" s="401"/>
      <c r="I57" s="368" t="s">
        <v>948</v>
      </c>
      <c r="J57" s="334" t="s">
        <v>558</v>
      </c>
      <c r="K57" s="334"/>
      <c r="L57" s="383"/>
      <c r="M57" s="381"/>
      <c r="N57" s="361"/>
      <c r="O57" s="374"/>
      <c r="P57" s="4"/>
      <c r="Q57" s="4"/>
      <c r="R57" s="314" t="s">
        <v>792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50" customFormat="1" ht="15" customHeight="1">
      <c r="A58" s="375">
        <v>26</v>
      </c>
      <c r="B58" s="397">
        <v>44341</v>
      </c>
      <c r="C58" s="400"/>
      <c r="D58" s="367" t="s">
        <v>97</v>
      </c>
      <c r="E58" s="368" t="s">
        <v>557</v>
      </c>
      <c r="F58" s="368" t="s">
        <v>998</v>
      </c>
      <c r="G58" s="401">
        <v>185</v>
      </c>
      <c r="H58" s="401"/>
      <c r="I58" s="368" t="s">
        <v>999</v>
      </c>
      <c r="J58" s="334" t="s">
        <v>558</v>
      </c>
      <c r="K58" s="334"/>
      <c r="L58" s="383"/>
      <c r="M58" s="381"/>
      <c r="N58" s="361"/>
      <c r="O58" s="374"/>
      <c r="P58" s="4"/>
      <c r="Q58" s="4"/>
      <c r="R58" s="314" t="s">
        <v>559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50" customFormat="1" ht="15" customHeight="1">
      <c r="A59" s="443">
        <v>27</v>
      </c>
      <c r="B59" s="442">
        <v>44342</v>
      </c>
      <c r="C59" s="444"/>
      <c r="D59" s="445" t="s">
        <v>188</v>
      </c>
      <c r="E59" s="422" t="s">
        <v>557</v>
      </c>
      <c r="F59" s="422">
        <v>639</v>
      </c>
      <c r="G59" s="446">
        <v>619</v>
      </c>
      <c r="H59" s="446">
        <v>653</v>
      </c>
      <c r="I59" s="422" t="s">
        <v>1002</v>
      </c>
      <c r="J59" s="423" t="s">
        <v>879</v>
      </c>
      <c r="K59" s="423">
        <f>H59-F59</f>
        <v>14</v>
      </c>
      <c r="L59" s="453">
        <f>(F59*-0.07)/100</f>
        <v>-0.44730000000000003</v>
      </c>
      <c r="M59" s="421">
        <f t="shared" ref="M59" si="50">(K59+L59)/F59</f>
        <v>2.1209233176838812E-2</v>
      </c>
      <c r="N59" s="423" t="s">
        <v>556</v>
      </c>
      <c r="O59" s="461">
        <v>44342</v>
      </c>
      <c r="P59" s="4"/>
      <c r="Q59" s="4"/>
      <c r="R59" s="314" t="s">
        <v>792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50" customFormat="1" ht="14.25">
      <c r="A60" s="443">
        <v>28</v>
      </c>
      <c r="B60" s="442">
        <v>44343</v>
      </c>
      <c r="C60" s="444"/>
      <c r="D60" s="445" t="s">
        <v>75</v>
      </c>
      <c r="E60" s="422" t="s">
        <v>557</v>
      </c>
      <c r="F60" s="422">
        <v>624.5</v>
      </c>
      <c r="G60" s="446">
        <v>605</v>
      </c>
      <c r="H60" s="446">
        <v>637</v>
      </c>
      <c r="I60" s="422">
        <v>670</v>
      </c>
      <c r="J60" s="423" t="s">
        <v>1040</v>
      </c>
      <c r="K60" s="423">
        <f>H60-F60</f>
        <v>12.5</v>
      </c>
      <c r="L60" s="453">
        <f>(F60*-0.07)/100</f>
        <v>-0.43715000000000004</v>
      </c>
      <c r="M60" s="421">
        <f t="shared" ref="M60" si="51">(K60+L60)/F60</f>
        <v>1.9316012810248199E-2</v>
      </c>
      <c r="N60" s="423" t="s">
        <v>556</v>
      </c>
      <c r="O60" s="461">
        <v>44343</v>
      </c>
      <c r="P60" s="4"/>
      <c r="Q60" s="4"/>
      <c r="R60" s="314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50" customFormat="1" ht="15" customHeight="1">
      <c r="A61" s="375"/>
      <c r="B61" s="397"/>
      <c r="C61" s="400"/>
      <c r="D61" s="367"/>
      <c r="E61" s="368"/>
      <c r="F61" s="368"/>
      <c r="G61" s="401"/>
      <c r="H61" s="401"/>
      <c r="I61" s="368"/>
      <c r="J61" s="334"/>
      <c r="K61" s="334"/>
      <c r="L61" s="383"/>
      <c r="M61" s="381"/>
      <c r="N61" s="361"/>
      <c r="O61" s="374"/>
      <c r="P61" s="4"/>
      <c r="Q61" s="4"/>
      <c r="R61" s="314"/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50" customFormat="1" ht="15" customHeight="1">
      <c r="A62" s="463"/>
      <c r="B62" s="403"/>
      <c r="C62" s="464"/>
      <c r="D62" s="465"/>
      <c r="E62" s="378"/>
      <c r="F62" s="378"/>
      <c r="G62" s="466"/>
      <c r="H62" s="466"/>
      <c r="I62" s="378"/>
      <c r="J62" s="376"/>
      <c r="K62" s="376"/>
      <c r="L62" s="467"/>
      <c r="M62" s="390"/>
      <c r="N62" s="380"/>
      <c r="O62" s="468"/>
      <c r="P62" s="4"/>
      <c r="Q62" s="4"/>
      <c r="R62" s="314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560</v>
      </c>
      <c r="B63" s="36"/>
      <c r="C63" s="36"/>
      <c r="D63" s="37"/>
      <c r="E63" s="33"/>
      <c r="F63" s="33"/>
      <c r="G63" s="32"/>
      <c r="H63" s="32" t="s">
        <v>820</v>
      </c>
      <c r="I63" s="33"/>
      <c r="J63" s="14"/>
      <c r="K63" s="76"/>
      <c r="L63" s="77"/>
      <c r="M63" s="76"/>
      <c r="N63" s="78"/>
      <c r="O63" s="76"/>
      <c r="P63" s="4"/>
      <c r="Q63" s="389"/>
      <c r="R63" s="402"/>
      <c r="S63" s="389"/>
      <c r="T63" s="389"/>
      <c r="U63" s="389"/>
      <c r="V63" s="389"/>
      <c r="W63" s="389"/>
      <c r="X63" s="389"/>
      <c r="Y63" s="389"/>
      <c r="Z63" s="37"/>
      <c r="AA63" s="37"/>
      <c r="AB63" s="37"/>
    </row>
    <row r="64" spans="1:34" s="3" customFormat="1">
      <c r="A64" s="26" t="s">
        <v>561</v>
      </c>
      <c r="B64" s="20"/>
      <c r="C64" s="20"/>
      <c r="D64" s="20"/>
      <c r="E64" s="2"/>
      <c r="F64" s="27" t="s">
        <v>562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564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571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534</v>
      </c>
      <c r="C68" s="18"/>
      <c r="D68" s="19" t="s">
        <v>545</v>
      </c>
      <c r="E68" s="18" t="s">
        <v>546</v>
      </c>
      <c r="F68" s="18" t="s">
        <v>547</v>
      </c>
      <c r="G68" s="18" t="s">
        <v>566</v>
      </c>
      <c r="H68" s="18" t="s">
        <v>549</v>
      </c>
      <c r="I68" s="18" t="s">
        <v>550</v>
      </c>
      <c r="J68" s="17" t="s">
        <v>551</v>
      </c>
      <c r="K68" s="74" t="s">
        <v>572</v>
      </c>
      <c r="L68" s="60" t="s">
        <v>818</v>
      </c>
      <c r="M68" s="74" t="s">
        <v>568</v>
      </c>
      <c r="N68" s="18" t="s">
        <v>569</v>
      </c>
      <c r="O68" s="17" t="s">
        <v>554</v>
      </c>
      <c r="P68" s="87" t="s">
        <v>555</v>
      </c>
      <c r="Q68" s="1"/>
      <c r="R68" s="14"/>
      <c r="S68" s="3"/>
      <c r="Y68" s="3"/>
      <c r="Z68" s="3"/>
    </row>
    <row r="69" spans="1:26" s="350" customFormat="1" ht="13.9" customHeight="1">
      <c r="A69" s="476">
        <v>1</v>
      </c>
      <c r="B69" s="442">
        <v>44321</v>
      </c>
      <c r="C69" s="456"/>
      <c r="D69" s="424" t="s">
        <v>875</v>
      </c>
      <c r="E69" s="457" t="s">
        <v>557</v>
      </c>
      <c r="F69" s="422">
        <v>893</v>
      </c>
      <c r="G69" s="422">
        <v>871</v>
      </c>
      <c r="H69" s="422">
        <v>908.5</v>
      </c>
      <c r="I69" s="423">
        <v>730</v>
      </c>
      <c r="J69" s="423" t="s">
        <v>881</v>
      </c>
      <c r="K69" s="458">
        <f t="shared" ref="K69" si="52">H69-F69</f>
        <v>15.5</v>
      </c>
      <c r="L69" s="475">
        <f t="shared" ref="L69:L74" si="53">(H69*N69)*0.07%</f>
        <v>413.36750000000006</v>
      </c>
      <c r="M69" s="459">
        <f t="shared" ref="M69" si="54">(K69*N69)-L69</f>
        <v>9661.6324999999997</v>
      </c>
      <c r="N69" s="423">
        <v>650</v>
      </c>
      <c r="O69" s="460" t="s">
        <v>556</v>
      </c>
      <c r="P69" s="474">
        <v>44322</v>
      </c>
      <c r="Q69" s="344"/>
      <c r="R69" s="314" t="s">
        <v>792</v>
      </c>
      <c r="S69" s="37"/>
      <c r="Y69" s="37"/>
      <c r="Z69" s="37"/>
    </row>
    <row r="70" spans="1:26" s="350" customFormat="1" ht="13.9" customHeight="1">
      <c r="A70" s="476">
        <v>2</v>
      </c>
      <c r="B70" s="442">
        <v>44322</v>
      </c>
      <c r="C70" s="456"/>
      <c r="D70" s="424" t="s">
        <v>877</v>
      </c>
      <c r="E70" s="457" t="s">
        <v>557</v>
      </c>
      <c r="F70" s="422">
        <v>683</v>
      </c>
      <c r="G70" s="422">
        <v>674</v>
      </c>
      <c r="H70" s="422">
        <v>692.5</v>
      </c>
      <c r="I70" s="423">
        <v>705</v>
      </c>
      <c r="J70" s="423" t="s">
        <v>882</v>
      </c>
      <c r="K70" s="458">
        <f t="shared" ref="K70:K71" si="55">H70-F70</f>
        <v>9.5</v>
      </c>
      <c r="L70" s="475">
        <f t="shared" si="53"/>
        <v>678.65000000000009</v>
      </c>
      <c r="M70" s="459">
        <f t="shared" ref="M70:M71" si="56">(K70*N70)-L70</f>
        <v>12621.35</v>
      </c>
      <c r="N70" s="423">
        <v>1400</v>
      </c>
      <c r="O70" s="460" t="s">
        <v>556</v>
      </c>
      <c r="P70" s="461">
        <v>44322</v>
      </c>
      <c r="Q70" s="344"/>
      <c r="R70" s="314" t="s">
        <v>559</v>
      </c>
      <c r="S70" s="37"/>
      <c r="Y70" s="37"/>
      <c r="Z70" s="37"/>
    </row>
    <row r="71" spans="1:26" s="350" customFormat="1" ht="13.9" customHeight="1">
      <c r="A71" s="476">
        <v>3</v>
      </c>
      <c r="B71" s="442">
        <v>44322</v>
      </c>
      <c r="C71" s="456"/>
      <c r="D71" s="424" t="s">
        <v>875</v>
      </c>
      <c r="E71" s="457" t="s">
        <v>557</v>
      </c>
      <c r="F71" s="422">
        <v>895</v>
      </c>
      <c r="G71" s="422">
        <v>874</v>
      </c>
      <c r="H71" s="422">
        <v>906</v>
      </c>
      <c r="I71" s="423">
        <v>935</v>
      </c>
      <c r="J71" s="423" t="s">
        <v>899</v>
      </c>
      <c r="K71" s="458">
        <f t="shared" si="55"/>
        <v>11</v>
      </c>
      <c r="L71" s="475">
        <f t="shared" si="53"/>
        <v>412.23000000000008</v>
      </c>
      <c r="M71" s="459">
        <f t="shared" si="56"/>
        <v>6737.7699999999995</v>
      </c>
      <c r="N71" s="423">
        <v>650</v>
      </c>
      <c r="O71" s="460" t="s">
        <v>556</v>
      </c>
      <c r="P71" s="474">
        <v>44326</v>
      </c>
      <c r="Q71" s="344"/>
      <c r="R71" s="314" t="s">
        <v>559</v>
      </c>
      <c r="S71" s="37"/>
      <c r="Y71" s="37"/>
      <c r="Z71" s="37"/>
    </row>
    <row r="72" spans="1:26" s="350" customFormat="1" ht="13.9" customHeight="1">
      <c r="A72" s="476">
        <v>4</v>
      </c>
      <c r="B72" s="442">
        <v>44328</v>
      </c>
      <c r="C72" s="456"/>
      <c r="D72" s="424" t="s">
        <v>875</v>
      </c>
      <c r="E72" s="457" t="s">
        <v>557</v>
      </c>
      <c r="F72" s="422">
        <v>895</v>
      </c>
      <c r="G72" s="422">
        <v>874</v>
      </c>
      <c r="H72" s="422">
        <v>908.5</v>
      </c>
      <c r="I72" s="423">
        <v>935</v>
      </c>
      <c r="J72" s="423" t="s">
        <v>913</v>
      </c>
      <c r="K72" s="458">
        <f t="shared" ref="K72:K74" si="57">H72-F72</f>
        <v>13.5</v>
      </c>
      <c r="L72" s="475">
        <f t="shared" si="53"/>
        <v>413.36750000000006</v>
      </c>
      <c r="M72" s="459">
        <f t="shared" ref="M72:M73" si="58">(K72*N72)-L72</f>
        <v>8361.6324999999997</v>
      </c>
      <c r="N72" s="423">
        <v>650</v>
      </c>
      <c r="O72" s="460" t="s">
        <v>556</v>
      </c>
      <c r="P72" s="461">
        <v>44328</v>
      </c>
      <c r="Q72" s="344"/>
      <c r="R72" s="314" t="s">
        <v>792</v>
      </c>
      <c r="S72" s="37"/>
      <c r="Y72" s="37"/>
      <c r="Z72" s="37"/>
    </row>
    <row r="73" spans="1:26" s="350" customFormat="1" ht="13.9" customHeight="1">
      <c r="A73" s="518">
        <v>5</v>
      </c>
      <c r="B73" s="478">
        <v>44330</v>
      </c>
      <c r="C73" s="510"/>
      <c r="D73" s="511" t="s">
        <v>929</v>
      </c>
      <c r="E73" s="512" t="s">
        <v>557</v>
      </c>
      <c r="F73" s="481">
        <v>826</v>
      </c>
      <c r="G73" s="481">
        <v>805</v>
      </c>
      <c r="H73" s="481">
        <v>805</v>
      </c>
      <c r="I73" s="483" t="s">
        <v>930</v>
      </c>
      <c r="J73" s="483" t="s">
        <v>939</v>
      </c>
      <c r="K73" s="513">
        <f t="shared" si="57"/>
        <v>-21</v>
      </c>
      <c r="L73" s="519">
        <f t="shared" si="53"/>
        <v>338.1</v>
      </c>
      <c r="M73" s="514">
        <f t="shared" si="58"/>
        <v>-12938.1</v>
      </c>
      <c r="N73" s="483">
        <v>600</v>
      </c>
      <c r="O73" s="515" t="s">
        <v>620</v>
      </c>
      <c r="P73" s="486">
        <v>44333</v>
      </c>
      <c r="Q73" s="344"/>
      <c r="R73" s="314" t="s">
        <v>792</v>
      </c>
      <c r="S73" s="37"/>
      <c r="Y73" s="37"/>
      <c r="Z73" s="37"/>
    </row>
    <row r="74" spans="1:26" s="350" customFormat="1" ht="13.9" customHeight="1">
      <c r="A74" s="552">
        <v>6</v>
      </c>
      <c r="B74" s="554">
        <v>44335</v>
      </c>
      <c r="C74" s="456"/>
      <c r="D74" s="424" t="s">
        <v>961</v>
      </c>
      <c r="E74" s="457" t="s">
        <v>557</v>
      </c>
      <c r="F74" s="422">
        <v>209</v>
      </c>
      <c r="G74" s="551">
        <v>204</v>
      </c>
      <c r="H74" s="422">
        <v>212.1</v>
      </c>
      <c r="I74" s="551">
        <v>217</v>
      </c>
      <c r="J74" s="551" t="s">
        <v>991</v>
      </c>
      <c r="K74" s="423">
        <f t="shared" si="57"/>
        <v>3.0999999999999943</v>
      </c>
      <c r="L74" s="475">
        <f t="shared" si="53"/>
        <v>475.10400000000004</v>
      </c>
      <c r="M74" s="551">
        <f>(3.15*N74)-575</f>
        <v>9505</v>
      </c>
      <c r="N74" s="551">
        <v>3200</v>
      </c>
      <c r="O74" s="551" t="s">
        <v>556</v>
      </c>
      <c r="P74" s="549">
        <v>44340</v>
      </c>
      <c r="Q74" s="344"/>
      <c r="R74" s="314" t="s">
        <v>559</v>
      </c>
      <c r="S74" s="37"/>
      <c r="Y74" s="37"/>
      <c r="Z74" s="37"/>
    </row>
    <row r="75" spans="1:26" s="350" customFormat="1" ht="13.9" customHeight="1">
      <c r="A75" s="553"/>
      <c r="B75" s="555"/>
      <c r="C75" s="456"/>
      <c r="D75" s="424" t="s">
        <v>962</v>
      </c>
      <c r="E75" s="457" t="s">
        <v>557</v>
      </c>
      <c r="F75" s="422">
        <v>1.5</v>
      </c>
      <c r="G75" s="550"/>
      <c r="H75" s="422">
        <v>1.45</v>
      </c>
      <c r="I75" s="550"/>
      <c r="J75" s="550"/>
      <c r="K75" s="423">
        <f>F75-H75</f>
        <v>5.0000000000000044E-2</v>
      </c>
      <c r="L75" s="453">
        <v>100</v>
      </c>
      <c r="M75" s="550"/>
      <c r="N75" s="550"/>
      <c r="O75" s="550"/>
      <c r="P75" s="550"/>
      <c r="Q75" s="344"/>
      <c r="R75" s="314" t="s">
        <v>559</v>
      </c>
      <c r="S75" s="37"/>
      <c r="Y75" s="37"/>
      <c r="Z75" s="37"/>
    </row>
    <row r="76" spans="1:26" s="350" customFormat="1" ht="13.9" customHeight="1">
      <c r="A76" s="530">
        <v>7</v>
      </c>
      <c r="B76" s="531">
        <v>44343</v>
      </c>
      <c r="C76" s="456"/>
      <c r="D76" s="424" t="s">
        <v>1051</v>
      </c>
      <c r="E76" s="457" t="s">
        <v>557</v>
      </c>
      <c r="F76" s="422">
        <v>1730</v>
      </c>
      <c r="G76" s="528">
        <v>1690</v>
      </c>
      <c r="H76" s="422">
        <v>1761</v>
      </c>
      <c r="I76" s="528">
        <v>1800</v>
      </c>
      <c r="J76" s="423" t="s">
        <v>1044</v>
      </c>
      <c r="K76" s="529">
        <f t="shared" ref="K76" si="59">H76-F76</f>
        <v>31</v>
      </c>
      <c r="L76" s="475">
        <f t="shared" ref="L76" si="60">(H76*N76)*0.07%</f>
        <v>338.99250000000006</v>
      </c>
      <c r="M76" s="459">
        <f t="shared" ref="M76" si="61">(K76*N76)-L76</f>
        <v>8186.0074999999997</v>
      </c>
      <c r="N76" s="423">
        <v>275</v>
      </c>
      <c r="O76" s="460" t="s">
        <v>556</v>
      </c>
      <c r="P76" s="461">
        <v>44343</v>
      </c>
      <c r="Q76" s="344"/>
      <c r="R76" s="314"/>
      <c r="S76" s="37"/>
      <c r="Y76" s="37"/>
      <c r="Z76" s="37"/>
    </row>
    <row r="77" spans="1:26" s="350" customFormat="1" ht="13.9" customHeight="1">
      <c r="A77" s="399">
        <v>8</v>
      </c>
      <c r="B77" s="397">
        <v>44343</v>
      </c>
      <c r="C77" s="398"/>
      <c r="D77" s="391" t="s">
        <v>1041</v>
      </c>
      <c r="E77" s="392" t="s">
        <v>557</v>
      </c>
      <c r="F77" s="368" t="s">
        <v>1042</v>
      </c>
      <c r="G77" s="368">
        <v>2385</v>
      </c>
      <c r="H77" s="368"/>
      <c r="I77" s="533" t="s">
        <v>1043</v>
      </c>
      <c r="J77" s="533" t="s">
        <v>558</v>
      </c>
      <c r="K77" s="334"/>
      <c r="L77" s="383"/>
      <c r="M77" s="533"/>
      <c r="N77" s="533"/>
      <c r="O77" s="533"/>
      <c r="P77" s="533"/>
      <c r="Q77" s="344"/>
      <c r="R77" s="314"/>
      <c r="S77" s="37"/>
      <c r="Y77" s="37"/>
      <c r="Z77" s="37"/>
    </row>
    <row r="78" spans="1:26" s="350" customFormat="1" ht="13.9" customHeight="1">
      <c r="A78" s="532">
        <v>9</v>
      </c>
      <c r="B78" s="397">
        <v>44343</v>
      </c>
      <c r="C78" s="398"/>
      <c r="D78" s="391" t="s">
        <v>1045</v>
      </c>
      <c r="E78" s="392" t="s">
        <v>557</v>
      </c>
      <c r="F78" s="368" t="s">
        <v>1046</v>
      </c>
      <c r="G78" s="533">
        <v>412</v>
      </c>
      <c r="H78" s="368"/>
      <c r="I78" s="533">
        <v>440</v>
      </c>
      <c r="J78" s="533" t="s">
        <v>558</v>
      </c>
      <c r="K78" s="334"/>
      <c r="L78" s="383"/>
      <c r="M78" s="533"/>
      <c r="N78" s="533"/>
      <c r="O78" s="533"/>
      <c r="P78" s="533"/>
      <c r="Q78" s="344"/>
      <c r="R78" s="314"/>
      <c r="S78" s="37"/>
      <c r="Y78" s="37"/>
      <c r="Z78" s="37"/>
    </row>
    <row r="79" spans="1:26" s="350" customFormat="1" ht="13.9" customHeight="1">
      <c r="A79" s="534"/>
      <c r="B79" s="534"/>
      <c r="C79" s="534"/>
      <c r="D79" s="534"/>
      <c r="E79" s="534"/>
      <c r="F79" s="534"/>
      <c r="G79" s="534"/>
      <c r="H79" s="368"/>
      <c r="I79" s="334"/>
      <c r="J79" s="334"/>
      <c r="K79" s="334"/>
      <c r="L79" s="334"/>
      <c r="M79" s="334"/>
      <c r="N79" s="334"/>
      <c r="O79" s="334"/>
      <c r="P79" s="334"/>
      <c r="Q79" s="344"/>
      <c r="R79" s="314"/>
      <c r="S79" s="37"/>
      <c r="Y79" s="37"/>
      <c r="Z79" s="37"/>
    </row>
    <row r="80" spans="1:26" s="350" customFormat="1" ht="13.9" customHeight="1">
      <c r="A80" s="409"/>
      <c r="B80" s="403"/>
      <c r="C80" s="410"/>
      <c r="D80" s="411"/>
      <c r="E80" s="335"/>
      <c r="F80" s="378"/>
      <c r="G80" s="378"/>
      <c r="H80" s="378"/>
      <c r="I80" s="376"/>
      <c r="J80" s="376"/>
      <c r="K80" s="376"/>
      <c r="L80" s="376"/>
      <c r="M80" s="376"/>
      <c r="N80" s="376"/>
      <c r="O80" s="376"/>
      <c r="P80" s="376"/>
      <c r="Q80" s="344"/>
      <c r="R80" s="314"/>
      <c r="S80" s="37"/>
      <c r="Y80" s="37"/>
      <c r="Z80" s="37"/>
    </row>
    <row r="81" spans="1:34" s="3" customFormat="1">
      <c r="A81" s="41"/>
      <c r="B81" s="42"/>
      <c r="C81" s="43"/>
      <c r="D81" s="44"/>
      <c r="E81" s="45"/>
      <c r="F81" s="46"/>
      <c r="G81" s="46"/>
      <c r="H81" s="46"/>
      <c r="I81" s="46"/>
      <c r="J81" s="14"/>
      <c r="K81" s="88"/>
      <c r="L81" s="88"/>
      <c r="M81" s="14"/>
      <c r="N81" s="13"/>
      <c r="O81" s="89"/>
      <c r="P81" s="2"/>
      <c r="Q81" s="1"/>
      <c r="R81" s="14"/>
      <c r="Z81" s="6"/>
      <c r="AA81" s="6"/>
      <c r="AB81" s="6"/>
      <c r="AC81" s="6"/>
      <c r="AD81" s="6"/>
      <c r="AE81" s="6"/>
      <c r="AF81" s="6"/>
      <c r="AG81" s="6"/>
      <c r="AH81" s="6"/>
    </row>
    <row r="82" spans="1:34" s="3" customFormat="1" ht="15">
      <c r="A82" s="47" t="s">
        <v>573</v>
      </c>
      <c r="B82" s="47"/>
      <c r="C82" s="47"/>
      <c r="D82" s="47"/>
      <c r="E82" s="48"/>
      <c r="F82" s="46"/>
      <c r="G82" s="46"/>
      <c r="H82" s="46"/>
      <c r="I82" s="46"/>
      <c r="J82" s="50"/>
      <c r="K82" s="9"/>
      <c r="L82" s="9"/>
      <c r="M82" s="9"/>
      <c r="N82" s="8"/>
      <c r="O82" s="50"/>
      <c r="P82" s="2"/>
      <c r="Q82" s="1"/>
      <c r="R82" s="14"/>
      <c r="Z82" s="6"/>
      <c r="AA82" s="6"/>
      <c r="AB82" s="6"/>
      <c r="AC82" s="6"/>
      <c r="AD82" s="6"/>
      <c r="AE82" s="6"/>
      <c r="AF82" s="6"/>
      <c r="AG82" s="6"/>
      <c r="AH82" s="6"/>
    </row>
    <row r="83" spans="1:34" s="3" customFormat="1" ht="38.25">
      <c r="A83" s="18" t="s">
        <v>16</v>
      </c>
      <c r="B83" s="18" t="s">
        <v>534</v>
      </c>
      <c r="C83" s="18"/>
      <c r="D83" s="19" t="s">
        <v>545</v>
      </c>
      <c r="E83" s="18" t="s">
        <v>546</v>
      </c>
      <c r="F83" s="18" t="s">
        <v>547</v>
      </c>
      <c r="G83" s="49" t="s">
        <v>566</v>
      </c>
      <c r="H83" s="18" t="s">
        <v>549</v>
      </c>
      <c r="I83" s="18" t="s">
        <v>550</v>
      </c>
      <c r="J83" s="17" t="s">
        <v>551</v>
      </c>
      <c r="K83" s="17" t="s">
        <v>574</v>
      </c>
      <c r="L83" s="60" t="s">
        <v>818</v>
      </c>
      <c r="M83" s="74" t="s">
        <v>568</v>
      </c>
      <c r="N83" s="18" t="s">
        <v>569</v>
      </c>
      <c r="O83" s="18" t="s">
        <v>554</v>
      </c>
      <c r="P83" s="19" t="s">
        <v>555</v>
      </c>
      <c r="Q83" s="1"/>
      <c r="R83" s="14"/>
      <c r="Z83" s="6"/>
      <c r="AA83" s="6"/>
      <c r="AB83" s="6"/>
      <c r="AC83" s="6"/>
      <c r="AD83" s="6"/>
      <c r="AE83" s="6"/>
      <c r="AF83" s="6"/>
      <c r="AG83" s="6"/>
      <c r="AH83" s="6"/>
    </row>
    <row r="84" spans="1:34" s="37" customFormat="1" ht="14.25">
      <c r="A84" s="462">
        <v>1</v>
      </c>
      <c r="B84" s="442">
        <v>44319</v>
      </c>
      <c r="C84" s="456"/>
      <c r="D84" s="424" t="s">
        <v>858</v>
      </c>
      <c r="E84" s="457" t="s">
        <v>557</v>
      </c>
      <c r="F84" s="422">
        <v>12</v>
      </c>
      <c r="G84" s="422">
        <v>8</v>
      </c>
      <c r="H84" s="422">
        <v>13.25</v>
      </c>
      <c r="I84" s="423">
        <v>20</v>
      </c>
      <c r="J84" s="423" t="s">
        <v>859</v>
      </c>
      <c r="K84" s="458">
        <f t="shared" ref="K84:K89" si="62">H84-F84</f>
        <v>1.25</v>
      </c>
      <c r="L84" s="423">
        <v>100</v>
      </c>
      <c r="M84" s="459">
        <f t="shared" ref="M84:M89" si="63">(K84*N84)-L84</f>
        <v>1618.75</v>
      </c>
      <c r="N84" s="423">
        <v>1375</v>
      </c>
      <c r="O84" s="460" t="s">
        <v>556</v>
      </c>
      <c r="P84" s="461">
        <v>44319</v>
      </c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462">
        <v>2</v>
      </c>
      <c r="B85" s="442">
        <v>44320</v>
      </c>
      <c r="C85" s="456"/>
      <c r="D85" s="424" t="s">
        <v>864</v>
      </c>
      <c r="E85" s="457" t="s">
        <v>557</v>
      </c>
      <c r="F85" s="422">
        <v>37</v>
      </c>
      <c r="G85" s="422">
        <v>19</v>
      </c>
      <c r="H85" s="422">
        <v>45</v>
      </c>
      <c r="I85" s="423" t="s">
        <v>865</v>
      </c>
      <c r="J85" s="423" t="s">
        <v>867</v>
      </c>
      <c r="K85" s="458">
        <f t="shared" si="62"/>
        <v>8</v>
      </c>
      <c r="L85" s="423">
        <v>100</v>
      </c>
      <c r="M85" s="459">
        <f t="shared" si="63"/>
        <v>2300</v>
      </c>
      <c r="N85" s="423">
        <v>300</v>
      </c>
      <c r="O85" s="460" t="s">
        <v>556</v>
      </c>
      <c r="P85" s="461">
        <v>44320</v>
      </c>
      <c r="Q85" s="344"/>
      <c r="R85" s="314" t="s">
        <v>559</v>
      </c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462">
        <v>3</v>
      </c>
      <c r="B86" s="442">
        <v>44320</v>
      </c>
      <c r="C86" s="456"/>
      <c r="D86" s="424" t="s">
        <v>866</v>
      </c>
      <c r="E86" s="457" t="s">
        <v>557</v>
      </c>
      <c r="F86" s="422">
        <v>36</v>
      </c>
      <c r="G86" s="422">
        <v>19</v>
      </c>
      <c r="H86" s="422">
        <v>40.5</v>
      </c>
      <c r="I86" s="423" t="s">
        <v>865</v>
      </c>
      <c r="J86" s="423" t="s">
        <v>868</v>
      </c>
      <c r="K86" s="458">
        <f t="shared" si="62"/>
        <v>4.5</v>
      </c>
      <c r="L86" s="423">
        <v>100</v>
      </c>
      <c r="M86" s="459">
        <f t="shared" si="63"/>
        <v>1250</v>
      </c>
      <c r="N86" s="423">
        <v>300</v>
      </c>
      <c r="O86" s="460" t="s">
        <v>556</v>
      </c>
      <c r="P86" s="461">
        <v>44320</v>
      </c>
      <c r="Q86" s="344"/>
      <c r="R86" s="314" t="s">
        <v>559</v>
      </c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462">
        <v>4</v>
      </c>
      <c r="B87" s="442">
        <v>44320</v>
      </c>
      <c r="C87" s="456"/>
      <c r="D87" s="424" t="s">
        <v>869</v>
      </c>
      <c r="E87" s="457" t="s">
        <v>557</v>
      </c>
      <c r="F87" s="422">
        <v>57.5</v>
      </c>
      <c r="G87" s="422">
        <v>19</v>
      </c>
      <c r="H87" s="422">
        <v>74</v>
      </c>
      <c r="I87" s="423">
        <v>120</v>
      </c>
      <c r="J87" s="423" t="s">
        <v>870</v>
      </c>
      <c r="K87" s="458">
        <f t="shared" si="62"/>
        <v>16.5</v>
      </c>
      <c r="L87" s="423">
        <v>100</v>
      </c>
      <c r="M87" s="459">
        <f t="shared" si="63"/>
        <v>1137.5</v>
      </c>
      <c r="N87" s="423">
        <v>75</v>
      </c>
      <c r="O87" s="460" t="s">
        <v>556</v>
      </c>
      <c r="P87" s="461">
        <v>44320</v>
      </c>
      <c r="Q87" s="344"/>
      <c r="R87" s="314" t="s">
        <v>792</v>
      </c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s="37" customFormat="1" ht="14.25">
      <c r="A88" s="462">
        <v>5</v>
      </c>
      <c r="B88" s="442">
        <v>44321</v>
      </c>
      <c r="C88" s="456"/>
      <c r="D88" s="424" t="s">
        <v>873</v>
      </c>
      <c r="E88" s="457" t="s">
        <v>557</v>
      </c>
      <c r="F88" s="422">
        <v>41</v>
      </c>
      <c r="G88" s="422">
        <v>25</v>
      </c>
      <c r="H88" s="422">
        <v>47.5</v>
      </c>
      <c r="I88" s="423" t="s">
        <v>865</v>
      </c>
      <c r="J88" s="423" t="s">
        <v>874</v>
      </c>
      <c r="K88" s="458">
        <f t="shared" si="62"/>
        <v>6.5</v>
      </c>
      <c r="L88" s="423">
        <v>100</v>
      </c>
      <c r="M88" s="459">
        <f t="shared" si="63"/>
        <v>1850</v>
      </c>
      <c r="N88" s="423">
        <v>300</v>
      </c>
      <c r="O88" s="460" t="s">
        <v>556</v>
      </c>
      <c r="P88" s="461">
        <v>44321</v>
      </c>
      <c r="Q88" s="344"/>
      <c r="R88" s="314" t="s">
        <v>559</v>
      </c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4" s="37" customFormat="1" ht="14.25">
      <c r="A89" s="462">
        <v>6</v>
      </c>
      <c r="B89" s="442">
        <v>44321</v>
      </c>
      <c r="C89" s="456"/>
      <c r="D89" s="424" t="s">
        <v>873</v>
      </c>
      <c r="E89" s="457" t="s">
        <v>557</v>
      </c>
      <c r="F89" s="422">
        <v>39</v>
      </c>
      <c r="G89" s="422">
        <v>24</v>
      </c>
      <c r="H89" s="422">
        <v>45</v>
      </c>
      <c r="I89" s="423" t="s">
        <v>865</v>
      </c>
      <c r="J89" s="423" t="s">
        <v>893</v>
      </c>
      <c r="K89" s="458">
        <f t="shared" si="62"/>
        <v>6</v>
      </c>
      <c r="L89" s="423">
        <v>100</v>
      </c>
      <c r="M89" s="459">
        <f t="shared" si="63"/>
        <v>1700</v>
      </c>
      <c r="N89" s="423">
        <v>300</v>
      </c>
      <c r="O89" s="460" t="s">
        <v>556</v>
      </c>
      <c r="P89" s="474">
        <v>44322</v>
      </c>
      <c r="Q89" s="344"/>
      <c r="R89" s="314" t="s">
        <v>559</v>
      </c>
      <c r="Z89" s="350"/>
      <c r="AA89" s="350"/>
      <c r="AB89" s="350"/>
      <c r="AC89" s="350"/>
      <c r="AD89" s="350"/>
      <c r="AE89" s="350"/>
      <c r="AF89" s="350"/>
      <c r="AG89" s="350"/>
      <c r="AH89" s="350"/>
    </row>
    <row r="90" spans="1:34" s="37" customFormat="1" ht="14.25">
      <c r="A90" s="462">
        <v>7</v>
      </c>
      <c r="B90" s="442">
        <v>44321</v>
      </c>
      <c r="C90" s="456"/>
      <c r="D90" s="424" t="s">
        <v>866</v>
      </c>
      <c r="E90" s="457" t="s">
        <v>557</v>
      </c>
      <c r="F90" s="422">
        <v>36</v>
      </c>
      <c r="G90" s="422">
        <v>19</v>
      </c>
      <c r="H90" s="422">
        <v>39.5</v>
      </c>
      <c r="I90" s="423" t="s">
        <v>865</v>
      </c>
      <c r="J90" s="423" t="s">
        <v>884</v>
      </c>
      <c r="K90" s="458">
        <f t="shared" ref="K90" si="64">H90-F90</f>
        <v>3.5</v>
      </c>
      <c r="L90" s="423">
        <v>100</v>
      </c>
      <c r="M90" s="459">
        <f t="shared" ref="M90" si="65">(K90*N90)-L90</f>
        <v>950</v>
      </c>
      <c r="N90" s="423">
        <v>300</v>
      </c>
      <c r="O90" s="460" t="s">
        <v>556</v>
      </c>
      <c r="P90" s="474">
        <v>44326</v>
      </c>
      <c r="Q90" s="344"/>
      <c r="R90" s="314" t="s">
        <v>559</v>
      </c>
      <c r="Z90" s="350"/>
      <c r="AA90" s="350"/>
      <c r="AB90" s="350"/>
      <c r="AC90" s="350"/>
      <c r="AD90" s="350"/>
      <c r="AE90" s="350"/>
      <c r="AF90" s="350"/>
      <c r="AG90" s="350"/>
      <c r="AH90" s="350"/>
    </row>
    <row r="91" spans="1:34" s="37" customFormat="1" ht="14.25">
      <c r="A91" s="462">
        <v>8</v>
      </c>
      <c r="B91" s="442">
        <v>44322</v>
      </c>
      <c r="C91" s="456"/>
      <c r="D91" s="424" t="s">
        <v>878</v>
      </c>
      <c r="E91" s="457" t="s">
        <v>557</v>
      </c>
      <c r="F91" s="422">
        <v>35</v>
      </c>
      <c r="G91" s="422"/>
      <c r="H91" s="422">
        <v>49</v>
      </c>
      <c r="I91" s="423">
        <v>90</v>
      </c>
      <c r="J91" s="423" t="s">
        <v>879</v>
      </c>
      <c r="K91" s="458">
        <f>H91-F91</f>
        <v>14</v>
      </c>
      <c r="L91" s="423">
        <v>100</v>
      </c>
      <c r="M91" s="459">
        <f>(K91*N91)-L91</f>
        <v>950</v>
      </c>
      <c r="N91" s="423">
        <v>75</v>
      </c>
      <c r="O91" s="460" t="s">
        <v>556</v>
      </c>
      <c r="P91" s="461">
        <v>44322</v>
      </c>
      <c r="Q91" s="344"/>
      <c r="R91" s="314" t="s">
        <v>792</v>
      </c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4" s="37" customFormat="1" ht="14.25">
      <c r="A92" s="462">
        <v>9</v>
      </c>
      <c r="B92" s="442">
        <v>44322</v>
      </c>
      <c r="C92" s="456"/>
      <c r="D92" s="424" t="s">
        <v>880</v>
      </c>
      <c r="E92" s="457" t="s">
        <v>557</v>
      </c>
      <c r="F92" s="422">
        <v>37</v>
      </c>
      <c r="G92" s="422">
        <v>27</v>
      </c>
      <c r="H92" s="422">
        <v>41</v>
      </c>
      <c r="I92" s="423">
        <v>55</v>
      </c>
      <c r="J92" s="423" t="s">
        <v>885</v>
      </c>
      <c r="K92" s="458">
        <f t="shared" ref="K92" si="66">H92-F92</f>
        <v>4</v>
      </c>
      <c r="L92" s="423">
        <v>100</v>
      </c>
      <c r="M92" s="459">
        <f t="shared" ref="M92" si="67">(K92*N92)-L92</f>
        <v>2100</v>
      </c>
      <c r="N92" s="423">
        <v>550</v>
      </c>
      <c r="O92" s="460" t="s">
        <v>556</v>
      </c>
      <c r="P92" s="474">
        <v>44323</v>
      </c>
      <c r="Q92" s="344"/>
      <c r="R92" s="314" t="s">
        <v>792</v>
      </c>
      <c r="Z92" s="350"/>
      <c r="AA92" s="350"/>
      <c r="AB92" s="350"/>
      <c r="AC92" s="350"/>
      <c r="AD92" s="350"/>
      <c r="AE92" s="350"/>
      <c r="AF92" s="350"/>
      <c r="AG92" s="350"/>
      <c r="AH92" s="350"/>
    </row>
    <row r="93" spans="1:34" s="37" customFormat="1" ht="14.25">
      <c r="A93" s="462">
        <v>10</v>
      </c>
      <c r="B93" s="442">
        <v>44322</v>
      </c>
      <c r="C93" s="456"/>
      <c r="D93" s="424" t="s">
        <v>858</v>
      </c>
      <c r="E93" s="457" t="s">
        <v>557</v>
      </c>
      <c r="F93" s="422">
        <v>12.5</v>
      </c>
      <c r="G93" s="422">
        <v>7.5</v>
      </c>
      <c r="H93" s="422">
        <v>16</v>
      </c>
      <c r="I93" s="423">
        <v>20</v>
      </c>
      <c r="J93" s="423" t="s">
        <v>884</v>
      </c>
      <c r="K93" s="458">
        <f t="shared" ref="K93:K94" si="68">H93-F93</f>
        <v>3.5</v>
      </c>
      <c r="L93" s="423">
        <v>100</v>
      </c>
      <c r="M93" s="459">
        <f t="shared" ref="M93:M94" si="69">(K93*N93)-L93</f>
        <v>4712.5</v>
      </c>
      <c r="N93" s="423">
        <v>1375</v>
      </c>
      <c r="O93" s="460" t="s">
        <v>556</v>
      </c>
      <c r="P93" s="474">
        <v>44323</v>
      </c>
      <c r="Q93" s="344"/>
      <c r="R93" s="314" t="s">
        <v>559</v>
      </c>
      <c r="Z93" s="350"/>
      <c r="AA93" s="350"/>
      <c r="AB93" s="350"/>
      <c r="AC93" s="350"/>
      <c r="AD93" s="350"/>
      <c r="AE93" s="350"/>
      <c r="AF93" s="350"/>
      <c r="AG93" s="350"/>
      <c r="AH93" s="350"/>
    </row>
    <row r="94" spans="1:34" s="37" customFormat="1" ht="14.25">
      <c r="A94" s="462">
        <v>11</v>
      </c>
      <c r="B94" s="442">
        <v>44323</v>
      </c>
      <c r="C94" s="456"/>
      <c r="D94" s="424" t="s">
        <v>887</v>
      </c>
      <c r="E94" s="457" t="s">
        <v>557</v>
      </c>
      <c r="F94" s="422">
        <v>96</v>
      </c>
      <c r="G94" s="422">
        <v>58</v>
      </c>
      <c r="H94" s="422">
        <v>110</v>
      </c>
      <c r="I94" s="423">
        <v>170</v>
      </c>
      <c r="J94" s="423" t="s">
        <v>879</v>
      </c>
      <c r="K94" s="458">
        <f t="shared" si="68"/>
        <v>14</v>
      </c>
      <c r="L94" s="423">
        <v>100</v>
      </c>
      <c r="M94" s="459">
        <f t="shared" si="69"/>
        <v>950</v>
      </c>
      <c r="N94" s="423">
        <v>75</v>
      </c>
      <c r="O94" s="460" t="s">
        <v>556</v>
      </c>
      <c r="P94" s="461">
        <v>44323</v>
      </c>
      <c r="Q94" s="344"/>
      <c r="R94" s="314" t="s">
        <v>792</v>
      </c>
      <c r="Z94" s="350"/>
      <c r="AA94" s="350"/>
      <c r="AB94" s="350"/>
      <c r="AC94" s="350"/>
      <c r="AD94" s="350"/>
      <c r="AE94" s="350"/>
      <c r="AF94" s="350"/>
      <c r="AG94" s="350"/>
      <c r="AH94" s="350"/>
    </row>
    <row r="95" spans="1:34" s="37" customFormat="1" ht="14.25">
      <c r="A95" s="462">
        <v>12</v>
      </c>
      <c r="B95" s="442">
        <v>44323</v>
      </c>
      <c r="C95" s="456"/>
      <c r="D95" s="424" t="s">
        <v>889</v>
      </c>
      <c r="E95" s="457" t="s">
        <v>557</v>
      </c>
      <c r="F95" s="422">
        <v>12</v>
      </c>
      <c r="G95" s="422">
        <v>7</v>
      </c>
      <c r="H95" s="422">
        <v>13</v>
      </c>
      <c r="I95" s="423" t="s">
        <v>890</v>
      </c>
      <c r="J95" s="423" t="s">
        <v>892</v>
      </c>
      <c r="K95" s="458">
        <f t="shared" ref="K95" si="70">H95-F95</f>
        <v>1</v>
      </c>
      <c r="L95" s="423">
        <v>100</v>
      </c>
      <c r="M95" s="459">
        <f t="shared" ref="M95" si="71">(K95*N95)-L95</f>
        <v>1150</v>
      </c>
      <c r="N95" s="423">
        <v>1250</v>
      </c>
      <c r="O95" s="460" t="s">
        <v>556</v>
      </c>
      <c r="P95" s="461">
        <v>44323</v>
      </c>
      <c r="Q95" s="344"/>
      <c r="R95" s="314" t="s">
        <v>559</v>
      </c>
      <c r="Z95" s="350"/>
      <c r="AA95" s="350"/>
      <c r="AB95" s="350"/>
      <c r="AC95" s="350"/>
      <c r="AD95" s="350"/>
      <c r="AE95" s="350"/>
      <c r="AF95" s="350"/>
      <c r="AG95" s="350"/>
      <c r="AH95" s="350"/>
    </row>
    <row r="96" spans="1:34" s="37" customFormat="1" ht="14.25">
      <c r="A96" s="462">
        <v>13</v>
      </c>
      <c r="B96" s="442">
        <v>44326</v>
      </c>
      <c r="C96" s="456"/>
      <c r="D96" s="424" t="s">
        <v>898</v>
      </c>
      <c r="E96" s="457" t="s">
        <v>557</v>
      </c>
      <c r="F96" s="422">
        <v>69</v>
      </c>
      <c r="G96" s="422">
        <v>38</v>
      </c>
      <c r="H96" s="422">
        <v>78</v>
      </c>
      <c r="I96" s="423">
        <v>130</v>
      </c>
      <c r="J96" s="423" t="s">
        <v>799</v>
      </c>
      <c r="K96" s="458">
        <f>H96-F96</f>
        <v>9</v>
      </c>
      <c r="L96" s="423">
        <v>100</v>
      </c>
      <c r="M96" s="459">
        <f>(K96*N96)-L96</f>
        <v>575</v>
      </c>
      <c r="N96" s="423">
        <v>75</v>
      </c>
      <c r="O96" s="460" t="s">
        <v>556</v>
      </c>
      <c r="P96" s="461">
        <v>44326</v>
      </c>
      <c r="Q96" s="344"/>
      <c r="R96" s="314" t="s">
        <v>792</v>
      </c>
      <c r="Z96" s="350"/>
      <c r="AA96" s="350"/>
      <c r="AB96" s="350"/>
      <c r="AC96" s="350"/>
      <c r="AD96" s="350"/>
      <c r="AE96" s="350"/>
      <c r="AF96" s="350"/>
      <c r="AG96" s="350"/>
      <c r="AH96" s="350"/>
    </row>
    <row r="97" spans="1:34" s="37" customFormat="1" ht="14.25">
      <c r="A97" s="462">
        <v>14</v>
      </c>
      <c r="B97" s="442">
        <v>44327</v>
      </c>
      <c r="C97" s="456"/>
      <c r="D97" s="424" t="s">
        <v>858</v>
      </c>
      <c r="E97" s="457" t="s">
        <v>557</v>
      </c>
      <c r="F97" s="422">
        <v>9.75</v>
      </c>
      <c r="G97" s="422">
        <v>5.5</v>
      </c>
      <c r="H97" s="422">
        <v>11.75</v>
      </c>
      <c r="I97" s="423" t="s">
        <v>907</v>
      </c>
      <c r="J97" s="423" t="s">
        <v>908</v>
      </c>
      <c r="K97" s="458">
        <f t="shared" ref="K97" si="72">H97-F97</f>
        <v>2</v>
      </c>
      <c r="L97" s="423">
        <v>100</v>
      </c>
      <c r="M97" s="459">
        <f t="shared" ref="M97" si="73">(K97*N97)-L97</f>
        <v>2650</v>
      </c>
      <c r="N97" s="423">
        <v>1375</v>
      </c>
      <c r="O97" s="460" t="s">
        <v>556</v>
      </c>
      <c r="P97" s="461">
        <v>44327</v>
      </c>
      <c r="Q97" s="344"/>
      <c r="R97" s="314" t="s">
        <v>792</v>
      </c>
      <c r="Z97" s="350"/>
      <c r="AA97" s="350"/>
      <c r="AB97" s="350"/>
      <c r="AC97" s="350"/>
      <c r="AD97" s="350"/>
      <c r="AE97" s="350"/>
      <c r="AF97" s="350"/>
      <c r="AG97" s="350"/>
      <c r="AH97" s="350"/>
    </row>
    <row r="98" spans="1:34" s="37" customFormat="1" ht="14.25">
      <c r="A98" s="462">
        <v>15</v>
      </c>
      <c r="B98" s="442">
        <v>44327</v>
      </c>
      <c r="C98" s="456"/>
      <c r="D98" s="424" t="s">
        <v>909</v>
      </c>
      <c r="E98" s="457" t="s">
        <v>557</v>
      </c>
      <c r="F98" s="422">
        <v>61</v>
      </c>
      <c r="G98" s="422">
        <v>25</v>
      </c>
      <c r="H98" s="422">
        <v>77</v>
      </c>
      <c r="I98" s="423">
        <v>120</v>
      </c>
      <c r="J98" s="423" t="s">
        <v>886</v>
      </c>
      <c r="K98" s="458">
        <f>H98-F98</f>
        <v>16</v>
      </c>
      <c r="L98" s="423">
        <v>100</v>
      </c>
      <c r="M98" s="459">
        <f>(K98*N98)-L98</f>
        <v>1100</v>
      </c>
      <c r="N98" s="423">
        <v>75</v>
      </c>
      <c r="O98" s="460" t="s">
        <v>556</v>
      </c>
      <c r="P98" s="461">
        <v>44327</v>
      </c>
      <c r="Q98" s="344"/>
      <c r="R98" s="314" t="s">
        <v>792</v>
      </c>
      <c r="Z98" s="350"/>
      <c r="AA98" s="350"/>
      <c r="AB98" s="350"/>
      <c r="AC98" s="350"/>
      <c r="AD98" s="350"/>
      <c r="AE98" s="350"/>
      <c r="AF98" s="350"/>
      <c r="AG98" s="350"/>
      <c r="AH98" s="350"/>
    </row>
    <row r="99" spans="1:34" s="37" customFormat="1" ht="14.25">
      <c r="A99" s="462">
        <v>16</v>
      </c>
      <c r="B99" s="442">
        <v>44327</v>
      </c>
      <c r="C99" s="456"/>
      <c r="D99" s="424" t="s">
        <v>905</v>
      </c>
      <c r="E99" s="457" t="s">
        <v>557</v>
      </c>
      <c r="F99" s="422">
        <v>26.5</v>
      </c>
      <c r="G99" s="422">
        <v>17</v>
      </c>
      <c r="H99" s="422">
        <v>32</v>
      </c>
      <c r="I99" s="423" t="s">
        <v>906</v>
      </c>
      <c r="J99" s="423" t="s">
        <v>918</v>
      </c>
      <c r="K99" s="458">
        <f t="shared" ref="K99" si="74">H99-F99</f>
        <v>5.5</v>
      </c>
      <c r="L99" s="423">
        <v>100</v>
      </c>
      <c r="M99" s="459">
        <f t="shared" ref="M99" si="75">(K99*N99)-L99</f>
        <v>3475</v>
      </c>
      <c r="N99" s="423">
        <v>650</v>
      </c>
      <c r="O99" s="460" t="s">
        <v>556</v>
      </c>
      <c r="P99" s="474">
        <v>44330</v>
      </c>
      <c r="Q99" s="344"/>
      <c r="R99" s="314" t="s">
        <v>559</v>
      </c>
      <c r="Z99" s="350"/>
      <c r="AA99" s="350"/>
      <c r="AB99" s="350"/>
      <c r="AC99" s="350"/>
      <c r="AD99" s="350"/>
      <c r="AE99" s="350"/>
      <c r="AF99" s="350"/>
      <c r="AG99" s="350"/>
      <c r="AH99" s="350"/>
    </row>
    <row r="100" spans="1:34" s="37" customFormat="1" ht="14.25">
      <c r="A100" s="462">
        <v>17</v>
      </c>
      <c r="B100" s="442">
        <v>44328</v>
      </c>
      <c r="C100" s="456"/>
      <c r="D100" s="424" t="s">
        <v>916</v>
      </c>
      <c r="E100" s="457" t="s">
        <v>557</v>
      </c>
      <c r="F100" s="422">
        <v>34</v>
      </c>
      <c r="G100" s="422">
        <v>24</v>
      </c>
      <c r="H100" s="422">
        <v>39.5</v>
      </c>
      <c r="I100" s="423" t="s">
        <v>917</v>
      </c>
      <c r="J100" s="423" t="s">
        <v>918</v>
      </c>
      <c r="K100" s="458">
        <f t="shared" ref="K100" si="76">H100-F100</f>
        <v>5.5</v>
      </c>
      <c r="L100" s="423">
        <v>100</v>
      </c>
      <c r="M100" s="459">
        <f t="shared" ref="M100:M101" si="77">(K100*N100)-L100</f>
        <v>2650</v>
      </c>
      <c r="N100" s="423">
        <v>500</v>
      </c>
      <c r="O100" s="460" t="s">
        <v>556</v>
      </c>
      <c r="P100" s="461">
        <v>44328</v>
      </c>
      <c r="Q100" s="344"/>
      <c r="R100" s="314" t="s">
        <v>559</v>
      </c>
      <c r="Z100" s="350"/>
      <c r="AA100" s="350"/>
      <c r="AB100" s="350"/>
      <c r="AC100" s="350"/>
      <c r="AD100" s="350"/>
      <c r="AE100" s="350"/>
      <c r="AF100" s="350"/>
      <c r="AG100" s="350"/>
      <c r="AH100" s="350"/>
    </row>
    <row r="101" spans="1:34" s="37" customFormat="1" ht="14.25">
      <c r="A101" s="462">
        <v>18</v>
      </c>
      <c r="B101" s="442">
        <v>44328</v>
      </c>
      <c r="C101" s="456"/>
      <c r="D101" s="424" t="s">
        <v>920</v>
      </c>
      <c r="E101" s="457" t="s">
        <v>921</v>
      </c>
      <c r="F101" s="422">
        <v>6.1</v>
      </c>
      <c r="G101" s="422">
        <v>10.5</v>
      </c>
      <c r="H101" s="422">
        <v>0.15</v>
      </c>
      <c r="I101" s="423">
        <v>0.1</v>
      </c>
      <c r="J101" s="423" t="s">
        <v>1049</v>
      </c>
      <c r="K101" s="529">
        <f>F101-H101</f>
        <v>5.9499999999999993</v>
      </c>
      <c r="L101" s="423">
        <v>100</v>
      </c>
      <c r="M101" s="459">
        <f t="shared" si="77"/>
        <v>7337.4999999999991</v>
      </c>
      <c r="N101" s="423">
        <v>1250</v>
      </c>
      <c r="O101" s="460" t="s">
        <v>556</v>
      </c>
      <c r="P101" s="474">
        <v>44343</v>
      </c>
      <c r="Q101" s="344"/>
      <c r="R101" s="314" t="s">
        <v>559</v>
      </c>
      <c r="Z101" s="350"/>
      <c r="AA101" s="350"/>
      <c r="AB101" s="350"/>
      <c r="AC101" s="350"/>
      <c r="AD101" s="350"/>
      <c r="AE101" s="350"/>
      <c r="AF101" s="350"/>
      <c r="AG101" s="350"/>
      <c r="AH101" s="350"/>
    </row>
    <row r="102" spans="1:34" s="37" customFormat="1" ht="14.25">
      <c r="A102" s="462">
        <v>19</v>
      </c>
      <c r="B102" s="442">
        <v>44328</v>
      </c>
      <c r="C102" s="456"/>
      <c r="D102" s="424" t="s">
        <v>880</v>
      </c>
      <c r="E102" s="457" t="s">
        <v>557</v>
      </c>
      <c r="F102" s="422">
        <v>25</v>
      </c>
      <c r="G102" s="422">
        <v>15</v>
      </c>
      <c r="H102" s="422">
        <v>28</v>
      </c>
      <c r="I102" s="423" t="s">
        <v>922</v>
      </c>
      <c r="J102" s="423" t="s">
        <v>944</v>
      </c>
      <c r="K102" s="458">
        <f t="shared" ref="K102" si="78">H102-F102</f>
        <v>3</v>
      </c>
      <c r="L102" s="423">
        <v>100</v>
      </c>
      <c r="M102" s="459">
        <f t="shared" ref="M102" si="79">(K102*N102)-L102</f>
        <v>1550</v>
      </c>
      <c r="N102" s="423">
        <v>550</v>
      </c>
      <c r="O102" s="460" t="s">
        <v>556</v>
      </c>
      <c r="P102" s="474">
        <v>44333</v>
      </c>
      <c r="Q102" s="344"/>
      <c r="R102" s="314" t="s">
        <v>792</v>
      </c>
      <c r="Z102" s="350"/>
      <c r="AA102" s="350"/>
      <c r="AB102" s="350"/>
      <c r="AC102" s="350"/>
      <c r="AD102" s="350"/>
      <c r="AE102" s="350"/>
      <c r="AF102" s="350"/>
      <c r="AG102" s="350"/>
      <c r="AH102" s="350"/>
    </row>
    <row r="103" spans="1:34" s="37" customFormat="1" ht="14.25">
      <c r="A103" s="462">
        <v>20</v>
      </c>
      <c r="B103" s="442">
        <v>44328</v>
      </c>
      <c r="C103" s="456"/>
      <c r="D103" s="424" t="s">
        <v>858</v>
      </c>
      <c r="E103" s="457" t="s">
        <v>557</v>
      </c>
      <c r="F103" s="422">
        <v>7.5</v>
      </c>
      <c r="G103" s="422">
        <v>4</v>
      </c>
      <c r="H103" s="422">
        <v>9.25</v>
      </c>
      <c r="I103" s="423" t="s">
        <v>923</v>
      </c>
      <c r="J103" s="423" t="s">
        <v>943</v>
      </c>
      <c r="K103" s="458">
        <f t="shared" ref="K103:K104" si="80">H103-F103</f>
        <v>1.75</v>
      </c>
      <c r="L103" s="423">
        <v>100</v>
      </c>
      <c r="M103" s="459">
        <f t="shared" ref="M103" si="81">(K103*N103)-L103</f>
        <v>2306.25</v>
      </c>
      <c r="N103" s="423">
        <v>1375</v>
      </c>
      <c r="O103" s="460" t="s">
        <v>556</v>
      </c>
      <c r="P103" s="474">
        <v>44333</v>
      </c>
      <c r="Q103" s="344"/>
      <c r="R103" s="314" t="s">
        <v>559</v>
      </c>
      <c r="Z103" s="350"/>
      <c r="AA103" s="350"/>
      <c r="AB103" s="350"/>
      <c r="AC103" s="350"/>
      <c r="AD103" s="350"/>
      <c r="AE103" s="350"/>
      <c r="AF103" s="350"/>
      <c r="AG103" s="350"/>
      <c r="AH103" s="350"/>
    </row>
    <row r="104" spans="1:34" s="37" customFormat="1" ht="14.25">
      <c r="A104" s="509">
        <v>21</v>
      </c>
      <c r="B104" s="478">
        <v>44330</v>
      </c>
      <c r="C104" s="510"/>
      <c r="D104" s="511" t="s">
        <v>905</v>
      </c>
      <c r="E104" s="512" t="s">
        <v>557</v>
      </c>
      <c r="F104" s="481">
        <v>28.5</v>
      </c>
      <c r="G104" s="481">
        <v>19</v>
      </c>
      <c r="H104" s="481">
        <v>21</v>
      </c>
      <c r="I104" s="483" t="s">
        <v>906</v>
      </c>
      <c r="J104" s="483" t="s">
        <v>945</v>
      </c>
      <c r="K104" s="513">
        <f t="shared" si="80"/>
        <v>-7.5</v>
      </c>
      <c r="L104" s="483">
        <v>100</v>
      </c>
      <c r="M104" s="514">
        <f t="shared" ref="M104" si="82">(K104*N104)-L104</f>
        <v>-4975</v>
      </c>
      <c r="N104" s="483">
        <v>650</v>
      </c>
      <c r="O104" s="515" t="s">
        <v>620</v>
      </c>
      <c r="P104" s="486">
        <v>44333</v>
      </c>
      <c r="Q104" s="344"/>
      <c r="R104" s="314" t="s">
        <v>559</v>
      </c>
      <c r="Z104" s="350"/>
      <c r="AA104" s="350"/>
      <c r="AB104" s="350"/>
      <c r="AC104" s="350"/>
      <c r="AD104" s="350"/>
      <c r="AE104" s="350"/>
      <c r="AF104" s="350"/>
      <c r="AG104" s="350"/>
      <c r="AH104" s="350"/>
    </row>
    <row r="105" spans="1:34" s="37" customFormat="1" ht="14.25">
      <c r="A105" s="462">
        <v>22</v>
      </c>
      <c r="B105" s="442">
        <v>44330</v>
      </c>
      <c r="C105" s="456"/>
      <c r="D105" s="424" t="s">
        <v>931</v>
      </c>
      <c r="E105" s="457" t="s">
        <v>557</v>
      </c>
      <c r="F105" s="422">
        <v>86.5</v>
      </c>
      <c r="G105" s="422">
        <v>40</v>
      </c>
      <c r="H105" s="422">
        <v>101.5</v>
      </c>
      <c r="I105" s="423" t="s">
        <v>932</v>
      </c>
      <c r="J105" s="423" t="s">
        <v>883</v>
      </c>
      <c r="K105" s="458">
        <f>H105-F105</f>
        <v>15</v>
      </c>
      <c r="L105" s="423">
        <v>100</v>
      </c>
      <c r="M105" s="459">
        <f>(K105*N105)-L105</f>
        <v>1025</v>
      </c>
      <c r="N105" s="423">
        <v>75</v>
      </c>
      <c r="O105" s="460" t="s">
        <v>556</v>
      </c>
      <c r="P105" s="461">
        <v>44330</v>
      </c>
      <c r="Q105" s="344"/>
      <c r="R105" s="314" t="s">
        <v>792</v>
      </c>
      <c r="Z105" s="350"/>
      <c r="AA105" s="350"/>
      <c r="AB105" s="350"/>
      <c r="AC105" s="350"/>
      <c r="AD105" s="350"/>
      <c r="AE105" s="350"/>
      <c r="AF105" s="350"/>
      <c r="AG105" s="350"/>
      <c r="AH105" s="350"/>
    </row>
    <row r="106" spans="1:34" s="37" customFormat="1" ht="14.25">
      <c r="A106" s="509">
        <v>23</v>
      </c>
      <c r="B106" s="478">
        <v>44330</v>
      </c>
      <c r="C106" s="510"/>
      <c r="D106" s="511" t="s">
        <v>933</v>
      </c>
      <c r="E106" s="512" t="s">
        <v>557</v>
      </c>
      <c r="F106" s="481">
        <v>9</v>
      </c>
      <c r="G106" s="481">
        <v>6</v>
      </c>
      <c r="H106" s="481">
        <v>6</v>
      </c>
      <c r="I106" s="483" t="s">
        <v>907</v>
      </c>
      <c r="J106" s="483" t="s">
        <v>947</v>
      </c>
      <c r="K106" s="513">
        <f t="shared" ref="K106" si="83">H106-F106</f>
        <v>-3</v>
      </c>
      <c r="L106" s="483">
        <v>100</v>
      </c>
      <c r="M106" s="514">
        <f t="shared" ref="M106" si="84">(K106*N106)-L106</f>
        <v>-5653</v>
      </c>
      <c r="N106" s="483">
        <v>1851</v>
      </c>
      <c r="O106" s="515" t="s">
        <v>620</v>
      </c>
      <c r="P106" s="486">
        <v>44334</v>
      </c>
      <c r="Q106" s="344"/>
      <c r="R106" s="314" t="s">
        <v>559</v>
      </c>
      <c r="Z106" s="350"/>
      <c r="AA106" s="350"/>
      <c r="AB106" s="350"/>
      <c r="AC106" s="350"/>
      <c r="AD106" s="350"/>
      <c r="AE106" s="350"/>
      <c r="AF106" s="350"/>
      <c r="AG106" s="350"/>
      <c r="AH106" s="350"/>
    </row>
    <row r="107" spans="1:34" s="37" customFormat="1" ht="14.25">
      <c r="A107" s="509">
        <v>24</v>
      </c>
      <c r="B107" s="516">
        <v>44333</v>
      </c>
      <c r="C107" s="510"/>
      <c r="D107" s="511" t="s">
        <v>938</v>
      </c>
      <c r="E107" s="512" t="s">
        <v>557</v>
      </c>
      <c r="F107" s="481">
        <v>79</v>
      </c>
      <c r="G107" s="481">
        <v>35</v>
      </c>
      <c r="H107" s="481">
        <v>39</v>
      </c>
      <c r="I107" s="483">
        <v>150</v>
      </c>
      <c r="J107" s="483" t="s">
        <v>942</v>
      </c>
      <c r="K107" s="513">
        <f>H107-F107</f>
        <v>-40</v>
      </c>
      <c r="L107" s="483">
        <v>100</v>
      </c>
      <c r="M107" s="514">
        <f>(K107*N107)-L107</f>
        <v>-3100</v>
      </c>
      <c r="N107" s="483">
        <v>75</v>
      </c>
      <c r="O107" s="515" t="s">
        <v>620</v>
      </c>
      <c r="P107" s="517">
        <v>44333</v>
      </c>
      <c r="Q107" s="344"/>
      <c r="R107" s="314" t="s">
        <v>792</v>
      </c>
      <c r="Z107" s="350"/>
      <c r="AA107" s="350"/>
      <c r="AB107" s="350"/>
      <c r="AC107" s="350"/>
      <c r="AD107" s="350"/>
      <c r="AE107" s="350"/>
      <c r="AF107" s="350"/>
      <c r="AG107" s="350"/>
      <c r="AH107" s="350"/>
    </row>
    <row r="108" spans="1:34" s="37" customFormat="1" ht="14.25">
      <c r="A108" s="462">
        <v>25</v>
      </c>
      <c r="B108" s="508">
        <v>44333</v>
      </c>
      <c r="C108" s="456"/>
      <c r="D108" s="424" t="s">
        <v>940</v>
      </c>
      <c r="E108" s="457" t="s">
        <v>921</v>
      </c>
      <c r="F108" s="422">
        <v>2.5</v>
      </c>
      <c r="G108" s="422">
        <v>3.75</v>
      </c>
      <c r="H108" s="422">
        <v>1.35</v>
      </c>
      <c r="I108" s="423">
        <v>0.1</v>
      </c>
      <c r="J108" s="423" t="s">
        <v>983</v>
      </c>
      <c r="K108" s="458">
        <f>F108-H108</f>
        <v>1.1499999999999999</v>
      </c>
      <c r="L108" s="423">
        <v>100</v>
      </c>
      <c r="M108" s="459">
        <f t="shared" ref="M108" si="85">(K108*N108)-L108</f>
        <v>4500</v>
      </c>
      <c r="N108" s="423">
        <v>4000</v>
      </c>
      <c r="O108" s="460" t="s">
        <v>556</v>
      </c>
      <c r="P108" s="474">
        <v>44340</v>
      </c>
      <c r="Q108" s="344"/>
      <c r="R108" s="314" t="s">
        <v>792</v>
      </c>
      <c r="Z108" s="350"/>
      <c r="AA108" s="350"/>
      <c r="AB108" s="350"/>
      <c r="AC108" s="350"/>
      <c r="AD108" s="350"/>
      <c r="AE108" s="350"/>
      <c r="AF108" s="350"/>
      <c r="AG108" s="350"/>
      <c r="AH108" s="350"/>
    </row>
    <row r="109" spans="1:34" s="37" customFormat="1" ht="14.25">
      <c r="A109" s="462">
        <v>26</v>
      </c>
      <c r="B109" s="508">
        <v>44333</v>
      </c>
      <c r="C109" s="456"/>
      <c r="D109" s="424" t="s">
        <v>941</v>
      </c>
      <c r="E109" s="457" t="s">
        <v>557</v>
      </c>
      <c r="F109" s="422">
        <v>27</v>
      </c>
      <c r="G109" s="422">
        <v>17</v>
      </c>
      <c r="H109" s="422">
        <v>31</v>
      </c>
      <c r="I109" s="423" t="s">
        <v>922</v>
      </c>
      <c r="J109" s="423" t="s">
        <v>885</v>
      </c>
      <c r="K109" s="458">
        <f t="shared" ref="K109:K110" si="86">H109-F109</f>
        <v>4</v>
      </c>
      <c r="L109" s="423">
        <v>100</v>
      </c>
      <c r="M109" s="459">
        <f t="shared" ref="M109:M110" si="87">(K109*N109)-L109</f>
        <v>2100</v>
      </c>
      <c r="N109" s="423">
        <v>550</v>
      </c>
      <c r="O109" s="460" t="s">
        <v>556</v>
      </c>
      <c r="P109" s="461">
        <v>44333</v>
      </c>
      <c r="Q109" s="344"/>
      <c r="R109" s="314" t="s">
        <v>792</v>
      </c>
      <c r="Z109" s="350"/>
      <c r="AA109" s="350"/>
      <c r="AB109" s="350"/>
      <c r="AC109" s="350"/>
      <c r="AD109" s="350"/>
      <c r="AE109" s="350"/>
      <c r="AF109" s="350"/>
      <c r="AG109" s="350"/>
      <c r="AH109" s="350"/>
    </row>
    <row r="110" spans="1:34" s="37" customFormat="1" ht="14.25">
      <c r="A110" s="462">
        <v>27</v>
      </c>
      <c r="B110" s="508">
        <v>44334</v>
      </c>
      <c r="C110" s="456"/>
      <c r="D110" s="424" t="s">
        <v>950</v>
      </c>
      <c r="E110" s="457" t="s">
        <v>557</v>
      </c>
      <c r="F110" s="422">
        <v>16</v>
      </c>
      <c r="G110" s="422">
        <v>6.5</v>
      </c>
      <c r="H110" s="422">
        <v>20.5</v>
      </c>
      <c r="I110" s="423" t="s">
        <v>951</v>
      </c>
      <c r="J110" s="423" t="s">
        <v>868</v>
      </c>
      <c r="K110" s="458">
        <f t="shared" si="86"/>
        <v>4.5</v>
      </c>
      <c r="L110" s="423">
        <v>100</v>
      </c>
      <c r="M110" s="459">
        <f t="shared" si="87"/>
        <v>2375</v>
      </c>
      <c r="N110" s="423">
        <v>550</v>
      </c>
      <c r="O110" s="460" t="s">
        <v>556</v>
      </c>
      <c r="P110" s="461">
        <v>44334</v>
      </c>
      <c r="Q110" s="344"/>
      <c r="R110" s="314" t="s">
        <v>792</v>
      </c>
      <c r="Z110" s="350"/>
      <c r="AA110" s="350"/>
      <c r="AB110" s="350"/>
      <c r="AC110" s="350"/>
      <c r="AD110" s="350"/>
      <c r="AE110" s="350"/>
      <c r="AF110" s="350"/>
      <c r="AG110" s="350"/>
      <c r="AH110" s="350"/>
    </row>
    <row r="111" spans="1:34" s="37" customFormat="1" ht="14.25">
      <c r="A111" s="462">
        <v>28</v>
      </c>
      <c r="B111" s="508">
        <v>44334</v>
      </c>
      <c r="C111" s="456"/>
      <c r="D111" s="424" t="s">
        <v>952</v>
      </c>
      <c r="E111" s="457" t="s">
        <v>557</v>
      </c>
      <c r="F111" s="422">
        <v>15.5</v>
      </c>
      <c r="G111" s="422">
        <v>7</v>
      </c>
      <c r="H111" s="422">
        <v>19.5</v>
      </c>
      <c r="I111" s="423" t="s">
        <v>953</v>
      </c>
      <c r="J111" s="423" t="s">
        <v>885</v>
      </c>
      <c r="K111" s="458">
        <f t="shared" ref="K111:K112" si="88">H111-F111</f>
        <v>4</v>
      </c>
      <c r="L111" s="423">
        <v>100</v>
      </c>
      <c r="M111" s="459">
        <f t="shared" ref="M111:M112" si="89">(K111*N111)-L111</f>
        <v>2700</v>
      </c>
      <c r="N111" s="423">
        <v>700</v>
      </c>
      <c r="O111" s="460" t="s">
        <v>556</v>
      </c>
      <c r="P111" s="461">
        <v>44334</v>
      </c>
      <c r="Q111" s="344"/>
      <c r="R111" s="314" t="s">
        <v>559</v>
      </c>
      <c r="Z111" s="350"/>
      <c r="AA111" s="350"/>
      <c r="AB111" s="350"/>
      <c r="AC111" s="350"/>
      <c r="AD111" s="350"/>
      <c r="AE111" s="350"/>
      <c r="AF111" s="350"/>
      <c r="AG111" s="350"/>
      <c r="AH111" s="350"/>
    </row>
    <row r="112" spans="1:34" s="37" customFormat="1" ht="14.25">
      <c r="A112" s="462">
        <v>29</v>
      </c>
      <c r="B112" s="508">
        <v>44334</v>
      </c>
      <c r="C112" s="456"/>
      <c r="D112" s="424" t="s">
        <v>954</v>
      </c>
      <c r="E112" s="457" t="s">
        <v>557</v>
      </c>
      <c r="F112" s="422">
        <v>98</v>
      </c>
      <c r="G112" s="422">
        <v>49</v>
      </c>
      <c r="H112" s="422">
        <v>109</v>
      </c>
      <c r="I112" s="423" t="s">
        <v>955</v>
      </c>
      <c r="J112" s="423" t="s">
        <v>899</v>
      </c>
      <c r="K112" s="458">
        <f t="shared" si="88"/>
        <v>11</v>
      </c>
      <c r="L112" s="423">
        <v>100</v>
      </c>
      <c r="M112" s="459">
        <f t="shared" si="89"/>
        <v>1000</v>
      </c>
      <c r="N112" s="423">
        <v>100</v>
      </c>
      <c r="O112" s="460" t="s">
        <v>556</v>
      </c>
      <c r="P112" s="474">
        <v>44340</v>
      </c>
      <c r="Q112" s="344"/>
      <c r="R112" s="314" t="s">
        <v>792</v>
      </c>
      <c r="Z112" s="350"/>
      <c r="AA112" s="350"/>
      <c r="AB112" s="350"/>
      <c r="AC112" s="350"/>
      <c r="AD112" s="350"/>
      <c r="AE112" s="350"/>
      <c r="AF112" s="350"/>
      <c r="AG112" s="350"/>
      <c r="AH112" s="350"/>
    </row>
    <row r="113" spans="1:34" s="37" customFormat="1" ht="14.25">
      <c r="A113" s="462">
        <v>30</v>
      </c>
      <c r="B113" s="442">
        <v>44334</v>
      </c>
      <c r="C113" s="456"/>
      <c r="D113" s="424" t="s">
        <v>952</v>
      </c>
      <c r="E113" s="457" t="s">
        <v>557</v>
      </c>
      <c r="F113" s="422">
        <v>15</v>
      </c>
      <c r="G113" s="422">
        <v>7</v>
      </c>
      <c r="H113" s="422">
        <v>19.5</v>
      </c>
      <c r="I113" s="423" t="s">
        <v>953</v>
      </c>
      <c r="J113" s="423" t="s">
        <v>868</v>
      </c>
      <c r="K113" s="458">
        <f t="shared" ref="K113" si="90">H113-F113</f>
        <v>4.5</v>
      </c>
      <c r="L113" s="423">
        <v>100</v>
      </c>
      <c r="M113" s="459">
        <f t="shared" ref="M113" si="91">(K113*N113)-L113</f>
        <v>3050</v>
      </c>
      <c r="N113" s="423">
        <v>700</v>
      </c>
      <c r="O113" s="460" t="s">
        <v>556</v>
      </c>
      <c r="P113" s="474">
        <v>44336</v>
      </c>
      <c r="Q113" s="344"/>
      <c r="R113" s="314" t="s">
        <v>559</v>
      </c>
      <c r="Z113" s="350"/>
      <c r="AA113" s="350"/>
      <c r="AB113" s="350"/>
      <c r="AC113" s="350"/>
      <c r="AD113" s="350"/>
      <c r="AE113" s="350"/>
      <c r="AF113" s="350"/>
      <c r="AG113" s="350"/>
      <c r="AH113" s="350"/>
    </row>
    <row r="114" spans="1:34" s="37" customFormat="1" ht="14.25">
      <c r="A114" s="462">
        <v>31</v>
      </c>
      <c r="B114" s="508">
        <v>44335</v>
      </c>
      <c r="C114" s="456"/>
      <c r="D114" s="424" t="s">
        <v>950</v>
      </c>
      <c r="E114" s="457" t="s">
        <v>557</v>
      </c>
      <c r="F114" s="422">
        <v>15.75</v>
      </c>
      <c r="G114" s="422">
        <v>6.5</v>
      </c>
      <c r="H114" s="422">
        <v>18.5</v>
      </c>
      <c r="I114" s="423" t="s">
        <v>951</v>
      </c>
      <c r="J114" s="423" t="s">
        <v>979</v>
      </c>
      <c r="K114" s="458">
        <f>H114-F114</f>
        <v>2.75</v>
      </c>
      <c r="L114" s="423">
        <v>100</v>
      </c>
      <c r="M114" s="459">
        <f t="shared" ref="M114" si="92">(K114*N114)-L114</f>
        <v>1412.5</v>
      </c>
      <c r="N114" s="423">
        <v>550</v>
      </c>
      <c r="O114" s="460" t="s">
        <v>556</v>
      </c>
      <c r="P114" s="474">
        <v>44337</v>
      </c>
      <c r="Q114" s="344"/>
      <c r="R114" s="314" t="s">
        <v>559</v>
      </c>
      <c r="Z114" s="350"/>
      <c r="AA114" s="350"/>
      <c r="AB114" s="350"/>
      <c r="AC114" s="350"/>
      <c r="AD114" s="350"/>
      <c r="AE114" s="350"/>
      <c r="AF114" s="350"/>
      <c r="AG114" s="350"/>
      <c r="AH114" s="350"/>
    </row>
    <row r="115" spans="1:34" s="37" customFormat="1" ht="14.25">
      <c r="A115" s="509">
        <v>32</v>
      </c>
      <c r="B115" s="478">
        <v>44335</v>
      </c>
      <c r="C115" s="510"/>
      <c r="D115" s="511" t="s">
        <v>957</v>
      </c>
      <c r="E115" s="512" t="s">
        <v>557</v>
      </c>
      <c r="F115" s="481">
        <v>43.5</v>
      </c>
      <c r="G115" s="481">
        <v>5</v>
      </c>
      <c r="H115" s="481">
        <v>5</v>
      </c>
      <c r="I115" s="483" t="s">
        <v>958</v>
      </c>
      <c r="J115" s="483" t="s">
        <v>970</v>
      </c>
      <c r="K115" s="513">
        <f>H115-F115</f>
        <v>-38.5</v>
      </c>
      <c r="L115" s="483">
        <v>100</v>
      </c>
      <c r="M115" s="514">
        <f>(K115*N115)-L115</f>
        <v>-2987.5</v>
      </c>
      <c r="N115" s="483">
        <v>75</v>
      </c>
      <c r="O115" s="515" t="s">
        <v>620</v>
      </c>
      <c r="P115" s="486">
        <v>44336</v>
      </c>
      <c r="Q115" s="344"/>
      <c r="R115" s="314" t="s">
        <v>559</v>
      </c>
      <c r="Z115" s="350"/>
      <c r="AA115" s="350"/>
      <c r="AB115" s="350"/>
      <c r="AC115" s="350"/>
      <c r="AD115" s="350"/>
      <c r="AE115" s="350"/>
      <c r="AF115" s="350"/>
      <c r="AG115" s="350"/>
      <c r="AH115" s="350"/>
    </row>
    <row r="116" spans="1:34" s="37" customFormat="1" ht="14.25">
      <c r="A116" s="462">
        <v>33</v>
      </c>
      <c r="B116" s="442">
        <v>44336</v>
      </c>
      <c r="C116" s="456"/>
      <c r="D116" s="424" t="s">
        <v>968</v>
      </c>
      <c r="E116" s="457" t="s">
        <v>557</v>
      </c>
      <c r="F116" s="422">
        <v>13.5</v>
      </c>
      <c r="G116" s="422">
        <v>6</v>
      </c>
      <c r="H116" s="422">
        <v>17.5</v>
      </c>
      <c r="I116" s="423" t="s">
        <v>969</v>
      </c>
      <c r="J116" s="423" t="s">
        <v>885</v>
      </c>
      <c r="K116" s="458">
        <f t="shared" ref="K116:K117" si="93">H116-F116</f>
        <v>4</v>
      </c>
      <c r="L116" s="423">
        <v>100</v>
      </c>
      <c r="M116" s="459">
        <f t="shared" ref="M116:M117" si="94">(K116*N116)-L116</f>
        <v>2700</v>
      </c>
      <c r="N116" s="423">
        <v>700</v>
      </c>
      <c r="O116" s="460" t="s">
        <v>556</v>
      </c>
      <c r="P116" s="474">
        <v>44337</v>
      </c>
      <c r="Q116" s="344"/>
      <c r="R116" s="314" t="s">
        <v>559</v>
      </c>
      <c r="Z116" s="350"/>
      <c r="AA116" s="350"/>
      <c r="AB116" s="350"/>
      <c r="AC116" s="350"/>
      <c r="AD116" s="350"/>
      <c r="AE116" s="350"/>
      <c r="AF116" s="350"/>
      <c r="AG116" s="350"/>
      <c r="AH116" s="350"/>
    </row>
    <row r="117" spans="1:34" s="37" customFormat="1" ht="14.25">
      <c r="A117" s="509">
        <v>34</v>
      </c>
      <c r="B117" s="478">
        <v>44337</v>
      </c>
      <c r="C117" s="510"/>
      <c r="D117" s="511" t="s">
        <v>973</v>
      </c>
      <c r="E117" s="512" t="s">
        <v>557</v>
      </c>
      <c r="F117" s="481">
        <v>28</v>
      </c>
      <c r="G117" s="481">
        <v>10</v>
      </c>
      <c r="H117" s="481">
        <v>10</v>
      </c>
      <c r="I117" s="483" t="s">
        <v>974</v>
      </c>
      <c r="J117" s="483" t="s">
        <v>994</v>
      </c>
      <c r="K117" s="513">
        <f t="shared" si="93"/>
        <v>-18</v>
      </c>
      <c r="L117" s="483">
        <v>100</v>
      </c>
      <c r="M117" s="514">
        <f t="shared" si="94"/>
        <v>-4600</v>
      </c>
      <c r="N117" s="483">
        <v>250</v>
      </c>
      <c r="O117" s="515" t="s">
        <v>620</v>
      </c>
      <c r="P117" s="486">
        <v>44341</v>
      </c>
      <c r="Q117" s="344"/>
      <c r="R117" s="314" t="s">
        <v>792</v>
      </c>
      <c r="Z117" s="350"/>
      <c r="AA117" s="350"/>
      <c r="AB117" s="350"/>
      <c r="AC117" s="350"/>
      <c r="AD117" s="350"/>
      <c r="AE117" s="350"/>
      <c r="AF117" s="350"/>
      <c r="AG117" s="350"/>
      <c r="AH117" s="350"/>
    </row>
    <row r="118" spans="1:34" s="37" customFormat="1" ht="14.25">
      <c r="A118" s="462">
        <v>35</v>
      </c>
      <c r="B118" s="442">
        <v>44337</v>
      </c>
      <c r="C118" s="456"/>
      <c r="D118" s="424" t="s">
        <v>975</v>
      </c>
      <c r="E118" s="457" t="s">
        <v>557</v>
      </c>
      <c r="F118" s="422">
        <v>28</v>
      </c>
      <c r="G118" s="422">
        <v>10</v>
      </c>
      <c r="H118" s="422">
        <v>38</v>
      </c>
      <c r="I118" s="423" t="s">
        <v>974</v>
      </c>
      <c r="J118" s="423" t="s">
        <v>982</v>
      </c>
      <c r="K118" s="458">
        <f t="shared" ref="K118" si="95">H118-F118</f>
        <v>10</v>
      </c>
      <c r="L118" s="423">
        <v>100</v>
      </c>
      <c r="M118" s="459">
        <f t="shared" ref="M118" si="96">(K118*N118)-L118</f>
        <v>2900</v>
      </c>
      <c r="N118" s="423">
        <v>300</v>
      </c>
      <c r="O118" s="460" t="s">
        <v>556</v>
      </c>
      <c r="P118" s="474">
        <v>44340</v>
      </c>
      <c r="Q118" s="344"/>
      <c r="R118" s="314" t="s">
        <v>559</v>
      </c>
      <c r="Z118" s="350"/>
      <c r="AA118" s="350"/>
      <c r="AB118" s="350"/>
      <c r="AC118" s="350"/>
      <c r="AD118" s="350"/>
      <c r="AE118" s="350"/>
      <c r="AF118" s="350"/>
      <c r="AG118" s="350"/>
      <c r="AH118" s="350"/>
    </row>
    <row r="119" spans="1:34" s="37" customFormat="1" ht="14.25">
      <c r="A119" s="462">
        <v>36</v>
      </c>
      <c r="B119" s="508">
        <v>44340</v>
      </c>
      <c r="C119" s="456"/>
      <c r="D119" s="424" t="s">
        <v>968</v>
      </c>
      <c r="E119" s="457" t="s">
        <v>557</v>
      </c>
      <c r="F119" s="422">
        <v>11.5</v>
      </c>
      <c r="G119" s="422">
        <v>5</v>
      </c>
      <c r="H119" s="422">
        <v>15</v>
      </c>
      <c r="I119" s="526" t="s">
        <v>953</v>
      </c>
      <c r="J119" s="423" t="s">
        <v>884</v>
      </c>
      <c r="K119" s="527">
        <f t="shared" ref="K119" si="97">H119-F119</f>
        <v>3.5</v>
      </c>
      <c r="L119" s="423">
        <v>100</v>
      </c>
      <c r="M119" s="459">
        <f t="shared" ref="M119" si="98">(K119*N119)-L119</f>
        <v>2350</v>
      </c>
      <c r="N119" s="423">
        <v>700</v>
      </c>
      <c r="O119" s="460" t="s">
        <v>556</v>
      </c>
      <c r="P119" s="474">
        <v>44341</v>
      </c>
      <c r="Q119" s="344"/>
      <c r="R119" s="314" t="s">
        <v>559</v>
      </c>
      <c r="Z119" s="350"/>
      <c r="AA119" s="350"/>
      <c r="AB119" s="350"/>
      <c r="AC119" s="350"/>
      <c r="AD119" s="350"/>
      <c r="AE119" s="350"/>
      <c r="AF119" s="350"/>
      <c r="AG119" s="350"/>
      <c r="AH119" s="350"/>
    </row>
    <row r="120" spans="1:34" s="37" customFormat="1" ht="14.25">
      <c r="A120" s="462">
        <v>37</v>
      </c>
      <c r="B120" s="508">
        <v>44340</v>
      </c>
      <c r="C120" s="456"/>
      <c r="D120" s="424" t="s">
        <v>990</v>
      </c>
      <c r="E120" s="457" t="s">
        <v>557</v>
      </c>
      <c r="F120" s="422">
        <v>5.75</v>
      </c>
      <c r="G120" s="422">
        <v>2</v>
      </c>
      <c r="H120" s="422">
        <v>7.75</v>
      </c>
      <c r="I120" s="526" t="s">
        <v>984</v>
      </c>
      <c r="J120" s="423" t="s">
        <v>908</v>
      </c>
      <c r="K120" s="458">
        <f t="shared" ref="K120" si="99">H120-F120</f>
        <v>2</v>
      </c>
      <c r="L120" s="423">
        <v>100</v>
      </c>
      <c r="M120" s="459">
        <f t="shared" ref="M120" si="100">(K120*N120)-L120</f>
        <v>2900</v>
      </c>
      <c r="N120" s="423">
        <v>1500</v>
      </c>
      <c r="O120" s="460" t="s">
        <v>556</v>
      </c>
      <c r="P120" s="461">
        <v>44340</v>
      </c>
      <c r="Q120" s="344"/>
      <c r="R120" s="314" t="s">
        <v>792</v>
      </c>
      <c r="Z120" s="350"/>
      <c r="AA120" s="350"/>
      <c r="AB120" s="350"/>
      <c r="AC120" s="350"/>
      <c r="AD120" s="350"/>
      <c r="AE120" s="350"/>
      <c r="AF120" s="350"/>
      <c r="AG120" s="350"/>
      <c r="AH120" s="350"/>
    </row>
    <row r="121" spans="1:34" s="37" customFormat="1" ht="14.25">
      <c r="A121" s="462">
        <v>38</v>
      </c>
      <c r="B121" s="508">
        <v>44340</v>
      </c>
      <c r="C121" s="456"/>
      <c r="D121" s="424" t="s">
        <v>985</v>
      </c>
      <c r="E121" s="457" t="s">
        <v>557</v>
      </c>
      <c r="F121" s="422">
        <v>335</v>
      </c>
      <c r="G121" s="422">
        <v>150</v>
      </c>
      <c r="H121" s="422">
        <v>415</v>
      </c>
      <c r="I121" s="423" t="s">
        <v>986</v>
      </c>
      <c r="J121" s="423" t="s">
        <v>987</v>
      </c>
      <c r="K121" s="458">
        <f t="shared" ref="K121:K123" si="101">H121-F121</f>
        <v>80</v>
      </c>
      <c r="L121" s="423">
        <v>100</v>
      </c>
      <c r="M121" s="459">
        <f t="shared" ref="M121:M123" si="102">(K121*N121)-L121</f>
        <v>1900</v>
      </c>
      <c r="N121" s="423">
        <v>25</v>
      </c>
      <c r="O121" s="460" t="s">
        <v>556</v>
      </c>
      <c r="P121" s="461">
        <v>44340</v>
      </c>
      <c r="Q121" s="344"/>
      <c r="R121" s="314" t="s">
        <v>559</v>
      </c>
      <c r="Z121" s="350"/>
      <c r="AA121" s="350"/>
      <c r="AB121" s="350"/>
      <c r="AC121" s="350"/>
      <c r="AD121" s="350"/>
      <c r="AE121" s="350"/>
      <c r="AF121" s="350"/>
      <c r="AG121" s="350"/>
      <c r="AH121" s="350"/>
    </row>
    <row r="122" spans="1:34" s="37" customFormat="1" ht="14.25">
      <c r="A122" s="509">
        <v>39</v>
      </c>
      <c r="B122" s="478">
        <v>44340</v>
      </c>
      <c r="C122" s="510"/>
      <c r="D122" s="511" t="s">
        <v>988</v>
      </c>
      <c r="E122" s="512" t="s">
        <v>557</v>
      </c>
      <c r="F122" s="481">
        <v>14.5</v>
      </c>
      <c r="G122" s="481">
        <v>4.5</v>
      </c>
      <c r="H122" s="481">
        <v>4.5</v>
      </c>
      <c r="I122" s="483" t="s">
        <v>953</v>
      </c>
      <c r="J122" s="483" t="s">
        <v>995</v>
      </c>
      <c r="K122" s="513">
        <f t="shared" si="101"/>
        <v>-10</v>
      </c>
      <c r="L122" s="483">
        <v>100</v>
      </c>
      <c r="M122" s="514">
        <f t="shared" si="102"/>
        <v>-5600</v>
      </c>
      <c r="N122" s="483">
        <v>550</v>
      </c>
      <c r="O122" s="515" t="s">
        <v>620</v>
      </c>
      <c r="P122" s="486">
        <v>44341</v>
      </c>
      <c r="Q122" s="344"/>
      <c r="R122" s="314" t="s">
        <v>792</v>
      </c>
      <c r="Z122" s="350"/>
      <c r="AA122" s="350"/>
      <c r="AB122" s="350"/>
      <c r="AC122" s="350"/>
      <c r="AD122" s="350"/>
      <c r="AE122" s="350"/>
      <c r="AF122" s="350"/>
      <c r="AG122" s="350"/>
      <c r="AH122" s="350"/>
    </row>
    <row r="123" spans="1:34" s="37" customFormat="1" ht="14.25">
      <c r="A123" s="462">
        <v>40</v>
      </c>
      <c r="B123" s="508">
        <v>44341</v>
      </c>
      <c r="C123" s="456"/>
      <c r="D123" s="424" t="s">
        <v>990</v>
      </c>
      <c r="E123" s="457" t="s">
        <v>557</v>
      </c>
      <c r="F123" s="422">
        <v>4.5</v>
      </c>
      <c r="G123" s="422"/>
      <c r="H123" s="422">
        <v>7.4</v>
      </c>
      <c r="I123" s="526" t="s">
        <v>997</v>
      </c>
      <c r="J123" s="423" t="s">
        <v>996</v>
      </c>
      <c r="K123" s="527">
        <f t="shared" si="101"/>
        <v>2.9000000000000004</v>
      </c>
      <c r="L123" s="423">
        <v>100</v>
      </c>
      <c r="M123" s="459">
        <f t="shared" si="102"/>
        <v>4250.0000000000009</v>
      </c>
      <c r="N123" s="423">
        <v>1500</v>
      </c>
      <c r="O123" s="460" t="s">
        <v>556</v>
      </c>
      <c r="P123" s="461">
        <v>44341</v>
      </c>
      <c r="Q123" s="344"/>
      <c r="R123" s="314" t="s">
        <v>559</v>
      </c>
      <c r="Z123" s="350"/>
      <c r="AA123" s="350"/>
      <c r="AB123" s="350"/>
      <c r="AC123" s="350"/>
      <c r="AD123" s="350"/>
      <c r="AE123" s="350"/>
      <c r="AF123" s="350"/>
      <c r="AG123" s="350"/>
      <c r="AH123" s="350"/>
    </row>
    <row r="124" spans="1:34" s="37" customFormat="1" ht="14.25">
      <c r="A124" s="509">
        <v>41</v>
      </c>
      <c r="B124" s="478">
        <v>44342</v>
      </c>
      <c r="C124" s="510"/>
      <c r="D124" s="511" t="s">
        <v>1003</v>
      </c>
      <c r="E124" s="512" t="s">
        <v>557</v>
      </c>
      <c r="F124" s="481">
        <v>53.5</v>
      </c>
      <c r="G124" s="481">
        <v>12</v>
      </c>
      <c r="H124" s="481">
        <v>12</v>
      </c>
      <c r="I124" s="483" t="s">
        <v>958</v>
      </c>
      <c r="J124" s="483" t="s">
        <v>1050</v>
      </c>
      <c r="K124" s="513">
        <f>H124-F124</f>
        <v>-41.5</v>
      </c>
      <c r="L124" s="483">
        <v>100</v>
      </c>
      <c r="M124" s="514">
        <f>(K124*N124)-L124</f>
        <v>-3212.5</v>
      </c>
      <c r="N124" s="483">
        <v>75</v>
      </c>
      <c r="O124" s="515" t="s">
        <v>620</v>
      </c>
      <c r="P124" s="486">
        <v>44343</v>
      </c>
      <c r="Q124" s="344"/>
      <c r="R124" s="314" t="s">
        <v>792</v>
      </c>
      <c r="Z124" s="350"/>
      <c r="AA124" s="350"/>
      <c r="AB124" s="350"/>
      <c r="AC124" s="350"/>
      <c r="AD124" s="350"/>
      <c r="AE124" s="350"/>
      <c r="AF124" s="350"/>
      <c r="AG124" s="350"/>
      <c r="AH124" s="350"/>
    </row>
    <row r="125" spans="1:34" s="37" customFormat="1" ht="14.25">
      <c r="A125" s="399"/>
      <c r="B125" s="397"/>
      <c r="C125" s="398"/>
      <c r="D125" s="391"/>
      <c r="E125" s="392"/>
      <c r="F125" s="368"/>
      <c r="G125" s="368"/>
      <c r="H125" s="368"/>
      <c r="I125" s="334"/>
      <c r="J125" s="334"/>
      <c r="K125" s="525"/>
      <c r="L125" s="334"/>
      <c r="M125" s="449"/>
      <c r="N125" s="334"/>
      <c r="O125" s="361"/>
      <c r="P125" s="374"/>
      <c r="Q125" s="344"/>
      <c r="R125" s="314"/>
      <c r="Z125" s="350"/>
      <c r="AA125" s="350"/>
      <c r="AB125" s="350"/>
      <c r="AC125" s="350"/>
      <c r="AD125" s="350"/>
      <c r="AE125" s="350"/>
      <c r="AF125" s="350"/>
      <c r="AG125" s="350"/>
      <c r="AH125" s="350"/>
    </row>
    <row r="126" spans="1:34" s="37" customFormat="1" ht="14.25">
      <c r="A126" s="399"/>
      <c r="B126" s="397"/>
      <c r="C126" s="398"/>
      <c r="D126" s="391"/>
      <c r="E126" s="392"/>
      <c r="F126" s="368"/>
      <c r="G126" s="368"/>
      <c r="H126" s="368"/>
      <c r="I126" s="334"/>
      <c r="J126" s="334"/>
      <c r="K126" s="334"/>
      <c r="L126" s="334"/>
      <c r="M126" s="449"/>
      <c r="N126" s="334"/>
      <c r="O126" s="361"/>
      <c r="P126" s="374"/>
      <c r="Q126" s="344"/>
      <c r="R126" s="314"/>
      <c r="Z126" s="350"/>
      <c r="AA126" s="350"/>
      <c r="AB126" s="350"/>
      <c r="AC126" s="350"/>
      <c r="AD126" s="350"/>
      <c r="AE126" s="350"/>
      <c r="AF126" s="350"/>
      <c r="AG126" s="350"/>
      <c r="AH126" s="350"/>
    </row>
    <row r="127" spans="1:34" s="37" customFormat="1" ht="14.25">
      <c r="A127" s="335"/>
      <c r="B127" s="336"/>
      <c r="C127" s="336"/>
      <c r="D127" s="337"/>
      <c r="E127" s="335"/>
      <c r="F127" s="351"/>
      <c r="G127" s="335"/>
      <c r="H127" s="335"/>
      <c r="I127" s="335"/>
      <c r="J127" s="336"/>
      <c r="K127" s="352"/>
      <c r="L127" s="335"/>
      <c r="M127" s="335"/>
      <c r="N127" s="335"/>
      <c r="O127" s="353"/>
      <c r="P127" s="344"/>
      <c r="Q127" s="344"/>
      <c r="R127" s="314"/>
      <c r="Z127" s="350"/>
      <c r="AA127" s="350"/>
      <c r="AB127" s="350"/>
      <c r="AC127" s="350"/>
      <c r="AD127" s="350"/>
      <c r="AE127" s="350"/>
      <c r="AF127" s="350"/>
      <c r="AG127" s="350"/>
      <c r="AH127" s="350"/>
    </row>
    <row r="128" spans="1:34" ht="15">
      <c r="A128" s="96" t="s">
        <v>575</v>
      </c>
      <c r="B128" s="97"/>
      <c r="C128" s="97"/>
      <c r="D128" s="98"/>
      <c r="E128" s="31"/>
      <c r="F128" s="29"/>
      <c r="G128" s="29"/>
      <c r="H128" s="70"/>
      <c r="I128" s="116"/>
      <c r="J128" s="117"/>
      <c r="K128" s="14"/>
      <c r="L128" s="14"/>
      <c r="M128" s="14"/>
      <c r="N128" s="8"/>
      <c r="O128" s="50"/>
      <c r="Q128" s="92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9" ht="38.25">
      <c r="A129" s="17" t="s">
        <v>16</v>
      </c>
      <c r="B129" s="18" t="s">
        <v>534</v>
      </c>
      <c r="C129" s="18"/>
      <c r="D129" s="19" t="s">
        <v>545</v>
      </c>
      <c r="E129" s="18" t="s">
        <v>546</v>
      </c>
      <c r="F129" s="18" t="s">
        <v>547</v>
      </c>
      <c r="G129" s="18" t="s">
        <v>548</v>
      </c>
      <c r="H129" s="18" t="s">
        <v>549</v>
      </c>
      <c r="I129" s="18" t="s">
        <v>550</v>
      </c>
      <c r="J129" s="17" t="s">
        <v>551</v>
      </c>
      <c r="K129" s="59" t="s">
        <v>567</v>
      </c>
      <c r="L129" s="373" t="s">
        <v>818</v>
      </c>
      <c r="M129" s="60" t="s">
        <v>817</v>
      </c>
      <c r="N129" s="18" t="s">
        <v>554</v>
      </c>
      <c r="O129" s="75" t="s">
        <v>555</v>
      </c>
      <c r="P129" s="94"/>
      <c r="Q129" s="8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9" s="350" customFormat="1" ht="14.25">
      <c r="A130" s="469">
        <v>1</v>
      </c>
      <c r="B130" s="508">
        <v>44238</v>
      </c>
      <c r="C130" s="470"/>
      <c r="D130" s="521" t="s">
        <v>445</v>
      </c>
      <c r="E130" s="471" t="s">
        <v>557</v>
      </c>
      <c r="F130" s="422">
        <v>1515</v>
      </c>
      <c r="G130" s="472">
        <v>1390</v>
      </c>
      <c r="H130" s="422">
        <v>1645</v>
      </c>
      <c r="I130" s="473" t="s">
        <v>835</v>
      </c>
      <c r="J130" s="522" t="s">
        <v>963</v>
      </c>
      <c r="K130" s="522">
        <f t="shared" ref="K130" si="103">H130-F130</f>
        <v>130</v>
      </c>
      <c r="L130" s="523">
        <f>(F130*-0.8)/100</f>
        <v>-12.12</v>
      </c>
      <c r="M130" s="421">
        <f t="shared" ref="M130" si="104">(K130+L130)/F130</f>
        <v>7.7808580858085799E-2</v>
      </c>
      <c r="N130" s="524" t="s">
        <v>556</v>
      </c>
      <c r="O130" s="474">
        <v>44336</v>
      </c>
      <c r="P130" s="95"/>
      <c r="Q130" s="395"/>
      <c r="R130" s="431" t="s">
        <v>559</v>
      </c>
      <c r="S130" s="389"/>
      <c r="T130" s="389"/>
      <c r="U130" s="389"/>
      <c r="V130" s="389"/>
      <c r="W130" s="389"/>
      <c r="X130" s="389"/>
      <c r="Y130" s="389"/>
      <c r="Z130" s="389"/>
    </row>
    <row r="131" spans="1:29" s="350" customFormat="1" ht="14.25">
      <c r="A131" s="345">
        <v>2</v>
      </c>
      <c r="B131" s="354">
        <v>44327</v>
      </c>
      <c r="C131" s="414"/>
      <c r="D131" s="366" t="s">
        <v>465</v>
      </c>
      <c r="E131" s="359" t="s">
        <v>557</v>
      </c>
      <c r="F131" s="368" t="s">
        <v>911</v>
      </c>
      <c r="G131" s="364">
        <v>218</v>
      </c>
      <c r="H131" s="368"/>
      <c r="I131" s="356" t="s">
        <v>912</v>
      </c>
      <c r="J131" s="393" t="s">
        <v>558</v>
      </c>
      <c r="K131" s="393"/>
      <c r="L131" s="394"/>
      <c r="M131" s="381"/>
      <c r="N131" s="360"/>
      <c r="O131" s="388"/>
      <c r="P131" s="95"/>
      <c r="Q131" s="395"/>
      <c r="R131" s="431" t="s">
        <v>559</v>
      </c>
      <c r="S131" s="389"/>
      <c r="T131" s="389"/>
      <c r="U131" s="389"/>
      <c r="V131" s="389"/>
      <c r="W131" s="389"/>
      <c r="X131" s="389"/>
      <c r="Y131" s="389"/>
      <c r="Z131" s="389"/>
    </row>
    <row r="132" spans="1:29" s="350" customFormat="1" ht="14.25">
      <c r="A132" s="469">
        <v>3</v>
      </c>
      <c r="B132" s="508">
        <v>44328</v>
      </c>
      <c r="C132" s="470"/>
      <c r="D132" s="521" t="s">
        <v>426</v>
      </c>
      <c r="E132" s="471" t="s">
        <v>557</v>
      </c>
      <c r="F132" s="422">
        <v>383.5</v>
      </c>
      <c r="G132" s="472">
        <v>348</v>
      </c>
      <c r="H132" s="422">
        <v>420.5</v>
      </c>
      <c r="I132" s="473" t="s">
        <v>919</v>
      </c>
      <c r="J132" s="462" t="s">
        <v>989</v>
      </c>
      <c r="K132" s="522">
        <f t="shared" ref="K132" si="105">H132-F132</f>
        <v>37</v>
      </c>
      <c r="L132" s="523">
        <f>(F132*-0.8)/100</f>
        <v>-3.0680000000000001</v>
      </c>
      <c r="M132" s="421">
        <f t="shared" ref="M132" si="106">(K132+L132)/F132</f>
        <v>8.8479791395045637E-2</v>
      </c>
      <c r="N132" s="524" t="s">
        <v>556</v>
      </c>
      <c r="O132" s="474">
        <v>44340</v>
      </c>
      <c r="P132" s="95"/>
      <c r="Q132" s="395"/>
      <c r="R132" s="431" t="s">
        <v>559</v>
      </c>
      <c r="S132" s="389"/>
      <c r="T132" s="389"/>
      <c r="U132" s="389"/>
      <c r="V132" s="389"/>
      <c r="W132" s="389"/>
      <c r="X132" s="389"/>
      <c r="Y132" s="389"/>
      <c r="Z132" s="389"/>
    </row>
    <row r="133" spans="1:29" s="5" customFormat="1">
      <c r="A133" s="345"/>
      <c r="B133" s="346"/>
      <c r="C133" s="347"/>
      <c r="D133" s="348"/>
      <c r="E133" s="377"/>
      <c r="F133" s="377"/>
      <c r="G133" s="429"/>
      <c r="H133" s="429"/>
      <c r="I133" s="377"/>
      <c r="J133" s="430"/>
      <c r="K133" s="425"/>
      <c r="L133" s="426"/>
      <c r="M133" s="427"/>
      <c r="N133" s="428"/>
      <c r="O133" s="349"/>
      <c r="P133" s="120"/>
      <c r="Q133"/>
      <c r="R133" s="91"/>
      <c r="T133" s="54"/>
      <c r="U133" s="54"/>
      <c r="V133" s="54"/>
      <c r="W133" s="54"/>
      <c r="X133" s="54"/>
      <c r="Y133" s="54"/>
      <c r="Z133" s="54"/>
    </row>
    <row r="134" spans="1:29">
      <c r="A134" s="20" t="s">
        <v>560</v>
      </c>
      <c r="B134" s="20"/>
      <c r="C134" s="20"/>
      <c r="D134" s="20"/>
      <c r="E134" s="2"/>
      <c r="F134" s="27" t="s">
        <v>562</v>
      </c>
      <c r="G134" s="79"/>
      <c r="H134" s="79"/>
      <c r="I134" s="35"/>
      <c r="J134" s="82"/>
      <c r="K134" s="80"/>
      <c r="L134" s="81"/>
      <c r="M134" s="82"/>
      <c r="N134" s="83"/>
      <c r="O134" s="121"/>
      <c r="P134" s="8"/>
      <c r="Q134" s="13"/>
      <c r="R134" s="93"/>
      <c r="S134" s="13"/>
      <c r="T134" s="13"/>
      <c r="U134" s="13"/>
      <c r="V134" s="13"/>
      <c r="W134" s="13"/>
      <c r="X134" s="13"/>
      <c r="Y134" s="13"/>
    </row>
    <row r="135" spans="1:29">
      <c r="A135" s="26" t="s">
        <v>561</v>
      </c>
      <c r="B135" s="20"/>
      <c r="C135" s="20"/>
      <c r="D135" s="20"/>
      <c r="E135" s="29"/>
      <c r="F135" s="27" t="s">
        <v>564</v>
      </c>
      <c r="G135" s="9"/>
      <c r="H135" s="9"/>
      <c r="I135" s="9"/>
      <c r="J135" s="50"/>
      <c r="K135" s="9"/>
      <c r="L135" s="9"/>
      <c r="M135" s="9"/>
      <c r="N135" s="8"/>
      <c r="O135" s="50"/>
      <c r="Q135" s="4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9">
      <c r="A136" s="26"/>
      <c r="B136" s="20"/>
      <c r="C136" s="20"/>
      <c r="D136" s="20"/>
      <c r="E136" s="29"/>
      <c r="F136" s="27"/>
      <c r="G136" s="9"/>
      <c r="H136" s="9"/>
      <c r="I136" s="9"/>
      <c r="J136" s="50"/>
      <c r="K136" s="9"/>
      <c r="L136" s="9"/>
      <c r="M136" s="9"/>
      <c r="N136" s="8"/>
      <c r="O136" s="50"/>
      <c r="Q136" s="4"/>
      <c r="R136" s="79"/>
      <c r="S136" s="13"/>
      <c r="T136" s="13"/>
      <c r="U136" s="13"/>
      <c r="V136" s="13"/>
      <c r="W136" s="13"/>
      <c r="X136" s="13"/>
      <c r="Y136" s="13"/>
      <c r="Z136" s="13"/>
    </row>
    <row r="137" spans="1:29" ht="15">
      <c r="A137" s="8"/>
      <c r="B137" s="30" t="s">
        <v>822</v>
      </c>
      <c r="C137" s="30"/>
      <c r="D137" s="30"/>
      <c r="E137" s="30"/>
      <c r="F137" s="31"/>
      <c r="G137" s="29"/>
      <c r="H137" s="29"/>
      <c r="I137" s="70"/>
      <c r="J137" s="71"/>
      <c r="K137" s="72"/>
      <c r="L137" s="372"/>
      <c r="M137" s="9"/>
      <c r="N137" s="8"/>
      <c r="O137" s="50"/>
      <c r="Q137" s="4"/>
      <c r="R137" s="79"/>
      <c r="S137" s="13"/>
      <c r="T137" s="13"/>
      <c r="U137" s="13"/>
      <c r="V137" s="13"/>
      <c r="W137" s="13"/>
      <c r="X137" s="13"/>
      <c r="Y137" s="13"/>
      <c r="Z137" s="13"/>
    </row>
    <row r="138" spans="1:29" ht="38.25">
      <c r="A138" s="17" t="s">
        <v>16</v>
      </c>
      <c r="B138" s="18" t="s">
        <v>534</v>
      </c>
      <c r="C138" s="18"/>
      <c r="D138" s="19" t="s">
        <v>545</v>
      </c>
      <c r="E138" s="18" t="s">
        <v>546</v>
      </c>
      <c r="F138" s="18" t="s">
        <v>547</v>
      </c>
      <c r="G138" s="18" t="s">
        <v>566</v>
      </c>
      <c r="H138" s="18" t="s">
        <v>549</v>
      </c>
      <c r="I138" s="18" t="s">
        <v>550</v>
      </c>
      <c r="J138" s="73" t="s">
        <v>551</v>
      </c>
      <c r="K138" s="59" t="s">
        <v>567</v>
      </c>
      <c r="L138" s="74" t="s">
        <v>568</v>
      </c>
      <c r="M138" s="18" t="s">
        <v>569</v>
      </c>
      <c r="N138" s="373" t="s">
        <v>818</v>
      </c>
      <c r="O138" s="60" t="s">
        <v>817</v>
      </c>
      <c r="P138" s="18" t="s">
        <v>554</v>
      </c>
      <c r="Q138" s="75" t="s">
        <v>555</v>
      </c>
      <c r="R138" s="79"/>
      <c r="S138" s="13"/>
      <c r="T138" s="13"/>
      <c r="U138" s="13"/>
      <c r="V138" s="13"/>
      <c r="W138" s="13"/>
      <c r="X138" s="13"/>
      <c r="Y138" s="13"/>
      <c r="Z138" s="13"/>
    </row>
    <row r="139" spans="1:29" ht="14.25">
      <c r="A139" s="340"/>
      <c r="B139" s="354"/>
      <c r="C139" s="358"/>
      <c r="D139" s="366"/>
      <c r="E139" s="359"/>
      <c r="F139" s="382"/>
      <c r="G139" s="364"/>
      <c r="H139" s="359"/>
      <c r="I139" s="356"/>
      <c r="J139" s="393"/>
      <c r="K139" s="393"/>
      <c r="L139" s="394"/>
      <c r="M139" s="392"/>
      <c r="N139" s="394"/>
      <c r="O139" s="381"/>
      <c r="P139" s="360"/>
      <c r="Q139" s="374"/>
      <c r="R139" s="390"/>
      <c r="S139" s="380"/>
      <c r="T139" s="13"/>
      <c r="U139" s="389"/>
      <c r="V139" s="389"/>
      <c r="W139" s="389"/>
      <c r="X139" s="389"/>
      <c r="Y139" s="389"/>
      <c r="Z139" s="389"/>
      <c r="AA139" s="350"/>
      <c r="AB139" s="350"/>
      <c r="AC139" s="350"/>
    </row>
    <row r="140" spans="1:29" ht="14.25">
      <c r="A140" s="340"/>
      <c r="B140" s="354"/>
      <c r="C140" s="358"/>
      <c r="D140" s="366"/>
      <c r="E140" s="359"/>
      <c r="F140" s="382"/>
      <c r="G140" s="364"/>
      <c r="H140" s="359"/>
      <c r="I140" s="356"/>
      <c r="J140" s="393"/>
      <c r="K140" s="393"/>
      <c r="L140" s="394"/>
      <c r="M140" s="392"/>
      <c r="N140" s="394"/>
      <c r="O140" s="381"/>
      <c r="P140" s="360"/>
      <c r="Q140" s="374"/>
      <c r="R140" s="390"/>
      <c r="S140" s="380"/>
      <c r="T140" s="13"/>
      <c r="U140" s="389"/>
      <c r="V140" s="389"/>
      <c r="W140" s="389"/>
      <c r="X140" s="389"/>
      <c r="Y140" s="389"/>
      <c r="Z140" s="389"/>
      <c r="AA140" s="350"/>
      <c r="AB140" s="350"/>
      <c r="AC140" s="350"/>
    </row>
    <row r="141" spans="1:29" s="350" customFormat="1" ht="14.25">
      <c r="A141" s="340"/>
      <c r="B141" s="354"/>
      <c r="C141" s="358"/>
      <c r="D141" s="366"/>
      <c r="E141" s="359"/>
      <c r="F141" s="382"/>
      <c r="G141" s="364"/>
      <c r="H141" s="359"/>
      <c r="I141" s="356"/>
      <c r="J141" s="393"/>
      <c r="K141" s="393"/>
      <c r="L141" s="394"/>
      <c r="M141" s="392"/>
      <c r="N141" s="394"/>
      <c r="O141" s="381"/>
      <c r="P141" s="360"/>
      <c r="Q141" s="374"/>
      <c r="R141" s="387"/>
      <c r="S141" s="389"/>
      <c r="T141" s="389"/>
      <c r="U141" s="389"/>
      <c r="V141" s="389"/>
      <c r="W141" s="389"/>
      <c r="X141" s="389"/>
      <c r="Y141" s="389"/>
      <c r="Z141" s="389"/>
    </row>
    <row r="142" spans="1:29" s="350" customFormat="1" ht="14.25">
      <c r="A142" s="340"/>
      <c r="B142" s="354"/>
      <c r="C142" s="358"/>
      <c r="D142" s="366"/>
      <c r="E142" s="359"/>
      <c r="F142" s="393"/>
      <c r="G142" s="368"/>
      <c r="H142" s="359"/>
      <c r="I142" s="356"/>
      <c r="J142" s="393"/>
      <c r="K142" s="393"/>
      <c r="L142" s="394"/>
      <c r="M142" s="392"/>
      <c r="N142" s="394"/>
      <c r="O142" s="381"/>
      <c r="P142" s="360"/>
      <c r="Q142" s="374"/>
      <c r="R142" s="387"/>
      <c r="S142" s="389"/>
      <c r="T142" s="389"/>
      <c r="U142" s="389"/>
      <c r="V142" s="389"/>
      <c r="W142" s="389"/>
      <c r="X142" s="389"/>
      <c r="Y142" s="389"/>
      <c r="Z142" s="389"/>
    </row>
    <row r="143" spans="1:29" s="350" customFormat="1" ht="14.25">
      <c r="A143" s="340"/>
      <c r="B143" s="354"/>
      <c r="C143" s="358"/>
      <c r="D143" s="366"/>
      <c r="E143" s="359"/>
      <c r="F143" s="393"/>
      <c r="G143" s="368"/>
      <c r="H143" s="359"/>
      <c r="I143" s="356"/>
      <c r="J143" s="393"/>
      <c r="K143" s="393"/>
      <c r="L143" s="394"/>
      <c r="M143" s="392"/>
      <c r="N143" s="394"/>
      <c r="O143" s="381"/>
      <c r="P143" s="360"/>
      <c r="Q143" s="374"/>
      <c r="R143" s="387"/>
      <c r="S143" s="389"/>
      <c r="T143" s="389"/>
      <c r="U143" s="389"/>
      <c r="V143" s="389"/>
      <c r="W143" s="389"/>
      <c r="X143" s="389"/>
      <c r="Y143" s="389"/>
      <c r="Z143" s="389"/>
    </row>
    <row r="144" spans="1:29" s="350" customFormat="1" ht="14.25">
      <c r="A144" s="340"/>
      <c r="B144" s="354"/>
      <c r="C144" s="358"/>
      <c r="D144" s="366"/>
      <c r="E144" s="359"/>
      <c r="F144" s="382"/>
      <c r="G144" s="364"/>
      <c r="H144" s="359"/>
      <c r="I144" s="356"/>
      <c r="J144" s="393"/>
      <c r="K144" s="384"/>
      <c r="L144" s="394"/>
      <c r="M144" s="392"/>
      <c r="N144" s="394"/>
      <c r="O144" s="381"/>
      <c r="P144" s="386"/>
      <c r="Q144" s="374"/>
      <c r="R144" s="387"/>
      <c r="S144" s="389"/>
      <c r="T144" s="389"/>
      <c r="U144" s="389"/>
      <c r="V144" s="389"/>
      <c r="W144" s="389"/>
      <c r="X144" s="389"/>
      <c r="Y144" s="389"/>
      <c r="Z144" s="389"/>
    </row>
    <row r="145" spans="1:26" s="350" customFormat="1" ht="14.25">
      <c r="A145" s="340"/>
      <c r="B145" s="354"/>
      <c r="C145" s="358"/>
      <c r="D145" s="366"/>
      <c r="E145" s="359"/>
      <c r="F145" s="382"/>
      <c r="G145" s="364"/>
      <c r="H145" s="359"/>
      <c r="I145" s="356"/>
      <c r="J145" s="384"/>
      <c r="K145" s="384"/>
      <c r="L145" s="384"/>
      <c r="M145" s="384"/>
      <c r="N145" s="385"/>
      <c r="O145" s="396"/>
      <c r="P145" s="386"/>
      <c r="Q145" s="374"/>
      <c r="R145" s="387"/>
      <c r="S145" s="389"/>
      <c r="T145" s="389"/>
      <c r="U145" s="389"/>
      <c r="V145" s="389"/>
      <c r="W145" s="389"/>
      <c r="X145" s="389"/>
      <c r="Y145" s="389"/>
      <c r="Z145" s="389"/>
    </row>
    <row r="146" spans="1:26" s="350" customFormat="1" ht="14.25">
      <c r="A146" s="340"/>
      <c r="B146" s="354"/>
      <c r="C146" s="358"/>
      <c r="D146" s="366"/>
      <c r="E146" s="359"/>
      <c r="F146" s="393"/>
      <c r="G146" s="368"/>
      <c r="H146" s="359"/>
      <c r="I146" s="356"/>
      <c r="J146" s="393"/>
      <c r="K146" s="393"/>
      <c r="L146" s="394"/>
      <c r="M146" s="392"/>
      <c r="N146" s="394"/>
      <c r="O146" s="381"/>
      <c r="P146" s="360"/>
      <c r="Q146" s="374"/>
      <c r="R146" s="390"/>
      <c r="S146" s="380"/>
      <c r="T146" s="389"/>
      <c r="U146" s="389"/>
      <c r="V146" s="389"/>
      <c r="W146" s="389"/>
      <c r="X146" s="389"/>
      <c r="Y146" s="389"/>
      <c r="Z146" s="389"/>
    </row>
    <row r="147" spans="1:26" s="350" customFormat="1" ht="14.25">
      <c r="A147" s="340"/>
      <c r="B147" s="354"/>
      <c r="C147" s="358"/>
      <c r="D147" s="366"/>
      <c r="E147" s="359"/>
      <c r="F147" s="382"/>
      <c r="G147" s="364"/>
      <c r="H147" s="359"/>
      <c r="I147" s="356"/>
      <c r="J147" s="334"/>
      <c r="K147" s="334"/>
      <c r="L147" s="334"/>
      <c r="M147" s="334"/>
      <c r="N147" s="383"/>
      <c r="O147" s="381"/>
      <c r="P147" s="361"/>
      <c r="Q147" s="374"/>
      <c r="R147" s="390"/>
      <c r="S147" s="380"/>
      <c r="T147" s="389"/>
      <c r="U147" s="389"/>
      <c r="V147" s="389"/>
      <c r="W147" s="389"/>
      <c r="X147" s="389"/>
      <c r="Y147" s="389"/>
      <c r="Z147" s="389"/>
    </row>
    <row r="148" spans="1:26">
      <c r="A148" s="26"/>
      <c r="B148" s="20"/>
      <c r="C148" s="20"/>
      <c r="D148" s="20"/>
      <c r="E148" s="29"/>
      <c r="F148" s="27"/>
      <c r="G148" s="9"/>
      <c r="H148" s="9"/>
      <c r="I148" s="9"/>
      <c r="J148" s="50"/>
      <c r="K148" s="9"/>
      <c r="L148" s="9"/>
      <c r="M148" s="9"/>
      <c r="N148" s="8"/>
      <c r="O148" s="50"/>
      <c r="P148" s="4"/>
      <c r="Q148" s="8"/>
      <c r="R148" s="138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26"/>
      <c r="B149" s="20"/>
      <c r="C149" s="20"/>
      <c r="D149" s="20"/>
      <c r="E149" s="29"/>
      <c r="F149" s="27"/>
      <c r="G149" s="38"/>
      <c r="H149" s="39"/>
      <c r="I149" s="79"/>
      <c r="J149" s="14"/>
      <c r="K149" s="80"/>
      <c r="L149" s="81"/>
      <c r="M149" s="82"/>
      <c r="N149" s="83"/>
      <c r="O149" s="84"/>
      <c r="P149" s="8"/>
      <c r="Q149" s="13"/>
      <c r="R149" s="138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34"/>
      <c r="B150" s="42"/>
      <c r="C150" s="99"/>
      <c r="D150" s="3"/>
      <c r="E150" s="35"/>
      <c r="F150" s="79"/>
      <c r="G150" s="38"/>
      <c r="H150" s="39"/>
      <c r="I150" s="79"/>
      <c r="J150" s="14"/>
      <c r="K150" s="80"/>
      <c r="L150" s="81"/>
      <c r="M150" s="82"/>
      <c r="N150" s="83"/>
      <c r="O150" s="84"/>
      <c r="P150" s="8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 ht="15">
      <c r="A151" s="2"/>
      <c r="B151" s="100" t="s">
        <v>576</v>
      </c>
      <c r="C151" s="100"/>
      <c r="D151" s="100"/>
      <c r="E151" s="100"/>
      <c r="F151" s="14"/>
      <c r="G151" s="14"/>
      <c r="H151" s="101"/>
      <c r="I151" s="14"/>
      <c r="J151" s="71"/>
      <c r="K151" s="72"/>
      <c r="L151" s="14"/>
      <c r="M151" s="14"/>
      <c r="N151" s="13"/>
      <c r="O151" s="95"/>
      <c r="P151" s="8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 ht="38.25">
      <c r="A152" s="17" t="s">
        <v>16</v>
      </c>
      <c r="B152" s="18" t="s">
        <v>534</v>
      </c>
      <c r="C152" s="18"/>
      <c r="D152" s="19" t="s">
        <v>545</v>
      </c>
      <c r="E152" s="18" t="s">
        <v>546</v>
      </c>
      <c r="F152" s="18" t="s">
        <v>547</v>
      </c>
      <c r="G152" s="18" t="s">
        <v>577</v>
      </c>
      <c r="H152" s="18" t="s">
        <v>578</v>
      </c>
      <c r="I152" s="18" t="s">
        <v>550</v>
      </c>
      <c r="J152" s="58" t="s">
        <v>551</v>
      </c>
      <c r="K152" s="18" t="s">
        <v>552</v>
      </c>
      <c r="L152" s="18" t="s">
        <v>553</v>
      </c>
      <c r="M152" s="18" t="s">
        <v>554</v>
      </c>
      <c r="N152" s="19" t="s">
        <v>555</v>
      </c>
      <c r="O152" s="95"/>
      <c r="P152" s="8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1</v>
      </c>
      <c r="B153" s="102">
        <v>41579</v>
      </c>
      <c r="C153" s="102"/>
      <c r="D153" s="103" t="s">
        <v>579</v>
      </c>
      <c r="E153" s="104" t="s">
        <v>580</v>
      </c>
      <c r="F153" s="105">
        <v>82</v>
      </c>
      <c r="G153" s="104" t="s">
        <v>581</v>
      </c>
      <c r="H153" s="104">
        <v>100</v>
      </c>
      <c r="I153" s="122">
        <v>100</v>
      </c>
      <c r="J153" s="123" t="s">
        <v>582</v>
      </c>
      <c r="K153" s="124">
        <f t="shared" ref="K153:K184" si="107">H153-F153</f>
        <v>18</v>
      </c>
      <c r="L153" s="125">
        <f t="shared" ref="L153:L184" si="108">K153/F153</f>
        <v>0.21951219512195122</v>
      </c>
      <c r="M153" s="126" t="s">
        <v>556</v>
      </c>
      <c r="N153" s="127">
        <v>42657</v>
      </c>
      <c r="O153" s="50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2</v>
      </c>
      <c r="B154" s="102">
        <v>41794</v>
      </c>
      <c r="C154" s="102"/>
      <c r="D154" s="103" t="s">
        <v>583</v>
      </c>
      <c r="E154" s="104" t="s">
        <v>557</v>
      </c>
      <c r="F154" s="105">
        <v>257</v>
      </c>
      <c r="G154" s="104" t="s">
        <v>581</v>
      </c>
      <c r="H154" s="104">
        <v>300</v>
      </c>
      <c r="I154" s="122">
        <v>300</v>
      </c>
      <c r="J154" s="123" t="s">
        <v>582</v>
      </c>
      <c r="K154" s="124">
        <f t="shared" si="107"/>
        <v>43</v>
      </c>
      <c r="L154" s="125">
        <f t="shared" si="108"/>
        <v>0.16731517509727625</v>
      </c>
      <c r="M154" s="126" t="s">
        <v>556</v>
      </c>
      <c r="N154" s="127">
        <v>41822</v>
      </c>
      <c r="O154" s="50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3</v>
      </c>
      <c r="B155" s="102">
        <v>41828</v>
      </c>
      <c r="C155" s="102"/>
      <c r="D155" s="103" t="s">
        <v>584</v>
      </c>
      <c r="E155" s="104" t="s">
        <v>557</v>
      </c>
      <c r="F155" s="105">
        <v>393</v>
      </c>
      <c r="G155" s="104" t="s">
        <v>581</v>
      </c>
      <c r="H155" s="104">
        <v>468</v>
      </c>
      <c r="I155" s="122">
        <v>468</v>
      </c>
      <c r="J155" s="123" t="s">
        <v>582</v>
      </c>
      <c r="K155" s="124">
        <f t="shared" si="107"/>
        <v>75</v>
      </c>
      <c r="L155" s="125">
        <f t="shared" si="108"/>
        <v>0.19083969465648856</v>
      </c>
      <c r="M155" s="126" t="s">
        <v>556</v>
      </c>
      <c r="N155" s="127">
        <v>41863</v>
      </c>
      <c r="O155" s="50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</v>
      </c>
      <c r="B156" s="102">
        <v>41857</v>
      </c>
      <c r="C156" s="102"/>
      <c r="D156" s="103" t="s">
        <v>585</v>
      </c>
      <c r="E156" s="104" t="s">
        <v>557</v>
      </c>
      <c r="F156" s="105">
        <v>205</v>
      </c>
      <c r="G156" s="104" t="s">
        <v>581</v>
      </c>
      <c r="H156" s="104">
        <v>275</v>
      </c>
      <c r="I156" s="122">
        <v>250</v>
      </c>
      <c r="J156" s="123" t="s">
        <v>582</v>
      </c>
      <c r="K156" s="124">
        <f t="shared" si="107"/>
        <v>70</v>
      </c>
      <c r="L156" s="125">
        <f t="shared" si="108"/>
        <v>0.34146341463414637</v>
      </c>
      <c r="M156" s="126" t="s">
        <v>556</v>
      </c>
      <c r="N156" s="127">
        <v>41962</v>
      </c>
      <c r="O156" s="50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5</v>
      </c>
      <c r="B157" s="102">
        <v>41886</v>
      </c>
      <c r="C157" s="102"/>
      <c r="D157" s="103" t="s">
        <v>586</v>
      </c>
      <c r="E157" s="104" t="s">
        <v>557</v>
      </c>
      <c r="F157" s="105">
        <v>162</v>
      </c>
      <c r="G157" s="104" t="s">
        <v>581</v>
      </c>
      <c r="H157" s="104">
        <v>190</v>
      </c>
      <c r="I157" s="122">
        <v>190</v>
      </c>
      <c r="J157" s="123" t="s">
        <v>582</v>
      </c>
      <c r="K157" s="124">
        <f t="shared" si="107"/>
        <v>28</v>
      </c>
      <c r="L157" s="125">
        <f t="shared" si="108"/>
        <v>0.1728395061728395</v>
      </c>
      <c r="M157" s="126" t="s">
        <v>556</v>
      </c>
      <c r="N157" s="127">
        <v>42006</v>
      </c>
      <c r="O157" s="50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6</v>
      </c>
      <c r="B158" s="102">
        <v>41886</v>
      </c>
      <c r="C158" s="102"/>
      <c r="D158" s="103" t="s">
        <v>587</v>
      </c>
      <c r="E158" s="104" t="s">
        <v>557</v>
      </c>
      <c r="F158" s="105">
        <v>75</v>
      </c>
      <c r="G158" s="104" t="s">
        <v>581</v>
      </c>
      <c r="H158" s="104">
        <v>91.5</v>
      </c>
      <c r="I158" s="122" t="s">
        <v>588</v>
      </c>
      <c r="J158" s="123" t="s">
        <v>589</v>
      </c>
      <c r="K158" s="124">
        <f t="shared" si="107"/>
        <v>16.5</v>
      </c>
      <c r="L158" s="125">
        <f t="shared" si="108"/>
        <v>0.22</v>
      </c>
      <c r="M158" s="126" t="s">
        <v>556</v>
      </c>
      <c r="N158" s="127">
        <v>41954</v>
      </c>
      <c r="O158" s="50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7</v>
      </c>
      <c r="B159" s="102">
        <v>41913</v>
      </c>
      <c r="C159" s="102"/>
      <c r="D159" s="103" t="s">
        <v>590</v>
      </c>
      <c r="E159" s="104" t="s">
        <v>557</v>
      </c>
      <c r="F159" s="105">
        <v>850</v>
      </c>
      <c r="G159" s="104" t="s">
        <v>581</v>
      </c>
      <c r="H159" s="104">
        <v>982.5</v>
      </c>
      <c r="I159" s="122">
        <v>1050</v>
      </c>
      <c r="J159" s="123" t="s">
        <v>591</v>
      </c>
      <c r="K159" s="124">
        <f t="shared" si="107"/>
        <v>132.5</v>
      </c>
      <c r="L159" s="125">
        <f t="shared" si="108"/>
        <v>0.15588235294117647</v>
      </c>
      <c r="M159" s="126" t="s">
        <v>556</v>
      </c>
      <c r="N159" s="127">
        <v>42039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8</v>
      </c>
      <c r="B160" s="102">
        <v>41913</v>
      </c>
      <c r="C160" s="102"/>
      <c r="D160" s="103" t="s">
        <v>592</v>
      </c>
      <c r="E160" s="104" t="s">
        <v>557</v>
      </c>
      <c r="F160" s="105">
        <v>475</v>
      </c>
      <c r="G160" s="104" t="s">
        <v>581</v>
      </c>
      <c r="H160" s="104">
        <v>515</v>
      </c>
      <c r="I160" s="122">
        <v>600</v>
      </c>
      <c r="J160" s="123" t="s">
        <v>593</v>
      </c>
      <c r="K160" s="124">
        <f t="shared" si="107"/>
        <v>40</v>
      </c>
      <c r="L160" s="125">
        <f t="shared" si="108"/>
        <v>8.4210526315789472E-2</v>
      </c>
      <c r="M160" s="126" t="s">
        <v>556</v>
      </c>
      <c r="N160" s="127">
        <v>41939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9</v>
      </c>
      <c r="B161" s="102">
        <v>41913</v>
      </c>
      <c r="C161" s="102"/>
      <c r="D161" s="103" t="s">
        <v>594</v>
      </c>
      <c r="E161" s="104" t="s">
        <v>557</v>
      </c>
      <c r="F161" s="105">
        <v>86</v>
      </c>
      <c r="G161" s="104" t="s">
        <v>581</v>
      </c>
      <c r="H161" s="104">
        <v>99</v>
      </c>
      <c r="I161" s="122">
        <v>140</v>
      </c>
      <c r="J161" s="123" t="s">
        <v>595</v>
      </c>
      <c r="K161" s="124">
        <f t="shared" si="107"/>
        <v>13</v>
      </c>
      <c r="L161" s="125">
        <f t="shared" si="108"/>
        <v>0.15116279069767441</v>
      </c>
      <c r="M161" s="126" t="s">
        <v>556</v>
      </c>
      <c r="N161" s="127">
        <v>41939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10</v>
      </c>
      <c r="B162" s="102">
        <v>41926</v>
      </c>
      <c r="C162" s="102"/>
      <c r="D162" s="103" t="s">
        <v>596</v>
      </c>
      <c r="E162" s="104" t="s">
        <v>557</v>
      </c>
      <c r="F162" s="105">
        <v>496.6</v>
      </c>
      <c r="G162" s="104" t="s">
        <v>581</v>
      </c>
      <c r="H162" s="104">
        <v>621</v>
      </c>
      <c r="I162" s="122">
        <v>580</v>
      </c>
      <c r="J162" s="123" t="s">
        <v>582</v>
      </c>
      <c r="K162" s="124">
        <f t="shared" si="107"/>
        <v>124.39999999999998</v>
      </c>
      <c r="L162" s="125">
        <f t="shared" si="108"/>
        <v>0.25050342327829234</v>
      </c>
      <c r="M162" s="126" t="s">
        <v>556</v>
      </c>
      <c r="N162" s="127">
        <v>42605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11</v>
      </c>
      <c r="B163" s="102">
        <v>41926</v>
      </c>
      <c r="C163" s="102"/>
      <c r="D163" s="103" t="s">
        <v>597</v>
      </c>
      <c r="E163" s="104" t="s">
        <v>557</v>
      </c>
      <c r="F163" s="105">
        <v>2481.9</v>
      </c>
      <c r="G163" s="104" t="s">
        <v>581</v>
      </c>
      <c r="H163" s="104">
        <v>2840</v>
      </c>
      <c r="I163" s="122">
        <v>2870</v>
      </c>
      <c r="J163" s="123" t="s">
        <v>598</v>
      </c>
      <c r="K163" s="124">
        <f t="shared" si="107"/>
        <v>358.09999999999991</v>
      </c>
      <c r="L163" s="125">
        <f t="shared" si="108"/>
        <v>0.14428462065353154</v>
      </c>
      <c r="M163" s="126" t="s">
        <v>556</v>
      </c>
      <c r="N163" s="127">
        <v>42017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12</v>
      </c>
      <c r="B164" s="102">
        <v>41928</v>
      </c>
      <c r="C164" s="102"/>
      <c r="D164" s="103" t="s">
        <v>599</v>
      </c>
      <c r="E164" s="104" t="s">
        <v>557</v>
      </c>
      <c r="F164" s="105">
        <v>84.5</v>
      </c>
      <c r="G164" s="104" t="s">
        <v>581</v>
      </c>
      <c r="H164" s="104">
        <v>93</v>
      </c>
      <c r="I164" s="122">
        <v>110</v>
      </c>
      <c r="J164" s="123" t="s">
        <v>600</v>
      </c>
      <c r="K164" s="124">
        <f t="shared" si="107"/>
        <v>8.5</v>
      </c>
      <c r="L164" s="125">
        <f t="shared" si="108"/>
        <v>0.10059171597633136</v>
      </c>
      <c r="M164" s="126" t="s">
        <v>556</v>
      </c>
      <c r="N164" s="127">
        <v>41939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13</v>
      </c>
      <c r="B165" s="102">
        <v>41928</v>
      </c>
      <c r="C165" s="102"/>
      <c r="D165" s="103" t="s">
        <v>601</v>
      </c>
      <c r="E165" s="104" t="s">
        <v>557</v>
      </c>
      <c r="F165" s="105">
        <v>401</v>
      </c>
      <c r="G165" s="104" t="s">
        <v>581</v>
      </c>
      <c r="H165" s="104">
        <v>428</v>
      </c>
      <c r="I165" s="122">
        <v>450</v>
      </c>
      <c r="J165" s="123" t="s">
        <v>602</v>
      </c>
      <c r="K165" s="124">
        <f t="shared" si="107"/>
        <v>27</v>
      </c>
      <c r="L165" s="125">
        <f t="shared" si="108"/>
        <v>6.7331670822942641E-2</v>
      </c>
      <c r="M165" s="126" t="s">
        <v>556</v>
      </c>
      <c r="N165" s="127">
        <v>42020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14</v>
      </c>
      <c r="B166" s="102">
        <v>41928</v>
      </c>
      <c r="C166" s="102"/>
      <c r="D166" s="103" t="s">
        <v>603</v>
      </c>
      <c r="E166" s="104" t="s">
        <v>557</v>
      </c>
      <c r="F166" s="105">
        <v>101</v>
      </c>
      <c r="G166" s="104" t="s">
        <v>581</v>
      </c>
      <c r="H166" s="104">
        <v>112</v>
      </c>
      <c r="I166" s="122">
        <v>120</v>
      </c>
      <c r="J166" s="123" t="s">
        <v>604</v>
      </c>
      <c r="K166" s="124">
        <f t="shared" si="107"/>
        <v>11</v>
      </c>
      <c r="L166" s="125">
        <f t="shared" si="108"/>
        <v>0.10891089108910891</v>
      </c>
      <c r="M166" s="126" t="s">
        <v>556</v>
      </c>
      <c r="N166" s="127">
        <v>41939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15</v>
      </c>
      <c r="B167" s="102">
        <v>41954</v>
      </c>
      <c r="C167" s="102"/>
      <c r="D167" s="103" t="s">
        <v>605</v>
      </c>
      <c r="E167" s="104" t="s">
        <v>557</v>
      </c>
      <c r="F167" s="105">
        <v>59</v>
      </c>
      <c r="G167" s="104" t="s">
        <v>581</v>
      </c>
      <c r="H167" s="104">
        <v>76</v>
      </c>
      <c r="I167" s="122">
        <v>76</v>
      </c>
      <c r="J167" s="123" t="s">
        <v>582</v>
      </c>
      <c r="K167" s="124">
        <f t="shared" si="107"/>
        <v>17</v>
      </c>
      <c r="L167" s="125">
        <f t="shared" si="108"/>
        <v>0.28813559322033899</v>
      </c>
      <c r="M167" s="126" t="s">
        <v>556</v>
      </c>
      <c r="N167" s="127">
        <v>43032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16</v>
      </c>
      <c r="B168" s="102">
        <v>41954</v>
      </c>
      <c r="C168" s="102"/>
      <c r="D168" s="103" t="s">
        <v>594</v>
      </c>
      <c r="E168" s="104" t="s">
        <v>557</v>
      </c>
      <c r="F168" s="105">
        <v>99</v>
      </c>
      <c r="G168" s="104" t="s">
        <v>581</v>
      </c>
      <c r="H168" s="104">
        <v>120</v>
      </c>
      <c r="I168" s="122">
        <v>120</v>
      </c>
      <c r="J168" s="123" t="s">
        <v>606</v>
      </c>
      <c r="K168" s="124">
        <f t="shared" si="107"/>
        <v>21</v>
      </c>
      <c r="L168" s="125">
        <f t="shared" si="108"/>
        <v>0.21212121212121213</v>
      </c>
      <c r="M168" s="126" t="s">
        <v>556</v>
      </c>
      <c r="N168" s="127">
        <v>41960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17</v>
      </c>
      <c r="B169" s="102">
        <v>41956</v>
      </c>
      <c r="C169" s="102"/>
      <c r="D169" s="103" t="s">
        <v>607</v>
      </c>
      <c r="E169" s="104" t="s">
        <v>557</v>
      </c>
      <c r="F169" s="105">
        <v>22</v>
      </c>
      <c r="G169" s="104" t="s">
        <v>581</v>
      </c>
      <c r="H169" s="104">
        <v>33.549999999999997</v>
      </c>
      <c r="I169" s="122">
        <v>32</v>
      </c>
      <c r="J169" s="123" t="s">
        <v>608</v>
      </c>
      <c r="K169" s="124">
        <f t="shared" si="107"/>
        <v>11.549999999999997</v>
      </c>
      <c r="L169" s="125">
        <f t="shared" si="108"/>
        <v>0.52499999999999991</v>
      </c>
      <c r="M169" s="126" t="s">
        <v>556</v>
      </c>
      <c r="N169" s="127">
        <v>42188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18</v>
      </c>
      <c r="B170" s="102">
        <v>41976</v>
      </c>
      <c r="C170" s="102"/>
      <c r="D170" s="103" t="s">
        <v>609</v>
      </c>
      <c r="E170" s="104" t="s">
        <v>557</v>
      </c>
      <c r="F170" s="105">
        <v>440</v>
      </c>
      <c r="G170" s="104" t="s">
        <v>581</v>
      </c>
      <c r="H170" s="104">
        <v>520</v>
      </c>
      <c r="I170" s="122">
        <v>520</v>
      </c>
      <c r="J170" s="123" t="s">
        <v>610</v>
      </c>
      <c r="K170" s="124">
        <f t="shared" si="107"/>
        <v>80</v>
      </c>
      <c r="L170" s="125">
        <f t="shared" si="108"/>
        <v>0.18181818181818182</v>
      </c>
      <c r="M170" s="126" t="s">
        <v>556</v>
      </c>
      <c r="N170" s="127">
        <v>42208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19</v>
      </c>
      <c r="B171" s="102">
        <v>41976</v>
      </c>
      <c r="C171" s="102"/>
      <c r="D171" s="103" t="s">
        <v>611</v>
      </c>
      <c r="E171" s="104" t="s">
        <v>557</v>
      </c>
      <c r="F171" s="105">
        <v>360</v>
      </c>
      <c r="G171" s="104" t="s">
        <v>581</v>
      </c>
      <c r="H171" s="104">
        <v>427</v>
      </c>
      <c r="I171" s="122">
        <v>425</v>
      </c>
      <c r="J171" s="123" t="s">
        <v>612</v>
      </c>
      <c r="K171" s="124">
        <f t="shared" si="107"/>
        <v>67</v>
      </c>
      <c r="L171" s="125">
        <f t="shared" si="108"/>
        <v>0.18611111111111112</v>
      </c>
      <c r="M171" s="126" t="s">
        <v>556</v>
      </c>
      <c r="N171" s="127">
        <v>42058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20</v>
      </c>
      <c r="B172" s="102">
        <v>42012</v>
      </c>
      <c r="C172" s="102"/>
      <c r="D172" s="103" t="s">
        <v>613</v>
      </c>
      <c r="E172" s="104" t="s">
        <v>557</v>
      </c>
      <c r="F172" s="105">
        <v>360</v>
      </c>
      <c r="G172" s="104" t="s">
        <v>581</v>
      </c>
      <c r="H172" s="104">
        <v>455</v>
      </c>
      <c r="I172" s="122">
        <v>420</v>
      </c>
      <c r="J172" s="123" t="s">
        <v>614</v>
      </c>
      <c r="K172" s="124">
        <f t="shared" si="107"/>
        <v>95</v>
      </c>
      <c r="L172" s="125">
        <f t="shared" si="108"/>
        <v>0.2638888888888889</v>
      </c>
      <c r="M172" s="126" t="s">
        <v>556</v>
      </c>
      <c r="N172" s="127">
        <v>42024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21</v>
      </c>
      <c r="B173" s="102">
        <v>42012</v>
      </c>
      <c r="C173" s="102"/>
      <c r="D173" s="103" t="s">
        <v>615</v>
      </c>
      <c r="E173" s="104" t="s">
        <v>557</v>
      </c>
      <c r="F173" s="105">
        <v>130</v>
      </c>
      <c r="G173" s="104"/>
      <c r="H173" s="104">
        <v>175.5</v>
      </c>
      <c r="I173" s="122">
        <v>165</v>
      </c>
      <c r="J173" s="123" t="s">
        <v>616</v>
      </c>
      <c r="K173" s="124">
        <f t="shared" si="107"/>
        <v>45.5</v>
      </c>
      <c r="L173" s="125">
        <f t="shared" si="108"/>
        <v>0.35</v>
      </c>
      <c r="M173" s="126" t="s">
        <v>556</v>
      </c>
      <c r="N173" s="127">
        <v>43088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22</v>
      </c>
      <c r="B174" s="102">
        <v>42040</v>
      </c>
      <c r="C174" s="102"/>
      <c r="D174" s="103" t="s">
        <v>376</v>
      </c>
      <c r="E174" s="104" t="s">
        <v>580</v>
      </c>
      <c r="F174" s="105">
        <v>98</v>
      </c>
      <c r="G174" s="104"/>
      <c r="H174" s="104">
        <v>120</v>
      </c>
      <c r="I174" s="122">
        <v>120</v>
      </c>
      <c r="J174" s="123" t="s">
        <v>582</v>
      </c>
      <c r="K174" s="124">
        <f t="shared" si="107"/>
        <v>22</v>
      </c>
      <c r="L174" s="125">
        <f t="shared" si="108"/>
        <v>0.22448979591836735</v>
      </c>
      <c r="M174" s="126" t="s">
        <v>556</v>
      </c>
      <c r="N174" s="127">
        <v>42753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23</v>
      </c>
      <c r="B175" s="102">
        <v>42040</v>
      </c>
      <c r="C175" s="102"/>
      <c r="D175" s="103" t="s">
        <v>617</v>
      </c>
      <c r="E175" s="104" t="s">
        <v>580</v>
      </c>
      <c r="F175" s="105">
        <v>196</v>
      </c>
      <c r="G175" s="104"/>
      <c r="H175" s="104">
        <v>262</v>
      </c>
      <c r="I175" s="122">
        <v>255</v>
      </c>
      <c r="J175" s="123" t="s">
        <v>582</v>
      </c>
      <c r="K175" s="124">
        <f t="shared" si="107"/>
        <v>66</v>
      </c>
      <c r="L175" s="125">
        <f t="shared" si="108"/>
        <v>0.33673469387755101</v>
      </c>
      <c r="M175" s="126" t="s">
        <v>556</v>
      </c>
      <c r="N175" s="127">
        <v>42599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7">
        <v>24</v>
      </c>
      <c r="B176" s="106">
        <v>42067</v>
      </c>
      <c r="C176" s="106"/>
      <c r="D176" s="107" t="s">
        <v>375</v>
      </c>
      <c r="E176" s="108" t="s">
        <v>580</v>
      </c>
      <c r="F176" s="109">
        <v>235</v>
      </c>
      <c r="G176" s="109"/>
      <c r="H176" s="110">
        <v>77</v>
      </c>
      <c r="I176" s="128" t="s">
        <v>618</v>
      </c>
      <c r="J176" s="129" t="s">
        <v>619</v>
      </c>
      <c r="K176" s="130">
        <f t="shared" si="107"/>
        <v>-158</v>
      </c>
      <c r="L176" s="131">
        <f t="shared" si="108"/>
        <v>-0.67234042553191486</v>
      </c>
      <c r="M176" s="132" t="s">
        <v>620</v>
      </c>
      <c r="N176" s="133">
        <v>43522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6">
        <v>25</v>
      </c>
      <c r="B177" s="102">
        <v>42067</v>
      </c>
      <c r="C177" s="102"/>
      <c r="D177" s="103" t="s">
        <v>453</v>
      </c>
      <c r="E177" s="104" t="s">
        <v>580</v>
      </c>
      <c r="F177" s="105">
        <v>185</v>
      </c>
      <c r="G177" s="104"/>
      <c r="H177" s="104">
        <v>224</v>
      </c>
      <c r="I177" s="122" t="s">
        <v>621</v>
      </c>
      <c r="J177" s="123" t="s">
        <v>582</v>
      </c>
      <c r="K177" s="124">
        <f t="shared" si="107"/>
        <v>39</v>
      </c>
      <c r="L177" s="125">
        <f t="shared" si="108"/>
        <v>0.21081081081081082</v>
      </c>
      <c r="M177" s="126" t="s">
        <v>556</v>
      </c>
      <c r="N177" s="127">
        <v>42647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323">
        <v>26</v>
      </c>
      <c r="B178" s="111">
        <v>42090</v>
      </c>
      <c r="C178" s="111"/>
      <c r="D178" s="112" t="s">
        <v>622</v>
      </c>
      <c r="E178" s="113" t="s">
        <v>580</v>
      </c>
      <c r="F178" s="114">
        <v>49.5</v>
      </c>
      <c r="G178" s="115"/>
      <c r="H178" s="115">
        <v>15.85</v>
      </c>
      <c r="I178" s="115">
        <v>67</v>
      </c>
      <c r="J178" s="134" t="s">
        <v>623</v>
      </c>
      <c r="K178" s="115">
        <f t="shared" si="107"/>
        <v>-33.65</v>
      </c>
      <c r="L178" s="135">
        <f t="shared" si="108"/>
        <v>-0.67979797979797973</v>
      </c>
      <c r="M178" s="132" t="s">
        <v>620</v>
      </c>
      <c r="N178" s="136">
        <v>43627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6">
        <v>27</v>
      </c>
      <c r="B179" s="102">
        <v>42093</v>
      </c>
      <c r="C179" s="102"/>
      <c r="D179" s="103" t="s">
        <v>624</v>
      </c>
      <c r="E179" s="104" t="s">
        <v>580</v>
      </c>
      <c r="F179" s="105">
        <v>183.5</v>
      </c>
      <c r="G179" s="104"/>
      <c r="H179" s="104">
        <v>219</v>
      </c>
      <c r="I179" s="122">
        <v>218</v>
      </c>
      <c r="J179" s="123" t="s">
        <v>625</v>
      </c>
      <c r="K179" s="124">
        <f t="shared" si="107"/>
        <v>35.5</v>
      </c>
      <c r="L179" s="125">
        <f t="shared" si="108"/>
        <v>0.19346049046321526</v>
      </c>
      <c r="M179" s="126" t="s">
        <v>556</v>
      </c>
      <c r="N179" s="127">
        <v>42103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28</v>
      </c>
      <c r="B180" s="102">
        <v>42114</v>
      </c>
      <c r="C180" s="102"/>
      <c r="D180" s="103" t="s">
        <v>626</v>
      </c>
      <c r="E180" s="104" t="s">
        <v>580</v>
      </c>
      <c r="F180" s="105">
        <f>(227+237)/2</f>
        <v>232</v>
      </c>
      <c r="G180" s="104"/>
      <c r="H180" s="104">
        <v>298</v>
      </c>
      <c r="I180" s="122">
        <v>298</v>
      </c>
      <c r="J180" s="123" t="s">
        <v>582</v>
      </c>
      <c r="K180" s="124">
        <f t="shared" si="107"/>
        <v>66</v>
      </c>
      <c r="L180" s="125">
        <f t="shared" si="108"/>
        <v>0.28448275862068967</v>
      </c>
      <c r="M180" s="126" t="s">
        <v>556</v>
      </c>
      <c r="N180" s="127">
        <v>42823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29</v>
      </c>
      <c r="B181" s="102">
        <v>42128</v>
      </c>
      <c r="C181" s="102"/>
      <c r="D181" s="103" t="s">
        <v>627</v>
      </c>
      <c r="E181" s="104" t="s">
        <v>557</v>
      </c>
      <c r="F181" s="105">
        <v>385</v>
      </c>
      <c r="G181" s="104"/>
      <c r="H181" s="104">
        <f>212.5+331</f>
        <v>543.5</v>
      </c>
      <c r="I181" s="122">
        <v>510</v>
      </c>
      <c r="J181" s="123" t="s">
        <v>628</v>
      </c>
      <c r="K181" s="124">
        <f t="shared" si="107"/>
        <v>158.5</v>
      </c>
      <c r="L181" s="125">
        <f t="shared" si="108"/>
        <v>0.41168831168831171</v>
      </c>
      <c r="M181" s="126" t="s">
        <v>556</v>
      </c>
      <c r="N181" s="127">
        <v>42235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30</v>
      </c>
      <c r="B182" s="102">
        <v>42128</v>
      </c>
      <c r="C182" s="102"/>
      <c r="D182" s="103" t="s">
        <v>629</v>
      </c>
      <c r="E182" s="104" t="s">
        <v>557</v>
      </c>
      <c r="F182" s="105">
        <v>115.5</v>
      </c>
      <c r="G182" s="104"/>
      <c r="H182" s="104">
        <v>146</v>
      </c>
      <c r="I182" s="122">
        <v>142</v>
      </c>
      <c r="J182" s="123" t="s">
        <v>630</v>
      </c>
      <c r="K182" s="124">
        <f t="shared" si="107"/>
        <v>30.5</v>
      </c>
      <c r="L182" s="125">
        <f t="shared" si="108"/>
        <v>0.26406926406926406</v>
      </c>
      <c r="M182" s="126" t="s">
        <v>556</v>
      </c>
      <c r="N182" s="127">
        <v>42202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31</v>
      </c>
      <c r="B183" s="102">
        <v>42151</v>
      </c>
      <c r="C183" s="102"/>
      <c r="D183" s="103" t="s">
        <v>631</v>
      </c>
      <c r="E183" s="104" t="s">
        <v>557</v>
      </c>
      <c r="F183" s="105">
        <v>237.5</v>
      </c>
      <c r="G183" s="104"/>
      <c r="H183" s="104">
        <v>279.5</v>
      </c>
      <c r="I183" s="122">
        <v>278</v>
      </c>
      <c r="J183" s="123" t="s">
        <v>582</v>
      </c>
      <c r="K183" s="124">
        <f t="shared" si="107"/>
        <v>42</v>
      </c>
      <c r="L183" s="125">
        <f t="shared" si="108"/>
        <v>0.17684210526315788</v>
      </c>
      <c r="M183" s="126" t="s">
        <v>556</v>
      </c>
      <c r="N183" s="127">
        <v>42222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32</v>
      </c>
      <c r="B184" s="102">
        <v>42174</v>
      </c>
      <c r="C184" s="102"/>
      <c r="D184" s="103" t="s">
        <v>601</v>
      </c>
      <c r="E184" s="104" t="s">
        <v>580</v>
      </c>
      <c r="F184" s="105">
        <v>340</v>
      </c>
      <c r="G184" s="104"/>
      <c r="H184" s="104">
        <v>448</v>
      </c>
      <c r="I184" s="122">
        <v>448</v>
      </c>
      <c r="J184" s="123" t="s">
        <v>582</v>
      </c>
      <c r="K184" s="124">
        <f t="shared" si="107"/>
        <v>108</v>
      </c>
      <c r="L184" s="125">
        <f t="shared" si="108"/>
        <v>0.31764705882352939</v>
      </c>
      <c r="M184" s="126" t="s">
        <v>556</v>
      </c>
      <c r="N184" s="127">
        <v>43018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33</v>
      </c>
      <c r="B185" s="102">
        <v>42191</v>
      </c>
      <c r="C185" s="102"/>
      <c r="D185" s="103" t="s">
        <v>632</v>
      </c>
      <c r="E185" s="104" t="s">
        <v>580</v>
      </c>
      <c r="F185" s="105">
        <v>390</v>
      </c>
      <c r="G185" s="104"/>
      <c r="H185" s="104">
        <v>460</v>
      </c>
      <c r="I185" s="122">
        <v>460</v>
      </c>
      <c r="J185" s="123" t="s">
        <v>582</v>
      </c>
      <c r="K185" s="124">
        <f t="shared" ref="K185:K205" si="109">H185-F185</f>
        <v>70</v>
      </c>
      <c r="L185" s="125">
        <f t="shared" ref="L185:L205" si="110">K185/F185</f>
        <v>0.17948717948717949</v>
      </c>
      <c r="M185" s="126" t="s">
        <v>556</v>
      </c>
      <c r="N185" s="127">
        <v>42478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7">
        <v>34</v>
      </c>
      <c r="B186" s="106">
        <v>42195</v>
      </c>
      <c r="C186" s="106"/>
      <c r="D186" s="107" t="s">
        <v>633</v>
      </c>
      <c r="E186" s="108" t="s">
        <v>580</v>
      </c>
      <c r="F186" s="109">
        <v>122.5</v>
      </c>
      <c r="G186" s="109"/>
      <c r="H186" s="110">
        <v>61</v>
      </c>
      <c r="I186" s="128">
        <v>172</v>
      </c>
      <c r="J186" s="129" t="s">
        <v>634</v>
      </c>
      <c r="K186" s="130">
        <f t="shared" si="109"/>
        <v>-61.5</v>
      </c>
      <c r="L186" s="131">
        <f t="shared" si="110"/>
        <v>-0.50204081632653064</v>
      </c>
      <c r="M186" s="132" t="s">
        <v>620</v>
      </c>
      <c r="N186" s="133">
        <v>43333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35</v>
      </c>
      <c r="B187" s="102">
        <v>42219</v>
      </c>
      <c r="C187" s="102"/>
      <c r="D187" s="103" t="s">
        <v>635</v>
      </c>
      <c r="E187" s="104" t="s">
        <v>580</v>
      </c>
      <c r="F187" s="105">
        <v>297.5</v>
      </c>
      <c r="G187" s="104"/>
      <c r="H187" s="104">
        <v>350</v>
      </c>
      <c r="I187" s="122">
        <v>360</v>
      </c>
      <c r="J187" s="123" t="s">
        <v>636</v>
      </c>
      <c r="K187" s="124">
        <f t="shared" si="109"/>
        <v>52.5</v>
      </c>
      <c r="L187" s="125">
        <f t="shared" si="110"/>
        <v>0.17647058823529413</v>
      </c>
      <c r="M187" s="126" t="s">
        <v>556</v>
      </c>
      <c r="N187" s="127">
        <v>42232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36</v>
      </c>
      <c r="B188" s="102">
        <v>42219</v>
      </c>
      <c r="C188" s="102"/>
      <c r="D188" s="103" t="s">
        <v>637</v>
      </c>
      <c r="E188" s="104" t="s">
        <v>580</v>
      </c>
      <c r="F188" s="105">
        <v>115.5</v>
      </c>
      <c r="G188" s="104"/>
      <c r="H188" s="104">
        <v>149</v>
      </c>
      <c r="I188" s="122">
        <v>140</v>
      </c>
      <c r="J188" s="137" t="s">
        <v>638</v>
      </c>
      <c r="K188" s="124">
        <f t="shared" si="109"/>
        <v>33.5</v>
      </c>
      <c r="L188" s="125">
        <f t="shared" si="110"/>
        <v>0.29004329004329005</v>
      </c>
      <c r="M188" s="126" t="s">
        <v>556</v>
      </c>
      <c r="N188" s="127">
        <v>42740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37</v>
      </c>
      <c r="B189" s="102">
        <v>42251</v>
      </c>
      <c r="C189" s="102"/>
      <c r="D189" s="103" t="s">
        <v>631</v>
      </c>
      <c r="E189" s="104" t="s">
        <v>580</v>
      </c>
      <c r="F189" s="105">
        <v>226</v>
      </c>
      <c r="G189" s="104"/>
      <c r="H189" s="104">
        <v>292</v>
      </c>
      <c r="I189" s="122">
        <v>292</v>
      </c>
      <c r="J189" s="123" t="s">
        <v>639</v>
      </c>
      <c r="K189" s="124">
        <f t="shared" si="109"/>
        <v>66</v>
      </c>
      <c r="L189" s="125">
        <f t="shared" si="110"/>
        <v>0.29203539823008851</v>
      </c>
      <c r="M189" s="126" t="s">
        <v>556</v>
      </c>
      <c r="N189" s="127">
        <v>42286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38</v>
      </c>
      <c r="B190" s="102">
        <v>42254</v>
      </c>
      <c r="C190" s="102"/>
      <c r="D190" s="103" t="s">
        <v>626</v>
      </c>
      <c r="E190" s="104" t="s">
        <v>580</v>
      </c>
      <c r="F190" s="105">
        <v>232.5</v>
      </c>
      <c r="G190" s="104"/>
      <c r="H190" s="104">
        <v>312.5</v>
      </c>
      <c r="I190" s="122">
        <v>310</v>
      </c>
      <c r="J190" s="123" t="s">
        <v>582</v>
      </c>
      <c r="K190" s="124">
        <f t="shared" si="109"/>
        <v>80</v>
      </c>
      <c r="L190" s="125">
        <f t="shared" si="110"/>
        <v>0.34408602150537637</v>
      </c>
      <c r="M190" s="126" t="s">
        <v>556</v>
      </c>
      <c r="N190" s="127">
        <v>42823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39</v>
      </c>
      <c r="B191" s="102">
        <v>42268</v>
      </c>
      <c r="C191" s="102"/>
      <c r="D191" s="103" t="s">
        <v>640</v>
      </c>
      <c r="E191" s="104" t="s">
        <v>580</v>
      </c>
      <c r="F191" s="105">
        <v>196.5</v>
      </c>
      <c r="G191" s="104"/>
      <c r="H191" s="104">
        <v>238</v>
      </c>
      <c r="I191" s="122">
        <v>238</v>
      </c>
      <c r="J191" s="123" t="s">
        <v>639</v>
      </c>
      <c r="K191" s="124">
        <f t="shared" si="109"/>
        <v>41.5</v>
      </c>
      <c r="L191" s="125">
        <f t="shared" si="110"/>
        <v>0.21119592875318066</v>
      </c>
      <c r="M191" s="126" t="s">
        <v>556</v>
      </c>
      <c r="N191" s="127">
        <v>42291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40</v>
      </c>
      <c r="B192" s="102">
        <v>42271</v>
      </c>
      <c r="C192" s="102"/>
      <c r="D192" s="103" t="s">
        <v>579</v>
      </c>
      <c r="E192" s="104" t="s">
        <v>580</v>
      </c>
      <c r="F192" s="105">
        <v>65</v>
      </c>
      <c r="G192" s="104"/>
      <c r="H192" s="104">
        <v>82</v>
      </c>
      <c r="I192" s="122">
        <v>82</v>
      </c>
      <c r="J192" s="123" t="s">
        <v>639</v>
      </c>
      <c r="K192" s="124">
        <f t="shared" si="109"/>
        <v>17</v>
      </c>
      <c r="L192" s="125">
        <f t="shared" si="110"/>
        <v>0.26153846153846155</v>
      </c>
      <c r="M192" s="126" t="s">
        <v>556</v>
      </c>
      <c r="N192" s="127">
        <v>42578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41</v>
      </c>
      <c r="B193" s="102">
        <v>42291</v>
      </c>
      <c r="C193" s="102"/>
      <c r="D193" s="103" t="s">
        <v>641</v>
      </c>
      <c r="E193" s="104" t="s">
        <v>580</v>
      </c>
      <c r="F193" s="105">
        <v>144</v>
      </c>
      <c r="G193" s="104"/>
      <c r="H193" s="104">
        <v>182.5</v>
      </c>
      <c r="I193" s="122">
        <v>181</v>
      </c>
      <c r="J193" s="123" t="s">
        <v>639</v>
      </c>
      <c r="K193" s="124">
        <f t="shared" si="109"/>
        <v>38.5</v>
      </c>
      <c r="L193" s="125">
        <f t="shared" si="110"/>
        <v>0.2673611111111111</v>
      </c>
      <c r="M193" s="126" t="s">
        <v>556</v>
      </c>
      <c r="N193" s="127">
        <v>42817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42</v>
      </c>
      <c r="B194" s="102">
        <v>42291</v>
      </c>
      <c r="C194" s="102"/>
      <c r="D194" s="103" t="s">
        <v>642</v>
      </c>
      <c r="E194" s="104" t="s">
        <v>580</v>
      </c>
      <c r="F194" s="105">
        <v>264</v>
      </c>
      <c r="G194" s="104"/>
      <c r="H194" s="104">
        <v>311</v>
      </c>
      <c r="I194" s="122">
        <v>311</v>
      </c>
      <c r="J194" s="123" t="s">
        <v>639</v>
      </c>
      <c r="K194" s="124">
        <f t="shared" si="109"/>
        <v>47</v>
      </c>
      <c r="L194" s="125">
        <f t="shared" si="110"/>
        <v>0.17803030303030304</v>
      </c>
      <c r="M194" s="126" t="s">
        <v>556</v>
      </c>
      <c r="N194" s="127">
        <v>42604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43</v>
      </c>
      <c r="B195" s="102">
        <v>42318</v>
      </c>
      <c r="C195" s="102"/>
      <c r="D195" s="103" t="s">
        <v>643</v>
      </c>
      <c r="E195" s="104" t="s">
        <v>557</v>
      </c>
      <c r="F195" s="105">
        <v>549.5</v>
      </c>
      <c r="G195" s="104"/>
      <c r="H195" s="104">
        <v>630</v>
      </c>
      <c r="I195" s="122">
        <v>630</v>
      </c>
      <c r="J195" s="123" t="s">
        <v>639</v>
      </c>
      <c r="K195" s="124">
        <f t="shared" si="109"/>
        <v>80.5</v>
      </c>
      <c r="L195" s="125">
        <f t="shared" si="110"/>
        <v>0.1464968152866242</v>
      </c>
      <c r="M195" s="126" t="s">
        <v>556</v>
      </c>
      <c r="N195" s="127">
        <v>42419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44</v>
      </c>
      <c r="B196" s="102">
        <v>42342</v>
      </c>
      <c r="C196" s="102"/>
      <c r="D196" s="103" t="s">
        <v>644</v>
      </c>
      <c r="E196" s="104" t="s">
        <v>580</v>
      </c>
      <c r="F196" s="105">
        <v>1027.5</v>
      </c>
      <c r="G196" s="104"/>
      <c r="H196" s="104">
        <v>1315</v>
      </c>
      <c r="I196" s="122">
        <v>1250</v>
      </c>
      <c r="J196" s="123" t="s">
        <v>639</v>
      </c>
      <c r="K196" s="124">
        <f t="shared" si="109"/>
        <v>287.5</v>
      </c>
      <c r="L196" s="125">
        <f t="shared" si="110"/>
        <v>0.27980535279805352</v>
      </c>
      <c r="M196" s="126" t="s">
        <v>556</v>
      </c>
      <c r="N196" s="127">
        <v>43244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45</v>
      </c>
      <c r="B197" s="102">
        <v>42367</v>
      </c>
      <c r="C197" s="102"/>
      <c r="D197" s="103" t="s">
        <v>645</v>
      </c>
      <c r="E197" s="104" t="s">
        <v>580</v>
      </c>
      <c r="F197" s="105">
        <v>465</v>
      </c>
      <c r="G197" s="104"/>
      <c r="H197" s="104">
        <v>540</v>
      </c>
      <c r="I197" s="122">
        <v>540</v>
      </c>
      <c r="J197" s="123" t="s">
        <v>639</v>
      </c>
      <c r="K197" s="124">
        <f t="shared" si="109"/>
        <v>75</v>
      </c>
      <c r="L197" s="125">
        <f t="shared" si="110"/>
        <v>0.16129032258064516</v>
      </c>
      <c r="M197" s="126" t="s">
        <v>556</v>
      </c>
      <c r="N197" s="127">
        <v>42530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46</v>
      </c>
      <c r="B198" s="102">
        <v>42380</v>
      </c>
      <c r="C198" s="102"/>
      <c r="D198" s="103" t="s">
        <v>376</v>
      </c>
      <c r="E198" s="104" t="s">
        <v>557</v>
      </c>
      <c r="F198" s="105">
        <v>81</v>
      </c>
      <c r="G198" s="104"/>
      <c r="H198" s="104">
        <v>110</v>
      </c>
      <c r="I198" s="122">
        <v>110</v>
      </c>
      <c r="J198" s="123" t="s">
        <v>639</v>
      </c>
      <c r="K198" s="124">
        <f t="shared" si="109"/>
        <v>29</v>
      </c>
      <c r="L198" s="125">
        <f t="shared" si="110"/>
        <v>0.35802469135802467</v>
      </c>
      <c r="M198" s="126" t="s">
        <v>556</v>
      </c>
      <c r="N198" s="127">
        <v>42745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47</v>
      </c>
      <c r="B199" s="102">
        <v>42382</v>
      </c>
      <c r="C199" s="102"/>
      <c r="D199" s="103" t="s">
        <v>646</v>
      </c>
      <c r="E199" s="104" t="s">
        <v>557</v>
      </c>
      <c r="F199" s="105">
        <v>417.5</v>
      </c>
      <c r="G199" s="104"/>
      <c r="H199" s="104">
        <v>547</v>
      </c>
      <c r="I199" s="122">
        <v>535</v>
      </c>
      <c r="J199" s="123" t="s">
        <v>639</v>
      </c>
      <c r="K199" s="124">
        <f t="shared" si="109"/>
        <v>129.5</v>
      </c>
      <c r="L199" s="125">
        <f t="shared" si="110"/>
        <v>0.31017964071856285</v>
      </c>
      <c r="M199" s="126" t="s">
        <v>556</v>
      </c>
      <c r="N199" s="127">
        <v>42578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48</v>
      </c>
      <c r="B200" s="102">
        <v>42408</v>
      </c>
      <c r="C200" s="102"/>
      <c r="D200" s="103" t="s">
        <v>647</v>
      </c>
      <c r="E200" s="104" t="s">
        <v>580</v>
      </c>
      <c r="F200" s="105">
        <v>650</v>
      </c>
      <c r="G200" s="104"/>
      <c r="H200" s="104">
        <v>800</v>
      </c>
      <c r="I200" s="122">
        <v>800</v>
      </c>
      <c r="J200" s="123" t="s">
        <v>639</v>
      </c>
      <c r="K200" s="124">
        <f t="shared" si="109"/>
        <v>150</v>
      </c>
      <c r="L200" s="125">
        <f t="shared" si="110"/>
        <v>0.23076923076923078</v>
      </c>
      <c r="M200" s="126" t="s">
        <v>556</v>
      </c>
      <c r="N200" s="127">
        <v>43154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49</v>
      </c>
      <c r="B201" s="102">
        <v>42433</v>
      </c>
      <c r="C201" s="102"/>
      <c r="D201" s="103" t="s">
        <v>193</v>
      </c>
      <c r="E201" s="104" t="s">
        <v>580</v>
      </c>
      <c r="F201" s="105">
        <v>437.5</v>
      </c>
      <c r="G201" s="104"/>
      <c r="H201" s="104">
        <v>504.5</v>
      </c>
      <c r="I201" s="122">
        <v>522</v>
      </c>
      <c r="J201" s="123" t="s">
        <v>648</v>
      </c>
      <c r="K201" s="124">
        <f t="shared" si="109"/>
        <v>67</v>
      </c>
      <c r="L201" s="125">
        <f t="shared" si="110"/>
        <v>0.15314285714285714</v>
      </c>
      <c r="M201" s="126" t="s">
        <v>556</v>
      </c>
      <c r="N201" s="127">
        <v>42480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50</v>
      </c>
      <c r="B202" s="102">
        <v>42438</v>
      </c>
      <c r="C202" s="102"/>
      <c r="D202" s="103" t="s">
        <v>649</v>
      </c>
      <c r="E202" s="104" t="s">
        <v>580</v>
      </c>
      <c r="F202" s="105">
        <v>189.5</v>
      </c>
      <c r="G202" s="104"/>
      <c r="H202" s="104">
        <v>218</v>
      </c>
      <c r="I202" s="122">
        <v>218</v>
      </c>
      <c r="J202" s="123" t="s">
        <v>639</v>
      </c>
      <c r="K202" s="124">
        <f t="shared" si="109"/>
        <v>28.5</v>
      </c>
      <c r="L202" s="125">
        <f t="shared" si="110"/>
        <v>0.15039577836411611</v>
      </c>
      <c r="M202" s="126" t="s">
        <v>556</v>
      </c>
      <c r="N202" s="127">
        <v>43034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323">
        <v>51</v>
      </c>
      <c r="B203" s="111">
        <v>42471</v>
      </c>
      <c r="C203" s="111"/>
      <c r="D203" s="112" t="s">
        <v>650</v>
      </c>
      <c r="E203" s="113" t="s">
        <v>580</v>
      </c>
      <c r="F203" s="114">
        <v>36.5</v>
      </c>
      <c r="G203" s="115"/>
      <c r="H203" s="115">
        <v>15.85</v>
      </c>
      <c r="I203" s="115">
        <v>60</v>
      </c>
      <c r="J203" s="134" t="s">
        <v>651</v>
      </c>
      <c r="K203" s="130">
        <f t="shared" si="109"/>
        <v>-20.65</v>
      </c>
      <c r="L203" s="159">
        <f t="shared" si="110"/>
        <v>-0.5657534246575342</v>
      </c>
      <c r="M203" s="132" t="s">
        <v>620</v>
      </c>
      <c r="N203" s="160">
        <v>43627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52</v>
      </c>
      <c r="B204" s="102">
        <v>42472</v>
      </c>
      <c r="C204" s="102"/>
      <c r="D204" s="103" t="s">
        <v>652</v>
      </c>
      <c r="E204" s="104" t="s">
        <v>580</v>
      </c>
      <c r="F204" s="105">
        <v>93</v>
      </c>
      <c r="G204" s="104"/>
      <c r="H204" s="104">
        <v>149</v>
      </c>
      <c r="I204" s="122">
        <v>140</v>
      </c>
      <c r="J204" s="137" t="s">
        <v>653</v>
      </c>
      <c r="K204" s="124">
        <f t="shared" si="109"/>
        <v>56</v>
      </c>
      <c r="L204" s="125">
        <f t="shared" si="110"/>
        <v>0.60215053763440862</v>
      </c>
      <c r="M204" s="126" t="s">
        <v>556</v>
      </c>
      <c r="N204" s="127">
        <v>42740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53</v>
      </c>
      <c r="B205" s="102">
        <v>42472</v>
      </c>
      <c r="C205" s="102"/>
      <c r="D205" s="103" t="s">
        <v>654</v>
      </c>
      <c r="E205" s="104" t="s">
        <v>580</v>
      </c>
      <c r="F205" s="105">
        <v>130</v>
      </c>
      <c r="G205" s="104"/>
      <c r="H205" s="104">
        <v>150</v>
      </c>
      <c r="I205" s="122" t="s">
        <v>655</v>
      </c>
      <c r="J205" s="123" t="s">
        <v>639</v>
      </c>
      <c r="K205" s="124">
        <f t="shared" si="109"/>
        <v>20</v>
      </c>
      <c r="L205" s="125">
        <f t="shared" si="110"/>
        <v>0.15384615384615385</v>
      </c>
      <c r="M205" s="126" t="s">
        <v>556</v>
      </c>
      <c r="N205" s="127">
        <v>42564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54</v>
      </c>
      <c r="B206" s="102">
        <v>42473</v>
      </c>
      <c r="C206" s="102"/>
      <c r="D206" s="103" t="s">
        <v>344</v>
      </c>
      <c r="E206" s="104" t="s">
        <v>580</v>
      </c>
      <c r="F206" s="105">
        <v>196</v>
      </c>
      <c r="G206" s="104"/>
      <c r="H206" s="104">
        <v>299</v>
      </c>
      <c r="I206" s="122">
        <v>299</v>
      </c>
      <c r="J206" s="123" t="s">
        <v>639</v>
      </c>
      <c r="K206" s="124">
        <v>103</v>
      </c>
      <c r="L206" s="125">
        <v>0.52551020408163296</v>
      </c>
      <c r="M206" s="126" t="s">
        <v>556</v>
      </c>
      <c r="N206" s="127">
        <v>42620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6">
        <v>55</v>
      </c>
      <c r="B207" s="102">
        <v>42473</v>
      </c>
      <c r="C207" s="102"/>
      <c r="D207" s="103" t="s">
        <v>713</v>
      </c>
      <c r="E207" s="104" t="s">
        <v>580</v>
      </c>
      <c r="F207" s="105">
        <v>88</v>
      </c>
      <c r="G207" s="104"/>
      <c r="H207" s="104">
        <v>103</v>
      </c>
      <c r="I207" s="122">
        <v>103</v>
      </c>
      <c r="J207" s="123" t="s">
        <v>639</v>
      </c>
      <c r="K207" s="124">
        <v>15</v>
      </c>
      <c r="L207" s="125">
        <v>0.170454545454545</v>
      </c>
      <c r="M207" s="126" t="s">
        <v>556</v>
      </c>
      <c r="N207" s="127">
        <v>42530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56</v>
      </c>
      <c r="B208" s="102">
        <v>42492</v>
      </c>
      <c r="C208" s="102"/>
      <c r="D208" s="103" t="s">
        <v>656</v>
      </c>
      <c r="E208" s="104" t="s">
        <v>580</v>
      </c>
      <c r="F208" s="105">
        <v>127.5</v>
      </c>
      <c r="G208" s="104"/>
      <c r="H208" s="104">
        <v>148</v>
      </c>
      <c r="I208" s="122" t="s">
        <v>657</v>
      </c>
      <c r="J208" s="123" t="s">
        <v>639</v>
      </c>
      <c r="K208" s="124">
        <f>H208-F208</f>
        <v>20.5</v>
      </c>
      <c r="L208" s="125">
        <f>K208/F208</f>
        <v>0.16078431372549021</v>
      </c>
      <c r="M208" s="126" t="s">
        <v>556</v>
      </c>
      <c r="N208" s="127">
        <v>42564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57</v>
      </c>
      <c r="B209" s="102">
        <v>42493</v>
      </c>
      <c r="C209" s="102"/>
      <c r="D209" s="103" t="s">
        <v>658</v>
      </c>
      <c r="E209" s="104" t="s">
        <v>580</v>
      </c>
      <c r="F209" s="105">
        <v>675</v>
      </c>
      <c r="G209" s="104"/>
      <c r="H209" s="104">
        <v>815</v>
      </c>
      <c r="I209" s="122" t="s">
        <v>659</v>
      </c>
      <c r="J209" s="123" t="s">
        <v>639</v>
      </c>
      <c r="K209" s="124">
        <f>H209-F209</f>
        <v>140</v>
      </c>
      <c r="L209" s="125">
        <f>K209/F209</f>
        <v>0.2074074074074074</v>
      </c>
      <c r="M209" s="126" t="s">
        <v>556</v>
      </c>
      <c r="N209" s="127">
        <v>43154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7">
        <v>58</v>
      </c>
      <c r="B210" s="106">
        <v>42522</v>
      </c>
      <c r="C210" s="106"/>
      <c r="D210" s="107" t="s">
        <v>714</v>
      </c>
      <c r="E210" s="108" t="s">
        <v>580</v>
      </c>
      <c r="F210" s="109">
        <v>500</v>
      </c>
      <c r="G210" s="109"/>
      <c r="H210" s="110">
        <v>232.5</v>
      </c>
      <c r="I210" s="128" t="s">
        <v>715</v>
      </c>
      <c r="J210" s="129" t="s">
        <v>716</v>
      </c>
      <c r="K210" s="130">
        <f>H210-F210</f>
        <v>-267.5</v>
      </c>
      <c r="L210" s="131">
        <f>K210/F210</f>
        <v>-0.53500000000000003</v>
      </c>
      <c r="M210" s="132" t="s">
        <v>620</v>
      </c>
      <c r="N210" s="133">
        <v>43735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59</v>
      </c>
      <c r="B211" s="102">
        <v>42527</v>
      </c>
      <c r="C211" s="102"/>
      <c r="D211" s="103" t="s">
        <v>660</v>
      </c>
      <c r="E211" s="104" t="s">
        <v>580</v>
      </c>
      <c r="F211" s="105">
        <v>110</v>
      </c>
      <c r="G211" s="104"/>
      <c r="H211" s="104">
        <v>126.5</v>
      </c>
      <c r="I211" s="122">
        <v>125</v>
      </c>
      <c r="J211" s="123" t="s">
        <v>589</v>
      </c>
      <c r="K211" s="124">
        <f>H211-F211</f>
        <v>16.5</v>
      </c>
      <c r="L211" s="125">
        <f>K211/F211</f>
        <v>0.15</v>
      </c>
      <c r="M211" s="126" t="s">
        <v>556</v>
      </c>
      <c r="N211" s="127">
        <v>42552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6">
        <v>60</v>
      </c>
      <c r="B212" s="102">
        <v>42538</v>
      </c>
      <c r="C212" s="102"/>
      <c r="D212" s="103" t="s">
        <v>661</v>
      </c>
      <c r="E212" s="104" t="s">
        <v>580</v>
      </c>
      <c r="F212" s="105">
        <v>44</v>
      </c>
      <c r="G212" s="104"/>
      <c r="H212" s="104">
        <v>69.5</v>
      </c>
      <c r="I212" s="122">
        <v>69.5</v>
      </c>
      <c r="J212" s="123" t="s">
        <v>662</v>
      </c>
      <c r="K212" s="124">
        <f>H212-F212</f>
        <v>25.5</v>
      </c>
      <c r="L212" s="125">
        <f>K212/F212</f>
        <v>0.57954545454545459</v>
      </c>
      <c r="M212" s="126" t="s">
        <v>556</v>
      </c>
      <c r="N212" s="127">
        <v>42977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6">
        <v>61</v>
      </c>
      <c r="B213" s="102">
        <v>42549</v>
      </c>
      <c r="C213" s="102"/>
      <c r="D213" s="144" t="s">
        <v>717</v>
      </c>
      <c r="E213" s="104" t="s">
        <v>580</v>
      </c>
      <c r="F213" s="105">
        <v>262.5</v>
      </c>
      <c r="G213" s="104"/>
      <c r="H213" s="104">
        <v>340</v>
      </c>
      <c r="I213" s="122">
        <v>333</v>
      </c>
      <c r="J213" s="123" t="s">
        <v>718</v>
      </c>
      <c r="K213" s="124">
        <v>77.5</v>
      </c>
      <c r="L213" s="125">
        <v>0.29523809523809502</v>
      </c>
      <c r="M213" s="126" t="s">
        <v>556</v>
      </c>
      <c r="N213" s="127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6">
        <v>62</v>
      </c>
      <c r="B214" s="102">
        <v>42549</v>
      </c>
      <c r="C214" s="102"/>
      <c r="D214" s="144" t="s">
        <v>719</v>
      </c>
      <c r="E214" s="104" t="s">
        <v>580</v>
      </c>
      <c r="F214" s="105">
        <v>840</v>
      </c>
      <c r="G214" s="104"/>
      <c r="H214" s="104">
        <v>1230</v>
      </c>
      <c r="I214" s="122">
        <v>1230</v>
      </c>
      <c r="J214" s="123" t="s">
        <v>639</v>
      </c>
      <c r="K214" s="124">
        <v>390</v>
      </c>
      <c r="L214" s="125">
        <v>0.46428571428571402</v>
      </c>
      <c r="M214" s="126" t="s">
        <v>556</v>
      </c>
      <c r="N214" s="127">
        <v>42649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324">
        <v>63</v>
      </c>
      <c r="B215" s="139">
        <v>42556</v>
      </c>
      <c r="C215" s="139"/>
      <c r="D215" s="140" t="s">
        <v>663</v>
      </c>
      <c r="E215" s="141" t="s">
        <v>580</v>
      </c>
      <c r="F215" s="142">
        <v>395</v>
      </c>
      <c r="G215" s="143"/>
      <c r="H215" s="143">
        <f>(468.5+342.5)/2</f>
        <v>405.5</v>
      </c>
      <c r="I215" s="143">
        <v>510</v>
      </c>
      <c r="J215" s="161" t="s">
        <v>664</v>
      </c>
      <c r="K215" s="162">
        <f t="shared" ref="K215:K221" si="111">H215-F215</f>
        <v>10.5</v>
      </c>
      <c r="L215" s="163">
        <f t="shared" ref="L215:L221" si="112">K215/F215</f>
        <v>2.6582278481012658E-2</v>
      </c>
      <c r="M215" s="164" t="s">
        <v>665</v>
      </c>
      <c r="N215" s="165">
        <v>43606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7">
        <v>64</v>
      </c>
      <c r="B216" s="106">
        <v>42584</v>
      </c>
      <c r="C216" s="106"/>
      <c r="D216" s="107" t="s">
        <v>666</v>
      </c>
      <c r="E216" s="108" t="s">
        <v>557</v>
      </c>
      <c r="F216" s="109">
        <f>169.5-12.8</f>
        <v>156.69999999999999</v>
      </c>
      <c r="G216" s="109"/>
      <c r="H216" s="110">
        <v>77</v>
      </c>
      <c r="I216" s="128" t="s">
        <v>667</v>
      </c>
      <c r="J216" s="341" t="s">
        <v>795</v>
      </c>
      <c r="K216" s="130">
        <f t="shared" si="111"/>
        <v>-79.699999999999989</v>
      </c>
      <c r="L216" s="131">
        <f t="shared" si="112"/>
        <v>-0.50861518825781749</v>
      </c>
      <c r="M216" s="132" t="s">
        <v>620</v>
      </c>
      <c r="N216" s="133">
        <v>43522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7">
        <v>65</v>
      </c>
      <c r="B217" s="106">
        <v>42586</v>
      </c>
      <c r="C217" s="106"/>
      <c r="D217" s="107" t="s">
        <v>668</v>
      </c>
      <c r="E217" s="108" t="s">
        <v>580</v>
      </c>
      <c r="F217" s="109">
        <v>400</v>
      </c>
      <c r="G217" s="109"/>
      <c r="H217" s="110">
        <v>305</v>
      </c>
      <c r="I217" s="128">
        <v>475</v>
      </c>
      <c r="J217" s="129" t="s">
        <v>669</v>
      </c>
      <c r="K217" s="130">
        <f t="shared" si="111"/>
        <v>-95</v>
      </c>
      <c r="L217" s="131">
        <f t="shared" si="112"/>
        <v>-0.23749999999999999</v>
      </c>
      <c r="M217" s="132" t="s">
        <v>620</v>
      </c>
      <c r="N217" s="133">
        <v>43606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6">
        <v>66</v>
      </c>
      <c r="B218" s="102">
        <v>42593</v>
      </c>
      <c r="C218" s="102"/>
      <c r="D218" s="103" t="s">
        <v>670</v>
      </c>
      <c r="E218" s="104" t="s">
        <v>580</v>
      </c>
      <c r="F218" s="105">
        <v>86.5</v>
      </c>
      <c r="G218" s="104"/>
      <c r="H218" s="104">
        <v>130</v>
      </c>
      <c r="I218" s="122">
        <v>130</v>
      </c>
      <c r="J218" s="137" t="s">
        <v>671</v>
      </c>
      <c r="K218" s="124">
        <f t="shared" si="111"/>
        <v>43.5</v>
      </c>
      <c r="L218" s="125">
        <f t="shared" si="112"/>
        <v>0.50289017341040465</v>
      </c>
      <c r="M218" s="126" t="s">
        <v>556</v>
      </c>
      <c r="N218" s="127">
        <v>43091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7">
        <v>67</v>
      </c>
      <c r="B219" s="106">
        <v>42600</v>
      </c>
      <c r="C219" s="106"/>
      <c r="D219" s="107" t="s">
        <v>367</v>
      </c>
      <c r="E219" s="108" t="s">
        <v>580</v>
      </c>
      <c r="F219" s="109">
        <v>133.5</v>
      </c>
      <c r="G219" s="109"/>
      <c r="H219" s="110">
        <v>126.5</v>
      </c>
      <c r="I219" s="128">
        <v>178</v>
      </c>
      <c r="J219" s="129" t="s">
        <v>672</v>
      </c>
      <c r="K219" s="130">
        <f t="shared" si="111"/>
        <v>-7</v>
      </c>
      <c r="L219" s="131">
        <f t="shared" si="112"/>
        <v>-5.2434456928838954E-2</v>
      </c>
      <c r="M219" s="132" t="s">
        <v>620</v>
      </c>
      <c r="N219" s="133">
        <v>42615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6">
        <v>68</v>
      </c>
      <c r="B220" s="102">
        <v>42613</v>
      </c>
      <c r="C220" s="102"/>
      <c r="D220" s="103" t="s">
        <v>673</v>
      </c>
      <c r="E220" s="104" t="s">
        <v>580</v>
      </c>
      <c r="F220" s="105">
        <v>560</v>
      </c>
      <c r="G220" s="104"/>
      <c r="H220" s="104">
        <v>725</v>
      </c>
      <c r="I220" s="122">
        <v>725</v>
      </c>
      <c r="J220" s="123" t="s">
        <v>582</v>
      </c>
      <c r="K220" s="124">
        <f t="shared" si="111"/>
        <v>165</v>
      </c>
      <c r="L220" s="125">
        <f t="shared" si="112"/>
        <v>0.29464285714285715</v>
      </c>
      <c r="M220" s="126" t="s">
        <v>556</v>
      </c>
      <c r="N220" s="127">
        <v>42456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69</v>
      </c>
      <c r="B221" s="102">
        <v>42614</v>
      </c>
      <c r="C221" s="102"/>
      <c r="D221" s="103" t="s">
        <v>674</v>
      </c>
      <c r="E221" s="104" t="s">
        <v>580</v>
      </c>
      <c r="F221" s="105">
        <v>160.5</v>
      </c>
      <c r="G221" s="104"/>
      <c r="H221" s="104">
        <v>210</v>
      </c>
      <c r="I221" s="122">
        <v>210</v>
      </c>
      <c r="J221" s="123" t="s">
        <v>582</v>
      </c>
      <c r="K221" s="124">
        <f t="shared" si="111"/>
        <v>49.5</v>
      </c>
      <c r="L221" s="125">
        <f t="shared" si="112"/>
        <v>0.30841121495327101</v>
      </c>
      <c r="M221" s="126" t="s">
        <v>556</v>
      </c>
      <c r="N221" s="127">
        <v>42871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70</v>
      </c>
      <c r="B222" s="102">
        <v>42646</v>
      </c>
      <c r="C222" s="102"/>
      <c r="D222" s="144" t="s">
        <v>390</v>
      </c>
      <c r="E222" s="104" t="s">
        <v>580</v>
      </c>
      <c r="F222" s="105">
        <v>430</v>
      </c>
      <c r="G222" s="104"/>
      <c r="H222" s="104">
        <v>596</v>
      </c>
      <c r="I222" s="122">
        <v>575</v>
      </c>
      <c r="J222" s="123" t="s">
        <v>720</v>
      </c>
      <c r="K222" s="124">
        <v>166</v>
      </c>
      <c r="L222" s="125">
        <v>0.38604651162790699</v>
      </c>
      <c r="M222" s="126" t="s">
        <v>556</v>
      </c>
      <c r="N222" s="127">
        <v>42769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71</v>
      </c>
      <c r="B223" s="102">
        <v>42657</v>
      </c>
      <c r="C223" s="102"/>
      <c r="D223" s="103" t="s">
        <v>675</v>
      </c>
      <c r="E223" s="104" t="s">
        <v>580</v>
      </c>
      <c r="F223" s="105">
        <v>280</v>
      </c>
      <c r="G223" s="104"/>
      <c r="H223" s="104">
        <v>345</v>
      </c>
      <c r="I223" s="122">
        <v>345</v>
      </c>
      <c r="J223" s="123" t="s">
        <v>582</v>
      </c>
      <c r="K223" s="124">
        <f t="shared" ref="K223:K228" si="113">H223-F223</f>
        <v>65</v>
      </c>
      <c r="L223" s="125">
        <f>K223/F223</f>
        <v>0.23214285714285715</v>
      </c>
      <c r="M223" s="126" t="s">
        <v>556</v>
      </c>
      <c r="N223" s="127">
        <v>42814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72</v>
      </c>
      <c r="B224" s="102">
        <v>42657</v>
      </c>
      <c r="C224" s="102"/>
      <c r="D224" s="103" t="s">
        <v>676</v>
      </c>
      <c r="E224" s="104" t="s">
        <v>580</v>
      </c>
      <c r="F224" s="105">
        <v>245</v>
      </c>
      <c r="G224" s="104"/>
      <c r="H224" s="104">
        <v>325.5</v>
      </c>
      <c r="I224" s="122">
        <v>330</v>
      </c>
      <c r="J224" s="123" t="s">
        <v>677</v>
      </c>
      <c r="K224" s="124">
        <f t="shared" si="113"/>
        <v>80.5</v>
      </c>
      <c r="L224" s="125">
        <f>K224/F224</f>
        <v>0.32857142857142857</v>
      </c>
      <c r="M224" s="126" t="s">
        <v>556</v>
      </c>
      <c r="N224" s="127">
        <v>42769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6">
        <v>73</v>
      </c>
      <c r="B225" s="102">
        <v>42660</v>
      </c>
      <c r="C225" s="102"/>
      <c r="D225" s="103" t="s">
        <v>340</v>
      </c>
      <c r="E225" s="104" t="s">
        <v>580</v>
      </c>
      <c r="F225" s="105">
        <v>125</v>
      </c>
      <c r="G225" s="104"/>
      <c r="H225" s="104">
        <v>160</v>
      </c>
      <c r="I225" s="122">
        <v>160</v>
      </c>
      <c r="J225" s="123" t="s">
        <v>639</v>
      </c>
      <c r="K225" s="124">
        <f t="shared" si="113"/>
        <v>35</v>
      </c>
      <c r="L225" s="125">
        <v>0.28000000000000003</v>
      </c>
      <c r="M225" s="126" t="s">
        <v>556</v>
      </c>
      <c r="N225" s="127">
        <v>42803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6">
        <v>74</v>
      </c>
      <c r="B226" s="102">
        <v>42660</v>
      </c>
      <c r="C226" s="102"/>
      <c r="D226" s="103" t="s">
        <v>455</v>
      </c>
      <c r="E226" s="104" t="s">
        <v>580</v>
      </c>
      <c r="F226" s="105">
        <v>114</v>
      </c>
      <c r="G226" s="104"/>
      <c r="H226" s="104">
        <v>145</v>
      </c>
      <c r="I226" s="122">
        <v>145</v>
      </c>
      <c r="J226" s="123" t="s">
        <v>639</v>
      </c>
      <c r="K226" s="124">
        <f t="shared" si="113"/>
        <v>31</v>
      </c>
      <c r="L226" s="125">
        <f>K226/F226</f>
        <v>0.27192982456140352</v>
      </c>
      <c r="M226" s="126" t="s">
        <v>556</v>
      </c>
      <c r="N226" s="127">
        <v>42859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6">
        <v>75</v>
      </c>
      <c r="B227" s="102">
        <v>42660</v>
      </c>
      <c r="C227" s="102"/>
      <c r="D227" s="103" t="s">
        <v>678</v>
      </c>
      <c r="E227" s="104" t="s">
        <v>580</v>
      </c>
      <c r="F227" s="105">
        <v>212</v>
      </c>
      <c r="G227" s="104"/>
      <c r="H227" s="104">
        <v>280</v>
      </c>
      <c r="I227" s="122">
        <v>276</v>
      </c>
      <c r="J227" s="123" t="s">
        <v>679</v>
      </c>
      <c r="K227" s="124">
        <f t="shared" si="113"/>
        <v>68</v>
      </c>
      <c r="L227" s="125">
        <f>K227/F227</f>
        <v>0.32075471698113206</v>
      </c>
      <c r="M227" s="126" t="s">
        <v>556</v>
      </c>
      <c r="N227" s="127">
        <v>42858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6">
        <v>76</v>
      </c>
      <c r="B228" s="102">
        <v>42678</v>
      </c>
      <c r="C228" s="102"/>
      <c r="D228" s="103" t="s">
        <v>149</v>
      </c>
      <c r="E228" s="104" t="s">
        <v>580</v>
      </c>
      <c r="F228" s="105">
        <v>155</v>
      </c>
      <c r="G228" s="104"/>
      <c r="H228" s="104">
        <v>210</v>
      </c>
      <c r="I228" s="122">
        <v>210</v>
      </c>
      <c r="J228" s="123" t="s">
        <v>680</v>
      </c>
      <c r="K228" s="124">
        <f t="shared" si="113"/>
        <v>55</v>
      </c>
      <c r="L228" s="125">
        <f>K228/F228</f>
        <v>0.35483870967741937</v>
      </c>
      <c r="M228" s="126" t="s">
        <v>556</v>
      </c>
      <c r="N228" s="127">
        <v>42944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77</v>
      </c>
      <c r="B229" s="106">
        <v>42710</v>
      </c>
      <c r="C229" s="106"/>
      <c r="D229" s="107" t="s">
        <v>721</v>
      </c>
      <c r="E229" s="108" t="s">
        <v>580</v>
      </c>
      <c r="F229" s="109">
        <v>150.5</v>
      </c>
      <c r="G229" s="109"/>
      <c r="H229" s="110">
        <v>72.5</v>
      </c>
      <c r="I229" s="128">
        <v>174</v>
      </c>
      <c r="J229" s="129" t="s">
        <v>722</v>
      </c>
      <c r="K229" s="130">
        <v>-78</v>
      </c>
      <c r="L229" s="131">
        <v>-0.51827242524916906</v>
      </c>
      <c r="M229" s="132" t="s">
        <v>620</v>
      </c>
      <c r="N229" s="133">
        <v>43333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78</v>
      </c>
      <c r="B230" s="102">
        <v>42712</v>
      </c>
      <c r="C230" s="102"/>
      <c r="D230" s="103" t="s">
        <v>123</v>
      </c>
      <c r="E230" s="104" t="s">
        <v>580</v>
      </c>
      <c r="F230" s="105">
        <v>380</v>
      </c>
      <c r="G230" s="104"/>
      <c r="H230" s="104">
        <v>478</v>
      </c>
      <c r="I230" s="122">
        <v>468</v>
      </c>
      <c r="J230" s="123" t="s">
        <v>639</v>
      </c>
      <c r="K230" s="124">
        <f>H230-F230</f>
        <v>98</v>
      </c>
      <c r="L230" s="125">
        <f>K230/F230</f>
        <v>0.25789473684210529</v>
      </c>
      <c r="M230" s="126" t="s">
        <v>556</v>
      </c>
      <c r="N230" s="127">
        <v>43025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79</v>
      </c>
      <c r="B231" s="102">
        <v>42734</v>
      </c>
      <c r="C231" s="102"/>
      <c r="D231" s="103" t="s">
        <v>244</v>
      </c>
      <c r="E231" s="104" t="s">
        <v>580</v>
      </c>
      <c r="F231" s="105">
        <v>305</v>
      </c>
      <c r="G231" s="104"/>
      <c r="H231" s="104">
        <v>375</v>
      </c>
      <c r="I231" s="122">
        <v>375</v>
      </c>
      <c r="J231" s="123" t="s">
        <v>639</v>
      </c>
      <c r="K231" s="124">
        <f>H231-F231</f>
        <v>70</v>
      </c>
      <c r="L231" s="125">
        <f>K231/F231</f>
        <v>0.22950819672131148</v>
      </c>
      <c r="M231" s="126" t="s">
        <v>556</v>
      </c>
      <c r="N231" s="127">
        <v>42768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80</v>
      </c>
      <c r="B232" s="102">
        <v>42739</v>
      </c>
      <c r="C232" s="102"/>
      <c r="D232" s="103" t="s">
        <v>342</v>
      </c>
      <c r="E232" s="104" t="s">
        <v>580</v>
      </c>
      <c r="F232" s="105">
        <v>99.5</v>
      </c>
      <c r="G232" s="104"/>
      <c r="H232" s="104">
        <v>158</v>
      </c>
      <c r="I232" s="122">
        <v>158</v>
      </c>
      <c r="J232" s="123" t="s">
        <v>639</v>
      </c>
      <c r="K232" s="124">
        <f>H232-F232</f>
        <v>58.5</v>
      </c>
      <c r="L232" s="125">
        <f>K232/F232</f>
        <v>0.5879396984924623</v>
      </c>
      <c r="M232" s="126" t="s">
        <v>556</v>
      </c>
      <c r="N232" s="127">
        <v>42898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81</v>
      </c>
      <c r="B233" s="102">
        <v>42739</v>
      </c>
      <c r="C233" s="102"/>
      <c r="D233" s="103" t="s">
        <v>342</v>
      </c>
      <c r="E233" s="104" t="s">
        <v>580</v>
      </c>
      <c r="F233" s="105">
        <v>99.5</v>
      </c>
      <c r="G233" s="104"/>
      <c r="H233" s="104">
        <v>158</v>
      </c>
      <c r="I233" s="122">
        <v>158</v>
      </c>
      <c r="J233" s="123" t="s">
        <v>639</v>
      </c>
      <c r="K233" s="124">
        <v>58.5</v>
      </c>
      <c r="L233" s="125">
        <v>0.58793969849246197</v>
      </c>
      <c r="M233" s="126" t="s">
        <v>556</v>
      </c>
      <c r="N233" s="127">
        <v>42898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6">
        <v>82</v>
      </c>
      <c r="B234" s="102">
        <v>42786</v>
      </c>
      <c r="C234" s="102"/>
      <c r="D234" s="103" t="s">
        <v>166</v>
      </c>
      <c r="E234" s="104" t="s">
        <v>580</v>
      </c>
      <c r="F234" s="105">
        <v>140.5</v>
      </c>
      <c r="G234" s="104"/>
      <c r="H234" s="104">
        <v>220</v>
      </c>
      <c r="I234" s="122">
        <v>220</v>
      </c>
      <c r="J234" s="123" t="s">
        <v>639</v>
      </c>
      <c r="K234" s="124">
        <f>H234-F234</f>
        <v>79.5</v>
      </c>
      <c r="L234" s="125">
        <f>K234/F234</f>
        <v>0.5658362989323843</v>
      </c>
      <c r="M234" s="126" t="s">
        <v>556</v>
      </c>
      <c r="N234" s="127">
        <v>42864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83</v>
      </c>
      <c r="B235" s="102">
        <v>42786</v>
      </c>
      <c r="C235" s="102"/>
      <c r="D235" s="103" t="s">
        <v>723</v>
      </c>
      <c r="E235" s="104" t="s">
        <v>580</v>
      </c>
      <c r="F235" s="105">
        <v>202.5</v>
      </c>
      <c r="G235" s="104"/>
      <c r="H235" s="104">
        <v>234</v>
      </c>
      <c r="I235" s="122">
        <v>234</v>
      </c>
      <c r="J235" s="123" t="s">
        <v>639</v>
      </c>
      <c r="K235" s="124">
        <v>31.5</v>
      </c>
      <c r="L235" s="125">
        <v>0.155555555555556</v>
      </c>
      <c r="M235" s="126" t="s">
        <v>556</v>
      </c>
      <c r="N235" s="127">
        <v>42836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6">
        <v>84</v>
      </c>
      <c r="B236" s="102">
        <v>42818</v>
      </c>
      <c r="C236" s="102"/>
      <c r="D236" s="103" t="s">
        <v>517</v>
      </c>
      <c r="E236" s="104" t="s">
        <v>580</v>
      </c>
      <c r="F236" s="105">
        <v>300.5</v>
      </c>
      <c r="G236" s="104"/>
      <c r="H236" s="104">
        <v>417.5</v>
      </c>
      <c r="I236" s="122">
        <v>420</v>
      </c>
      <c r="J236" s="123" t="s">
        <v>681</v>
      </c>
      <c r="K236" s="124">
        <f>H236-F236</f>
        <v>117</v>
      </c>
      <c r="L236" s="125">
        <f>K236/F236</f>
        <v>0.38935108153078202</v>
      </c>
      <c r="M236" s="126" t="s">
        <v>556</v>
      </c>
      <c r="N236" s="127">
        <v>43070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85</v>
      </c>
      <c r="B237" s="102">
        <v>42818</v>
      </c>
      <c r="C237" s="102"/>
      <c r="D237" s="103" t="s">
        <v>719</v>
      </c>
      <c r="E237" s="104" t="s">
        <v>580</v>
      </c>
      <c r="F237" s="105">
        <v>850</v>
      </c>
      <c r="G237" s="104"/>
      <c r="H237" s="104">
        <v>1042.5</v>
      </c>
      <c r="I237" s="122">
        <v>1023</v>
      </c>
      <c r="J237" s="123" t="s">
        <v>724</v>
      </c>
      <c r="K237" s="124">
        <v>192.5</v>
      </c>
      <c r="L237" s="125">
        <v>0.22647058823529401</v>
      </c>
      <c r="M237" s="126" t="s">
        <v>556</v>
      </c>
      <c r="N237" s="127">
        <v>42830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6">
        <v>86</v>
      </c>
      <c r="B238" s="102">
        <v>42830</v>
      </c>
      <c r="C238" s="102"/>
      <c r="D238" s="103" t="s">
        <v>471</v>
      </c>
      <c r="E238" s="104" t="s">
        <v>580</v>
      </c>
      <c r="F238" s="105">
        <v>785</v>
      </c>
      <c r="G238" s="104"/>
      <c r="H238" s="104">
        <v>930</v>
      </c>
      <c r="I238" s="122">
        <v>920</v>
      </c>
      <c r="J238" s="123" t="s">
        <v>682</v>
      </c>
      <c r="K238" s="124">
        <f>H238-F238</f>
        <v>145</v>
      </c>
      <c r="L238" s="125">
        <f>K238/F238</f>
        <v>0.18471337579617833</v>
      </c>
      <c r="M238" s="126" t="s">
        <v>556</v>
      </c>
      <c r="N238" s="127">
        <v>42976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7">
        <v>87</v>
      </c>
      <c r="B239" s="106">
        <v>42831</v>
      </c>
      <c r="C239" s="106"/>
      <c r="D239" s="107" t="s">
        <v>725</v>
      </c>
      <c r="E239" s="108" t="s">
        <v>580</v>
      </c>
      <c r="F239" s="109">
        <v>40</v>
      </c>
      <c r="G239" s="109"/>
      <c r="H239" s="110">
        <v>13.1</v>
      </c>
      <c r="I239" s="128">
        <v>60</v>
      </c>
      <c r="J239" s="134" t="s">
        <v>726</v>
      </c>
      <c r="K239" s="130">
        <v>-26.9</v>
      </c>
      <c r="L239" s="131">
        <v>-0.67249999999999999</v>
      </c>
      <c r="M239" s="132" t="s">
        <v>620</v>
      </c>
      <c r="N239" s="133">
        <v>43138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86">
        <v>88</v>
      </c>
      <c r="B240" s="102">
        <v>42837</v>
      </c>
      <c r="C240" s="102"/>
      <c r="D240" s="103" t="s">
        <v>87</v>
      </c>
      <c r="E240" s="104" t="s">
        <v>580</v>
      </c>
      <c r="F240" s="105">
        <v>289.5</v>
      </c>
      <c r="G240" s="104"/>
      <c r="H240" s="104">
        <v>354</v>
      </c>
      <c r="I240" s="122">
        <v>360</v>
      </c>
      <c r="J240" s="123" t="s">
        <v>683</v>
      </c>
      <c r="K240" s="124">
        <f t="shared" ref="K240:K248" si="114">H240-F240</f>
        <v>64.5</v>
      </c>
      <c r="L240" s="125">
        <f t="shared" ref="L240:L248" si="115">K240/F240</f>
        <v>0.22279792746113988</v>
      </c>
      <c r="M240" s="126" t="s">
        <v>556</v>
      </c>
      <c r="N240" s="127">
        <v>43040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6">
        <v>89</v>
      </c>
      <c r="B241" s="102">
        <v>42845</v>
      </c>
      <c r="C241" s="102"/>
      <c r="D241" s="103" t="s">
        <v>416</v>
      </c>
      <c r="E241" s="104" t="s">
        <v>580</v>
      </c>
      <c r="F241" s="105">
        <v>700</v>
      </c>
      <c r="G241" s="104"/>
      <c r="H241" s="104">
        <v>840</v>
      </c>
      <c r="I241" s="122">
        <v>840</v>
      </c>
      <c r="J241" s="123" t="s">
        <v>684</v>
      </c>
      <c r="K241" s="124">
        <f t="shared" si="114"/>
        <v>140</v>
      </c>
      <c r="L241" s="125">
        <f t="shared" si="115"/>
        <v>0.2</v>
      </c>
      <c r="M241" s="126" t="s">
        <v>556</v>
      </c>
      <c r="N241" s="127">
        <v>42893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6">
        <v>90</v>
      </c>
      <c r="B242" s="102">
        <v>42887</v>
      </c>
      <c r="C242" s="102"/>
      <c r="D242" s="144" t="s">
        <v>353</v>
      </c>
      <c r="E242" s="104" t="s">
        <v>580</v>
      </c>
      <c r="F242" s="105">
        <v>130</v>
      </c>
      <c r="G242" s="104"/>
      <c r="H242" s="104">
        <v>144.25</v>
      </c>
      <c r="I242" s="122">
        <v>170</v>
      </c>
      <c r="J242" s="123" t="s">
        <v>685</v>
      </c>
      <c r="K242" s="124">
        <f t="shared" si="114"/>
        <v>14.25</v>
      </c>
      <c r="L242" s="125">
        <f t="shared" si="115"/>
        <v>0.10961538461538461</v>
      </c>
      <c r="M242" s="126" t="s">
        <v>556</v>
      </c>
      <c r="N242" s="127">
        <v>43675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6">
        <v>91</v>
      </c>
      <c r="B243" s="102">
        <v>42901</v>
      </c>
      <c r="C243" s="102"/>
      <c r="D243" s="144" t="s">
        <v>686</v>
      </c>
      <c r="E243" s="104" t="s">
        <v>580</v>
      </c>
      <c r="F243" s="105">
        <v>214.5</v>
      </c>
      <c r="G243" s="104"/>
      <c r="H243" s="104">
        <v>262</v>
      </c>
      <c r="I243" s="122">
        <v>262</v>
      </c>
      <c r="J243" s="123" t="s">
        <v>687</v>
      </c>
      <c r="K243" s="124">
        <f t="shared" si="114"/>
        <v>47.5</v>
      </c>
      <c r="L243" s="125">
        <f t="shared" si="115"/>
        <v>0.22144522144522144</v>
      </c>
      <c r="M243" s="126" t="s">
        <v>556</v>
      </c>
      <c r="N243" s="127">
        <v>42977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8">
        <v>92</v>
      </c>
      <c r="B244" s="150">
        <v>42933</v>
      </c>
      <c r="C244" s="150"/>
      <c r="D244" s="151" t="s">
        <v>688</v>
      </c>
      <c r="E244" s="152" t="s">
        <v>580</v>
      </c>
      <c r="F244" s="153">
        <v>370</v>
      </c>
      <c r="G244" s="152"/>
      <c r="H244" s="152">
        <v>447.5</v>
      </c>
      <c r="I244" s="169">
        <v>450</v>
      </c>
      <c r="J244" s="209" t="s">
        <v>639</v>
      </c>
      <c r="K244" s="124">
        <f t="shared" si="114"/>
        <v>77.5</v>
      </c>
      <c r="L244" s="171">
        <f t="shared" si="115"/>
        <v>0.20945945945945946</v>
      </c>
      <c r="M244" s="172" t="s">
        <v>556</v>
      </c>
      <c r="N244" s="173">
        <v>43035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8">
        <v>93</v>
      </c>
      <c r="B245" s="150">
        <v>42943</v>
      </c>
      <c r="C245" s="150"/>
      <c r="D245" s="151" t="s">
        <v>164</v>
      </c>
      <c r="E245" s="152" t="s">
        <v>580</v>
      </c>
      <c r="F245" s="153">
        <v>657.5</v>
      </c>
      <c r="G245" s="152"/>
      <c r="H245" s="152">
        <v>825</v>
      </c>
      <c r="I245" s="169">
        <v>820</v>
      </c>
      <c r="J245" s="209" t="s">
        <v>639</v>
      </c>
      <c r="K245" s="124">
        <f t="shared" si="114"/>
        <v>167.5</v>
      </c>
      <c r="L245" s="171">
        <f t="shared" si="115"/>
        <v>0.25475285171102663</v>
      </c>
      <c r="M245" s="172" t="s">
        <v>556</v>
      </c>
      <c r="N245" s="173">
        <v>43090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6">
        <v>94</v>
      </c>
      <c r="B246" s="102">
        <v>42964</v>
      </c>
      <c r="C246" s="102"/>
      <c r="D246" s="103" t="s">
        <v>357</v>
      </c>
      <c r="E246" s="104" t="s">
        <v>580</v>
      </c>
      <c r="F246" s="105">
        <v>605</v>
      </c>
      <c r="G246" s="104"/>
      <c r="H246" s="104">
        <v>750</v>
      </c>
      <c r="I246" s="122">
        <v>750</v>
      </c>
      <c r="J246" s="123" t="s">
        <v>682</v>
      </c>
      <c r="K246" s="124">
        <f t="shared" si="114"/>
        <v>145</v>
      </c>
      <c r="L246" s="125">
        <f t="shared" si="115"/>
        <v>0.23966942148760331</v>
      </c>
      <c r="M246" s="126" t="s">
        <v>556</v>
      </c>
      <c r="N246" s="127">
        <v>43027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5">
        <v>95</v>
      </c>
      <c r="B247" s="145">
        <v>42979</v>
      </c>
      <c r="C247" s="145"/>
      <c r="D247" s="146" t="s">
        <v>475</v>
      </c>
      <c r="E247" s="147" t="s">
        <v>580</v>
      </c>
      <c r="F247" s="148">
        <v>255</v>
      </c>
      <c r="G247" s="149"/>
      <c r="H247" s="149">
        <v>217.25</v>
      </c>
      <c r="I247" s="149">
        <v>320</v>
      </c>
      <c r="J247" s="166" t="s">
        <v>689</v>
      </c>
      <c r="K247" s="130">
        <f t="shared" si="114"/>
        <v>-37.75</v>
      </c>
      <c r="L247" s="167">
        <f t="shared" si="115"/>
        <v>-0.14803921568627451</v>
      </c>
      <c r="M247" s="132" t="s">
        <v>620</v>
      </c>
      <c r="N247" s="168">
        <v>43661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6">
        <v>96</v>
      </c>
      <c r="B248" s="102">
        <v>42997</v>
      </c>
      <c r="C248" s="102"/>
      <c r="D248" s="103" t="s">
        <v>690</v>
      </c>
      <c r="E248" s="104" t="s">
        <v>580</v>
      </c>
      <c r="F248" s="105">
        <v>215</v>
      </c>
      <c r="G248" s="104"/>
      <c r="H248" s="104">
        <v>258</v>
      </c>
      <c r="I248" s="122">
        <v>258</v>
      </c>
      <c r="J248" s="123" t="s">
        <v>639</v>
      </c>
      <c r="K248" s="124">
        <f t="shared" si="114"/>
        <v>43</v>
      </c>
      <c r="L248" s="125">
        <f t="shared" si="115"/>
        <v>0.2</v>
      </c>
      <c r="M248" s="126" t="s">
        <v>556</v>
      </c>
      <c r="N248" s="127">
        <v>43040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86">
        <v>97</v>
      </c>
      <c r="B249" s="102">
        <v>42997</v>
      </c>
      <c r="C249" s="102"/>
      <c r="D249" s="103" t="s">
        <v>690</v>
      </c>
      <c r="E249" s="104" t="s">
        <v>580</v>
      </c>
      <c r="F249" s="105">
        <v>215</v>
      </c>
      <c r="G249" s="104"/>
      <c r="H249" s="104">
        <v>258</v>
      </c>
      <c r="I249" s="122">
        <v>258</v>
      </c>
      <c r="J249" s="209" t="s">
        <v>639</v>
      </c>
      <c r="K249" s="124">
        <v>43</v>
      </c>
      <c r="L249" s="125">
        <v>0.2</v>
      </c>
      <c r="M249" s="126" t="s">
        <v>556</v>
      </c>
      <c r="N249" s="127">
        <v>43040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98</v>
      </c>
      <c r="B250" s="190">
        <v>42998</v>
      </c>
      <c r="C250" s="190"/>
      <c r="D250" s="332" t="s">
        <v>780</v>
      </c>
      <c r="E250" s="191" t="s">
        <v>580</v>
      </c>
      <c r="F250" s="192">
        <v>75</v>
      </c>
      <c r="G250" s="191"/>
      <c r="H250" s="191">
        <v>90</v>
      </c>
      <c r="I250" s="210">
        <v>90</v>
      </c>
      <c r="J250" s="123" t="s">
        <v>691</v>
      </c>
      <c r="K250" s="124">
        <f t="shared" ref="K250:K255" si="116">H250-F250</f>
        <v>15</v>
      </c>
      <c r="L250" s="125">
        <f t="shared" ref="L250:L255" si="117">K250/F250</f>
        <v>0.2</v>
      </c>
      <c r="M250" s="126" t="s">
        <v>556</v>
      </c>
      <c r="N250" s="127">
        <v>43019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88">
        <v>99</v>
      </c>
      <c r="B251" s="150">
        <v>43011</v>
      </c>
      <c r="C251" s="150"/>
      <c r="D251" s="151" t="s">
        <v>692</v>
      </c>
      <c r="E251" s="152" t="s">
        <v>580</v>
      </c>
      <c r="F251" s="153">
        <v>315</v>
      </c>
      <c r="G251" s="152"/>
      <c r="H251" s="152">
        <v>392</v>
      </c>
      <c r="I251" s="169">
        <v>384</v>
      </c>
      <c r="J251" s="209" t="s">
        <v>693</v>
      </c>
      <c r="K251" s="124">
        <f t="shared" si="116"/>
        <v>77</v>
      </c>
      <c r="L251" s="171">
        <f t="shared" si="117"/>
        <v>0.24444444444444444</v>
      </c>
      <c r="M251" s="172" t="s">
        <v>556</v>
      </c>
      <c r="N251" s="173">
        <v>43017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8">
        <v>100</v>
      </c>
      <c r="B252" s="150">
        <v>43013</v>
      </c>
      <c r="C252" s="150"/>
      <c r="D252" s="151" t="s">
        <v>694</v>
      </c>
      <c r="E252" s="152" t="s">
        <v>580</v>
      </c>
      <c r="F252" s="153">
        <v>145</v>
      </c>
      <c r="G252" s="152"/>
      <c r="H252" s="152">
        <v>179</v>
      </c>
      <c r="I252" s="169">
        <v>180</v>
      </c>
      <c r="J252" s="209" t="s">
        <v>570</v>
      </c>
      <c r="K252" s="124">
        <f t="shared" si="116"/>
        <v>34</v>
      </c>
      <c r="L252" s="171">
        <f t="shared" si="117"/>
        <v>0.23448275862068965</v>
      </c>
      <c r="M252" s="172" t="s">
        <v>556</v>
      </c>
      <c r="N252" s="173">
        <v>43025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8">
        <v>101</v>
      </c>
      <c r="B253" s="150">
        <v>43014</v>
      </c>
      <c r="C253" s="150"/>
      <c r="D253" s="151" t="s">
        <v>330</v>
      </c>
      <c r="E253" s="152" t="s">
        <v>580</v>
      </c>
      <c r="F253" s="153">
        <v>256</v>
      </c>
      <c r="G253" s="152"/>
      <c r="H253" s="152">
        <v>323</v>
      </c>
      <c r="I253" s="169">
        <v>320</v>
      </c>
      <c r="J253" s="209" t="s">
        <v>639</v>
      </c>
      <c r="K253" s="124">
        <f t="shared" si="116"/>
        <v>67</v>
      </c>
      <c r="L253" s="171">
        <f t="shared" si="117"/>
        <v>0.26171875</v>
      </c>
      <c r="M253" s="172" t="s">
        <v>556</v>
      </c>
      <c r="N253" s="173">
        <v>43067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8">
        <v>102</v>
      </c>
      <c r="B254" s="150">
        <v>43017</v>
      </c>
      <c r="C254" s="150"/>
      <c r="D254" s="151" t="s">
        <v>350</v>
      </c>
      <c r="E254" s="152" t="s">
        <v>580</v>
      </c>
      <c r="F254" s="153">
        <v>137.5</v>
      </c>
      <c r="G254" s="152"/>
      <c r="H254" s="152">
        <v>184</v>
      </c>
      <c r="I254" s="169">
        <v>183</v>
      </c>
      <c r="J254" s="170" t="s">
        <v>695</v>
      </c>
      <c r="K254" s="124">
        <f t="shared" si="116"/>
        <v>46.5</v>
      </c>
      <c r="L254" s="171">
        <f t="shared" si="117"/>
        <v>0.33818181818181819</v>
      </c>
      <c r="M254" s="172" t="s">
        <v>556</v>
      </c>
      <c r="N254" s="173">
        <v>43108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8">
        <v>103</v>
      </c>
      <c r="B255" s="150">
        <v>43018</v>
      </c>
      <c r="C255" s="150"/>
      <c r="D255" s="151" t="s">
        <v>696</v>
      </c>
      <c r="E255" s="152" t="s">
        <v>580</v>
      </c>
      <c r="F255" s="153">
        <v>125.5</v>
      </c>
      <c r="G255" s="152"/>
      <c r="H255" s="152">
        <v>158</v>
      </c>
      <c r="I255" s="169">
        <v>155</v>
      </c>
      <c r="J255" s="170" t="s">
        <v>697</v>
      </c>
      <c r="K255" s="124">
        <f t="shared" si="116"/>
        <v>32.5</v>
      </c>
      <c r="L255" s="171">
        <f t="shared" si="117"/>
        <v>0.25896414342629481</v>
      </c>
      <c r="M255" s="172" t="s">
        <v>556</v>
      </c>
      <c r="N255" s="173">
        <v>43067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88">
        <v>104</v>
      </c>
      <c r="B256" s="150">
        <v>43018</v>
      </c>
      <c r="C256" s="150"/>
      <c r="D256" s="151" t="s">
        <v>727</v>
      </c>
      <c r="E256" s="152" t="s">
        <v>580</v>
      </c>
      <c r="F256" s="153">
        <v>895</v>
      </c>
      <c r="G256" s="152"/>
      <c r="H256" s="152">
        <v>1122.5</v>
      </c>
      <c r="I256" s="169">
        <v>1078</v>
      </c>
      <c r="J256" s="170" t="s">
        <v>728</v>
      </c>
      <c r="K256" s="124">
        <v>227.5</v>
      </c>
      <c r="L256" s="171">
        <v>0.25418994413407803</v>
      </c>
      <c r="M256" s="172" t="s">
        <v>556</v>
      </c>
      <c r="N256" s="173">
        <v>43117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8">
        <v>105</v>
      </c>
      <c r="B257" s="150">
        <v>43020</v>
      </c>
      <c r="C257" s="150"/>
      <c r="D257" s="151" t="s">
        <v>338</v>
      </c>
      <c r="E257" s="152" t="s">
        <v>580</v>
      </c>
      <c r="F257" s="153">
        <v>525</v>
      </c>
      <c r="G257" s="152"/>
      <c r="H257" s="152">
        <v>629</v>
      </c>
      <c r="I257" s="169">
        <v>629</v>
      </c>
      <c r="J257" s="209" t="s">
        <v>639</v>
      </c>
      <c r="K257" s="124">
        <v>104</v>
      </c>
      <c r="L257" s="171">
        <v>0.19809523809523799</v>
      </c>
      <c r="M257" s="172" t="s">
        <v>556</v>
      </c>
      <c r="N257" s="173">
        <v>43119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8">
        <v>106</v>
      </c>
      <c r="B258" s="150">
        <v>43046</v>
      </c>
      <c r="C258" s="150"/>
      <c r="D258" s="151" t="s">
        <v>379</v>
      </c>
      <c r="E258" s="152" t="s">
        <v>580</v>
      </c>
      <c r="F258" s="153">
        <v>740</v>
      </c>
      <c r="G258" s="152"/>
      <c r="H258" s="152">
        <v>892.5</v>
      </c>
      <c r="I258" s="169">
        <v>900</v>
      </c>
      <c r="J258" s="170" t="s">
        <v>698</v>
      </c>
      <c r="K258" s="124">
        <f>H258-F258</f>
        <v>152.5</v>
      </c>
      <c r="L258" s="171">
        <f>K258/F258</f>
        <v>0.20608108108108109</v>
      </c>
      <c r="M258" s="172" t="s">
        <v>556</v>
      </c>
      <c r="N258" s="173">
        <v>43052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6">
        <v>107</v>
      </c>
      <c r="B259" s="102">
        <v>43073</v>
      </c>
      <c r="C259" s="102"/>
      <c r="D259" s="103" t="s">
        <v>699</v>
      </c>
      <c r="E259" s="104" t="s">
        <v>580</v>
      </c>
      <c r="F259" s="105">
        <v>118.5</v>
      </c>
      <c r="G259" s="104"/>
      <c r="H259" s="104">
        <v>143.5</v>
      </c>
      <c r="I259" s="122">
        <v>145</v>
      </c>
      <c r="J259" s="137" t="s">
        <v>700</v>
      </c>
      <c r="K259" s="124">
        <f>H259-F259</f>
        <v>25</v>
      </c>
      <c r="L259" s="125">
        <f>K259/F259</f>
        <v>0.2109704641350211</v>
      </c>
      <c r="M259" s="126" t="s">
        <v>556</v>
      </c>
      <c r="N259" s="127">
        <v>43097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7">
        <v>108</v>
      </c>
      <c r="B260" s="106">
        <v>43090</v>
      </c>
      <c r="C260" s="106"/>
      <c r="D260" s="154" t="s">
        <v>420</v>
      </c>
      <c r="E260" s="108" t="s">
        <v>580</v>
      </c>
      <c r="F260" s="109">
        <v>715</v>
      </c>
      <c r="G260" s="109"/>
      <c r="H260" s="110">
        <v>500</v>
      </c>
      <c r="I260" s="128">
        <v>872</v>
      </c>
      <c r="J260" s="134" t="s">
        <v>701</v>
      </c>
      <c r="K260" s="130">
        <f>H260-F260</f>
        <v>-215</v>
      </c>
      <c r="L260" s="131">
        <f>K260/F260</f>
        <v>-0.30069930069930068</v>
      </c>
      <c r="M260" s="132" t="s">
        <v>620</v>
      </c>
      <c r="N260" s="133">
        <v>43670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6">
        <v>109</v>
      </c>
      <c r="B261" s="102">
        <v>43098</v>
      </c>
      <c r="C261" s="102"/>
      <c r="D261" s="103" t="s">
        <v>692</v>
      </c>
      <c r="E261" s="104" t="s">
        <v>580</v>
      </c>
      <c r="F261" s="105">
        <v>435</v>
      </c>
      <c r="G261" s="104"/>
      <c r="H261" s="104">
        <v>542.5</v>
      </c>
      <c r="I261" s="122">
        <v>539</v>
      </c>
      <c r="J261" s="137" t="s">
        <v>639</v>
      </c>
      <c r="K261" s="124">
        <v>107.5</v>
      </c>
      <c r="L261" s="125">
        <v>0.247126436781609</v>
      </c>
      <c r="M261" s="126" t="s">
        <v>556</v>
      </c>
      <c r="N261" s="127">
        <v>43206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6">
        <v>110</v>
      </c>
      <c r="B262" s="102">
        <v>43098</v>
      </c>
      <c r="C262" s="102"/>
      <c r="D262" s="103" t="s">
        <v>530</v>
      </c>
      <c r="E262" s="104" t="s">
        <v>580</v>
      </c>
      <c r="F262" s="105">
        <v>885</v>
      </c>
      <c r="G262" s="104"/>
      <c r="H262" s="104">
        <v>1090</v>
      </c>
      <c r="I262" s="122">
        <v>1084</v>
      </c>
      <c r="J262" s="137" t="s">
        <v>639</v>
      </c>
      <c r="K262" s="124">
        <v>205</v>
      </c>
      <c r="L262" s="125">
        <v>0.23163841807909599</v>
      </c>
      <c r="M262" s="126" t="s">
        <v>556</v>
      </c>
      <c r="N262" s="127">
        <v>43213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326">
        <v>111</v>
      </c>
      <c r="B263" s="317">
        <v>43192</v>
      </c>
      <c r="C263" s="317"/>
      <c r="D263" s="112" t="s">
        <v>709</v>
      </c>
      <c r="E263" s="318" t="s">
        <v>580</v>
      </c>
      <c r="F263" s="319">
        <v>478.5</v>
      </c>
      <c r="G263" s="318"/>
      <c r="H263" s="318">
        <v>442</v>
      </c>
      <c r="I263" s="320">
        <v>613</v>
      </c>
      <c r="J263" s="341" t="s">
        <v>797</v>
      </c>
      <c r="K263" s="130">
        <f>H263-F263</f>
        <v>-36.5</v>
      </c>
      <c r="L263" s="131">
        <f>K263/F263</f>
        <v>-7.6280041797283177E-2</v>
      </c>
      <c r="M263" s="132" t="s">
        <v>620</v>
      </c>
      <c r="N263" s="133">
        <v>43762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7">
        <v>112</v>
      </c>
      <c r="B264" s="106">
        <v>43194</v>
      </c>
      <c r="C264" s="106"/>
      <c r="D264" s="331" t="s">
        <v>779</v>
      </c>
      <c r="E264" s="108" t="s">
        <v>580</v>
      </c>
      <c r="F264" s="109">
        <f>141.5-7.3</f>
        <v>134.19999999999999</v>
      </c>
      <c r="G264" s="109"/>
      <c r="H264" s="110">
        <v>77</v>
      </c>
      <c r="I264" s="128">
        <v>180</v>
      </c>
      <c r="J264" s="341" t="s">
        <v>796</v>
      </c>
      <c r="K264" s="130">
        <f>H264-F264</f>
        <v>-57.199999999999989</v>
      </c>
      <c r="L264" s="131">
        <f>K264/F264</f>
        <v>-0.42622950819672129</v>
      </c>
      <c r="M264" s="132" t="s">
        <v>620</v>
      </c>
      <c r="N264" s="133">
        <v>43522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7">
        <v>113</v>
      </c>
      <c r="B265" s="106">
        <v>43209</v>
      </c>
      <c r="C265" s="106"/>
      <c r="D265" s="107" t="s">
        <v>702</v>
      </c>
      <c r="E265" s="108" t="s">
        <v>580</v>
      </c>
      <c r="F265" s="109">
        <v>430</v>
      </c>
      <c r="G265" s="109"/>
      <c r="H265" s="110">
        <v>220</v>
      </c>
      <c r="I265" s="128">
        <v>537</v>
      </c>
      <c r="J265" s="134" t="s">
        <v>703</v>
      </c>
      <c r="K265" s="130">
        <f>H265-F265</f>
        <v>-210</v>
      </c>
      <c r="L265" s="131">
        <f>K265/F265</f>
        <v>-0.48837209302325579</v>
      </c>
      <c r="M265" s="132" t="s">
        <v>620</v>
      </c>
      <c r="N265" s="133">
        <v>43252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89">
        <v>114</v>
      </c>
      <c r="B266" s="190">
        <v>43220</v>
      </c>
      <c r="C266" s="190"/>
      <c r="D266" s="151" t="s">
        <v>380</v>
      </c>
      <c r="E266" s="191" t="s">
        <v>580</v>
      </c>
      <c r="F266" s="191">
        <v>153.5</v>
      </c>
      <c r="G266" s="191"/>
      <c r="H266" s="191">
        <v>196</v>
      </c>
      <c r="I266" s="210">
        <v>196</v>
      </c>
      <c r="J266" s="137" t="s">
        <v>812</v>
      </c>
      <c r="K266" s="124">
        <f>H266-F266</f>
        <v>42.5</v>
      </c>
      <c r="L266" s="125">
        <f>K266/F266</f>
        <v>0.27687296416938112</v>
      </c>
      <c r="M266" s="126" t="s">
        <v>556</v>
      </c>
      <c r="N266" s="322">
        <v>43605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7">
        <v>115</v>
      </c>
      <c r="B267" s="106">
        <v>43306</v>
      </c>
      <c r="C267" s="106"/>
      <c r="D267" s="107" t="s">
        <v>725</v>
      </c>
      <c r="E267" s="108" t="s">
        <v>580</v>
      </c>
      <c r="F267" s="109">
        <v>27.5</v>
      </c>
      <c r="G267" s="109"/>
      <c r="H267" s="110">
        <v>13.1</v>
      </c>
      <c r="I267" s="128">
        <v>60</v>
      </c>
      <c r="J267" s="134" t="s">
        <v>729</v>
      </c>
      <c r="K267" s="130">
        <v>-14.4</v>
      </c>
      <c r="L267" s="131">
        <v>-0.52363636363636401</v>
      </c>
      <c r="M267" s="132" t="s">
        <v>620</v>
      </c>
      <c r="N267" s="133">
        <v>43138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326">
        <v>116</v>
      </c>
      <c r="B268" s="317">
        <v>43318</v>
      </c>
      <c r="C268" s="317"/>
      <c r="D268" s="112" t="s">
        <v>704</v>
      </c>
      <c r="E268" s="318" t="s">
        <v>580</v>
      </c>
      <c r="F268" s="318">
        <v>148.5</v>
      </c>
      <c r="G268" s="318"/>
      <c r="H268" s="318">
        <v>102</v>
      </c>
      <c r="I268" s="320">
        <v>182</v>
      </c>
      <c r="J268" s="134" t="s">
        <v>811</v>
      </c>
      <c r="K268" s="130">
        <f>H268-F268</f>
        <v>-46.5</v>
      </c>
      <c r="L268" s="131">
        <f>K268/F268</f>
        <v>-0.31313131313131315</v>
      </c>
      <c r="M268" s="132" t="s">
        <v>620</v>
      </c>
      <c r="N268" s="133">
        <v>43661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6">
        <v>117</v>
      </c>
      <c r="B269" s="102">
        <v>43335</v>
      </c>
      <c r="C269" s="102"/>
      <c r="D269" s="103" t="s">
        <v>730</v>
      </c>
      <c r="E269" s="104" t="s">
        <v>580</v>
      </c>
      <c r="F269" s="152">
        <v>285</v>
      </c>
      <c r="G269" s="104"/>
      <c r="H269" s="104">
        <v>355</v>
      </c>
      <c r="I269" s="122">
        <v>364</v>
      </c>
      <c r="J269" s="137" t="s">
        <v>731</v>
      </c>
      <c r="K269" s="124">
        <v>70</v>
      </c>
      <c r="L269" s="125">
        <v>0.24561403508771901</v>
      </c>
      <c r="M269" s="126" t="s">
        <v>556</v>
      </c>
      <c r="N269" s="127">
        <v>43455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6">
        <v>118</v>
      </c>
      <c r="B270" s="102">
        <v>43341</v>
      </c>
      <c r="C270" s="102"/>
      <c r="D270" s="103" t="s">
        <v>370</v>
      </c>
      <c r="E270" s="104" t="s">
        <v>580</v>
      </c>
      <c r="F270" s="152">
        <v>525</v>
      </c>
      <c r="G270" s="104"/>
      <c r="H270" s="104">
        <v>585</v>
      </c>
      <c r="I270" s="122">
        <v>635</v>
      </c>
      <c r="J270" s="137" t="s">
        <v>705</v>
      </c>
      <c r="K270" s="124">
        <f t="shared" ref="K270:K282" si="118">H270-F270</f>
        <v>60</v>
      </c>
      <c r="L270" s="125">
        <f t="shared" ref="L270:L282" si="119">K270/F270</f>
        <v>0.11428571428571428</v>
      </c>
      <c r="M270" s="126" t="s">
        <v>556</v>
      </c>
      <c r="N270" s="127">
        <v>43662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6">
        <v>119</v>
      </c>
      <c r="B271" s="102">
        <v>43395</v>
      </c>
      <c r="C271" s="102"/>
      <c r="D271" s="103" t="s">
        <v>357</v>
      </c>
      <c r="E271" s="104" t="s">
        <v>580</v>
      </c>
      <c r="F271" s="152">
        <v>475</v>
      </c>
      <c r="G271" s="104"/>
      <c r="H271" s="104">
        <v>574</v>
      </c>
      <c r="I271" s="122">
        <v>570</v>
      </c>
      <c r="J271" s="137" t="s">
        <v>639</v>
      </c>
      <c r="K271" s="124">
        <f t="shared" si="118"/>
        <v>99</v>
      </c>
      <c r="L271" s="125">
        <f t="shared" si="119"/>
        <v>0.20842105263157895</v>
      </c>
      <c r="M271" s="126" t="s">
        <v>556</v>
      </c>
      <c r="N271" s="127">
        <v>43403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8">
        <v>120</v>
      </c>
      <c r="B272" s="150">
        <v>43397</v>
      </c>
      <c r="C272" s="150"/>
      <c r="D272" s="357" t="s">
        <v>377</v>
      </c>
      <c r="E272" s="152" t="s">
        <v>580</v>
      </c>
      <c r="F272" s="152">
        <v>707.5</v>
      </c>
      <c r="G272" s="152"/>
      <c r="H272" s="152">
        <v>872</v>
      </c>
      <c r="I272" s="169">
        <v>872</v>
      </c>
      <c r="J272" s="170" t="s">
        <v>639</v>
      </c>
      <c r="K272" s="124">
        <f t="shared" si="118"/>
        <v>164.5</v>
      </c>
      <c r="L272" s="171">
        <f t="shared" si="119"/>
        <v>0.23250883392226149</v>
      </c>
      <c r="M272" s="172" t="s">
        <v>556</v>
      </c>
      <c r="N272" s="173">
        <v>43482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8">
        <v>121</v>
      </c>
      <c r="B273" s="150">
        <v>43398</v>
      </c>
      <c r="C273" s="150"/>
      <c r="D273" s="357" t="s">
        <v>339</v>
      </c>
      <c r="E273" s="152" t="s">
        <v>580</v>
      </c>
      <c r="F273" s="152">
        <v>162</v>
      </c>
      <c r="G273" s="152"/>
      <c r="H273" s="152">
        <v>204</v>
      </c>
      <c r="I273" s="169">
        <v>209</v>
      </c>
      <c r="J273" s="170" t="s">
        <v>810</v>
      </c>
      <c r="K273" s="124">
        <f t="shared" si="118"/>
        <v>42</v>
      </c>
      <c r="L273" s="171">
        <f t="shared" si="119"/>
        <v>0.25925925925925924</v>
      </c>
      <c r="M273" s="172" t="s">
        <v>556</v>
      </c>
      <c r="N273" s="173">
        <v>43539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89">
        <v>122</v>
      </c>
      <c r="B274" s="190">
        <v>43399</v>
      </c>
      <c r="C274" s="190"/>
      <c r="D274" s="151" t="s">
        <v>465</v>
      </c>
      <c r="E274" s="191" t="s">
        <v>580</v>
      </c>
      <c r="F274" s="191">
        <v>240</v>
      </c>
      <c r="G274" s="191"/>
      <c r="H274" s="191">
        <v>297</v>
      </c>
      <c r="I274" s="210">
        <v>297</v>
      </c>
      <c r="J274" s="170" t="s">
        <v>639</v>
      </c>
      <c r="K274" s="211">
        <f t="shared" si="118"/>
        <v>57</v>
      </c>
      <c r="L274" s="212">
        <f t="shared" si="119"/>
        <v>0.23749999999999999</v>
      </c>
      <c r="M274" s="213" t="s">
        <v>556</v>
      </c>
      <c r="N274" s="214">
        <v>43417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86">
        <v>123</v>
      </c>
      <c r="B275" s="102">
        <v>43439</v>
      </c>
      <c r="C275" s="102"/>
      <c r="D275" s="144" t="s">
        <v>706</v>
      </c>
      <c r="E275" s="104" t="s">
        <v>580</v>
      </c>
      <c r="F275" s="104">
        <v>202.5</v>
      </c>
      <c r="G275" s="104"/>
      <c r="H275" s="104">
        <v>255</v>
      </c>
      <c r="I275" s="122">
        <v>252</v>
      </c>
      <c r="J275" s="137" t="s">
        <v>639</v>
      </c>
      <c r="K275" s="124">
        <f t="shared" si="118"/>
        <v>52.5</v>
      </c>
      <c r="L275" s="125">
        <f t="shared" si="119"/>
        <v>0.25925925925925924</v>
      </c>
      <c r="M275" s="126" t="s">
        <v>556</v>
      </c>
      <c r="N275" s="127">
        <v>43542</v>
      </c>
      <c r="O275" s="54"/>
      <c r="P275" s="13"/>
      <c r="Q275" s="13"/>
      <c r="R275" s="90" t="s">
        <v>708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89">
        <v>124</v>
      </c>
      <c r="B276" s="190">
        <v>43465</v>
      </c>
      <c r="C276" s="102"/>
      <c r="D276" s="357" t="s">
        <v>402</v>
      </c>
      <c r="E276" s="191" t="s">
        <v>580</v>
      </c>
      <c r="F276" s="191">
        <v>710</v>
      </c>
      <c r="G276" s="191"/>
      <c r="H276" s="191">
        <v>866</v>
      </c>
      <c r="I276" s="210">
        <v>866</v>
      </c>
      <c r="J276" s="170" t="s">
        <v>639</v>
      </c>
      <c r="K276" s="124">
        <f t="shared" si="118"/>
        <v>156</v>
      </c>
      <c r="L276" s="125">
        <f t="shared" si="119"/>
        <v>0.21971830985915494</v>
      </c>
      <c r="M276" s="126" t="s">
        <v>556</v>
      </c>
      <c r="N276" s="322">
        <v>43553</v>
      </c>
      <c r="O276" s="54"/>
      <c r="P276" s="13"/>
      <c r="Q276" s="13"/>
      <c r="R276" s="14" t="s">
        <v>708</v>
      </c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89">
        <v>125</v>
      </c>
      <c r="B277" s="190">
        <v>43522</v>
      </c>
      <c r="C277" s="190"/>
      <c r="D277" s="357" t="s">
        <v>139</v>
      </c>
      <c r="E277" s="191" t="s">
        <v>580</v>
      </c>
      <c r="F277" s="191">
        <v>337.25</v>
      </c>
      <c r="G277" s="191"/>
      <c r="H277" s="191">
        <v>398.5</v>
      </c>
      <c r="I277" s="210">
        <v>411</v>
      </c>
      <c r="J277" s="137" t="s">
        <v>809</v>
      </c>
      <c r="K277" s="124">
        <f t="shared" si="118"/>
        <v>61.25</v>
      </c>
      <c r="L277" s="125">
        <f t="shared" si="119"/>
        <v>0.1816160118606375</v>
      </c>
      <c r="M277" s="126" t="s">
        <v>556</v>
      </c>
      <c r="N277" s="322">
        <v>43760</v>
      </c>
      <c r="O277" s="54"/>
      <c r="P277" s="13"/>
      <c r="Q277" s="13"/>
      <c r="R277" s="90" t="s">
        <v>708</v>
      </c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327">
        <v>126</v>
      </c>
      <c r="B278" s="155">
        <v>43559</v>
      </c>
      <c r="C278" s="155"/>
      <c r="D278" s="156" t="s">
        <v>394</v>
      </c>
      <c r="E278" s="157" t="s">
        <v>580</v>
      </c>
      <c r="F278" s="157">
        <v>130</v>
      </c>
      <c r="G278" s="157"/>
      <c r="H278" s="157">
        <v>65</v>
      </c>
      <c r="I278" s="174">
        <v>158</v>
      </c>
      <c r="J278" s="134" t="s">
        <v>707</v>
      </c>
      <c r="K278" s="130">
        <f t="shared" si="118"/>
        <v>-65</v>
      </c>
      <c r="L278" s="131">
        <f t="shared" si="119"/>
        <v>-0.5</v>
      </c>
      <c r="M278" s="132" t="s">
        <v>620</v>
      </c>
      <c r="N278" s="133">
        <v>43726</v>
      </c>
      <c r="O278" s="54"/>
      <c r="P278" s="13"/>
      <c r="Q278" s="13"/>
      <c r="R278" s="14" t="s">
        <v>710</v>
      </c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328">
        <v>127</v>
      </c>
      <c r="B279" s="175">
        <v>43017</v>
      </c>
      <c r="C279" s="175"/>
      <c r="D279" s="176" t="s">
        <v>166</v>
      </c>
      <c r="E279" s="177" t="s">
        <v>580</v>
      </c>
      <c r="F279" s="178">
        <v>141.5</v>
      </c>
      <c r="G279" s="179"/>
      <c r="H279" s="179">
        <v>183.5</v>
      </c>
      <c r="I279" s="179">
        <v>210</v>
      </c>
      <c r="J279" s="200" t="s">
        <v>801</v>
      </c>
      <c r="K279" s="201">
        <f t="shared" si="118"/>
        <v>42</v>
      </c>
      <c r="L279" s="202">
        <f t="shared" si="119"/>
        <v>0.29681978798586572</v>
      </c>
      <c r="M279" s="178" t="s">
        <v>556</v>
      </c>
      <c r="N279" s="203">
        <v>43042</v>
      </c>
      <c r="O279" s="54"/>
      <c r="P279" s="13"/>
      <c r="Q279" s="13"/>
      <c r="R279" s="90" t="s">
        <v>710</v>
      </c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27">
        <v>128</v>
      </c>
      <c r="B280" s="155">
        <v>43074</v>
      </c>
      <c r="C280" s="155"/>
      <c r="D280" s="156" t="s">
        <v>295</v>
      </c>
      <c r="E280" s="157" t="s">
        <v>580</v>
      </c>
      <c r="F280" s="158">
        <v>172</v>
      </c>
      <c r="G280" s="157"/>
      <c r="H280" s="157">
        <v>155.25</v>
      </c>
      <c r="I280" s="174">
        <v>230</v>
      </c>
      <c r="J280" s="341" t="s">
        <v>794</v>
      </c>
      <c r="K280" s="130">
        <f t="shared" ref="K280" si="120">H280-F280</f>
        <v>-16.75</v>
      </c>
      <c r="L280" s="131">
        <f t="shared" ref="L280" si="121">K280/F280</f>
        <v>-9.7383720930232565E-2</v>
      </c>
      <c r="M280" s="132" t="s">
        <v>620</v>
      </c>
      <c r="N280" s="133">
        <v>43787</v>
      </c>
      <c r="O280" s="54"/>
      <c r="P280" s="13"/>
      <c r="Q280" s="13"/>
      <c r="R280" s="14" t="s">
        <v>710</v>
      </c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89">
        <v>129</v>
      </c>
      <c r="B281" s="190">
        <v>43398</v>
      </c>
      <c r="C281" s="190"/>
      <c r="D281" s="151" t="s">
        <v>103</v>
      </c>
      <c r="E281" s="191" t="s">
        <v>580</v>
      </c>
      <c r="F281" s="191">
        <v>698.5</v>
      </c>
      <c r="G281" s="191"/>
      <c r="H281" s="191">
        <v>890</v>
      </c>
      <c r="I281" s="210">
        <v>890</v>
      </c>
      <c r="J281" s="137" t="s">
        <v>924</v>
      </c>
      <c r="K281" s="124">
        <f t="shared" si="118"/>
        <v>191.5</v>
      </c>
      <c r="L281" s="125">
        <f t="shared" si="119"/>
        <v>0.27415891195418757</v>
      </c>
      <c r="M281" s="126" t="s">
        <v>556</v>
      </c>
      <c r="N281" s="322">
        <v>44328</v>
      </c>
      <c r="O281" s="54"/>
      <c r="P281" s="13"/>
      <c r="Q281" s="13"/>
      <c r="R281" s="14" t="s">
        <v>708</v>
      </c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89">
        <v>130</v>
      </c>
      <c r="B282" s="190">
        <v>42877</v>
      </c>
      <c r="C282" s="190"/>
      <c r="D282" s="151" t="s">
        <v>369</v>
      </c>
      <c r="E282" s="191" t="s">
        <v>580</v>
      </c>
      <c r="F282" s="191">
        <v>127.6</v>
      </c>
      <c r="G282" s="191"/>
      <c r="H282" s="191">
        <v>138</v>
      </c>
      <c r="I282" s="210">
        <v>190</v>
      </c>
      <c r="J282" s="137" t="s">
        <v>798</v>
      </c>
      <c r="K282" s="124">
        <f t="shared" si="118"/>
        <v>10.400000000000006</v>
      </c>
      <c r="L282" s="125">
        <f t="shared" si="119"/>
        <v>8.1504702194357417E-2</v>
      </c>
      <c r="M282" s="126" t="s">
        <v>556</v>
      </c>
      <c r="N282" s="322">
        <v>43774</v>
      </c>
      <c r="O282" s="54"/>
      <c r="P282" s="13"/>
      <c r="Q282" s="13"/>
      <c r="R282" s="14" t="s">
        <v>710</v>
      </c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189">
        <v>131</v>
      </c>
      <c r="B283" s="190">
        <v>43158</v>
      </c>
      <c r="C283" s="190"/>
      <c r="D283" s="151" t="s">
        <v>711</v>
      </c>
      <c r="E283" s="191" t="s">
        <v>580</v>
      </c>
      <c r="F283" s="191">
        <v>317</v>
      </c>
      <c r="G283" s="191"/>
      <c r="H283" s="191">
        <v>382.5</v>
      </c>
      <c r="I283" s="210">
        <v>398</v>
      </c>
      <c r="J283" s="137" t="s">
        <v>836</v>
      </c>
      <c r="K283" s="124">
        <f t="shared" ref="K283" si="122">H283-F283</f>
        <v>65.5</v>
      </c>
      <c r="L283" s="125">
        <f t="shared" ref="L283" si="123">K283/F283</f>
        <v>0.20662460567823343</v>
      </c>
      <c r="M283" s="126" t="s">
        <v>556</v>
      </c>
      <c r="N283" s="322">
        <v>44238</v>
      </c>
      <c r="O283" s="54"/>
      <c r="P283" s="13"/>
      <c r="Q283" s="13"/>
      <c r="R283" s="14" t="s">
        <v>710</v>
      </c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327">
        <v>132</v>
      </c>
      <c r="B284" s="155">
        <v>43164</v>
      </c>
      <c r="C284" s="155"/>
      <c r="D284" s="156" t="s">
        <v>133</v>
      </c>
      <c r="E284" s="157" t="s">
        <v>580</v>
      </c>
      <c r="F284" s="158">
        <f>510-14.4</f>
        <v>495.6</v>
      </c>
      <c r="G284" s="157"/>
      <c r="H284" s="157">
        <v>350</v>
      </c>
      <c r="I284" s="174">
        <v>672</v>
      </c>
      <c r="J284" s="341" t="s">
        <v>803</v>
      </c>
      <c r="K284" s="130">
        <f t="shared" ref="K284" si="124">H284-F284</f>
        <v>-145.60000000000002</v>
      </c>
      <c r="L284" s="131">
        <f t="shared" ref="L284" si="125">K284/F284</f>
        <v>-0.29378531073446329</v>
      </c>
      <c r="M284" s="132" t="s">
        <v>620</v>
      </c>
      <c r="N284" s="133">
        <v>43887</v>
      </c>
      <c r="O284" s="54"/>
      <c r="P284" s="13"/>
      <c r="Q284" s="13"/>
      <c r="R284" s="14" t="s">
        <v>708</v>
      </c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327">
        <v>133</v>
      </c>
      <c r="B285" s="155">
        <v>43237</v>
      </c>
      <c r="C285" s="155"/>
      <c r="D285" s="156" t="s">
        <v>459</v>
      </c>
      <c r="E285" s="157" t="s">
        <v>580</v>
      </c>
      <c r="F285" s="158">
        <v>230.3</v>
      </c>
      <c r="G285" s="157"/>
      <c r="H285" s="157">
        <v>102.5</v>
      </c>
      <c r="I285" s="174">
        <v>348</v>
      </c>
      <c r="J285" s="341" t="s">
        <v>805</v>
      </c>
      <c r="K285" s="130">
        <f t="shared" ref="K285:K286" si="126">H285-F285</f>
        <v>-127.80000000000001</v>
      </c>
      <c r="L285" s="131">
        <f t="shared" ref="L285:L286" si="127">K285/F285</f>
        <v>-0.55492835432045162</v>
      </c>
      <c r="M285" s="132" t="s">
        <v>620</v>
      </c>
      <c r="N285" s="133">
        <v>43896</v>
      </c>
      <c r="O285" s="54"/>
      <c r="P285" s="13"/>
      <c r="Q285" s="13"/>
      <c r="R285" s="314" t="s">
        <v>708</v>
      </c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189">
        <v>134</v>
      </c>
      <c r="B286" s="190">
        <v>43258</v>
      </c>
      <c r="C286" s="190"/>
      <c r="D286" s="151" t="s">
        <v>426</v>
      </c>
      <c r="E286" s="191" t="s">
        <v>580</v>
      </c>
      <c r="F286" s="191">
        <f>342.5-5.1</f>
        <v>337.4</v>
      </c>
      <c r="G286" s="191"/>
      <c r="H286" s="191">
        <v>412.5</v>
      </c>
      <c r="I286" s="210">
        <v>439</v>
      </c>
      <c r="J286" s="137" t="s">
        <v>834</v>
      </c>
      <c r="K286" s="124">
        <f t="shared" si="126"/>
        <v>75.100000000000023</v>
      </c>
      <c r="L286" s="125">
        <f t="shared" si="127"/>
        <v>0.22258446947243635</v>
      </c>
      <c r="M286" s="126" t="s">
        <v>556</v>
      </c>
      <c r="N286" s="322">
        <v>44230</v>
      </c>
      <c r="O286" s="54"/>
      <c r="P286" s="13"/>
      <c r="Q286" s="13"/>
      <c r="R286" s="14" t="s">
        <v>710</v>
      </c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197">
        <v>135</v>
      </c>
      <c r="B287" s="182">
        <v>43285</v>
      </c>
      <c r="C287" s="182"/>
      <c r="D287" s="185" t="s">
        <v>48</v>
      </c>
      <c r="E287" s="183" t="s">
        <v>580</v>
      </c>
      <c r="F287" s="181">
        <f>127.5-5.53</f>
        <v>121.97</v>
      </c>
      <c r="G287" s="183"/>
      <c r="H287" s="183"/>
      <c r="I287" s="204">
        <v>170</v>
      </c>
      <c r="J287" s="216" t="s">
        <v>558</v>
      </c>
      <c r="K287" s="206"/>
      <c r="L287" s="207"/>
      <c r="M287" s="205" t="s">
        <v>558</v>
      </c>
      <c r="N287" s="208"/>
      <c r="O287" s="54"/>
      <c r="P287" s="13"/>
      <c r="Q287" s="13"/>
      <c r="R287" s="14" t="s">
        <v>708</v>
      </c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327">
        <v>136</v>
      </c>
      <c r="B288" s="155">
        <v>43294</v>
      </c>
      <c r="C288" s="155"/>
      <c r="D288" s="156" t="s">
        <v>239</v>
      </c>
      <c r="E288" s="157" t="s">
        <v>580</v>
      </c>
      <c r="F288" s="158">
        <v>46.5</v>
      </c>
      <c r="G288" s="157"/>
      <c r="H288" s="157">
        <v>17</v>
      </c>
      <c r="I288" s="174">
        <v>59</v>
      </c>
      <c r="J288" s="341" t="s">
        <v>802</v>
      </c>
      <c r="K288" s="130">
        <f t="shared" ref="K288" si="128">H288-F288</f>
        <v>-29.5</v>
      </c>
      <c r="L288" s="131">
        <f t="shared" ref="L288" si="129">K288/F288</f>
        <v>-0.63440860215053763</v>
      </c>
      <c r="M288" s="132" t="s">
        <v>620</v>
      </c>
      <c r="N288" s="133">
        <v>43887</v>
      </c>
      <c r="O288" s="54"/>
      <c r="P288" s="13"/>
      <c r="Q288" s="13"/>
      <c r="R288" s="14" t="s">
        <v>708</v>
      </c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329">
        <v>137</v>
      </c>
      <c r="B289" s="180">
        <v>43396</v>
      </c>
      <c r="C289" s="180"/>
      <c r="D289" s="185" t="s">
        <v>404</v>
      </c>
      <c r="E289" s="183" t="s">
        <v>580</v>
      </c>
      <c r="F289" s="184">
        <v>156.5</v>
      </c>
      <c r="G289" s="183"/>
      <c r="H289" s="183"/>
      <c r="I289" s="204">
        <v>191</v>
      </c>
      <c r="J289" s="216" t="s">
        <v>558</v>
      </c>
      <c r="K289" s="206"/>
      <c r="L289" s="207"/>
      <c r="M289" s="205" t="s">
        <v>558</v>
      </c>
      <c r="N289" s="208"/>
      <c r="O289" s="54"/>
      <c r="P289" s="13"/>
      <c r="Q289" s="13"/>
      <c r="R289" s="14" t="s">
        <v>708</v>
      </c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189">
        <v>138</v>
      </c>
      <c r="B290" s="190">
        <v>43439</v>
      </c>
      <c r="C290" s="190"/>
      <c r="D290" s="151" t="s">
        <v>321</v>
      </c>
      <c r="E290" s="191" t="s">
        <v>580</v>
      </c>
      <c r="F290" s="191">
        <v>259.5</v>
      </c>
      <c r="G290" s="191"/>
      <c r="H290" s="191">
        <v>320</v>
      </c>
      <c r="I290" s="210">
        <v>320</v>
      </c>
      <c r="J290" s="137" t="s">
        <v>639</v>
      </c>
      <c r="K290" s="124">
        <f t="shared" ref="K290" si="130">H290-F290</f>
        <v>60.5</v>
      </c>
      <c r="L290" s="125">
        <f t="shared" ref="L290" si="131">K290/F290</f>
        <v>0.23314065510597304</v>
      </c>
      <c r="M290" s="126" t="s">
        <v>556</v>
      </c>
      <c r="N290" s="322">
        <v>44323</v>
      </c>
      <c r="O290" s="54"/>
      <c r="P290" s="13"/>
      <c r="Q290" s="13"/>
      <c r="R290" s="14" t="s">
        <v>708</v>
      </c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327">
        <v>139</v>
      </c>
      <c r="B291" s="155">
        <v>43439</v>
      </c>
      <c r="C291" s="155"/>
      <c r="D291" s="156" t="s">
        <v>732</v>
      </c>
      <c r="E291" s="157" t="s">
        <v>580</v>
      </c>
      <c r="F291" s="157">
        <v>715</v>
      </c>
      <c r="G291" s="157"/>
      <c r="H291" s="157">
        <v>445</v>
      </c>
      <c r="I291" s="174">
        <v>840</v>
      </c>
      <c r="J291" s="134" t="s">
        <v>782</v>
      </c>
      <c r="K291" s="130">
        <f t="shared" ref="K291:K294" si="132">H291-F291</f>
        <v>-270</v>
      </c>
      <c r="L291" s="131">
        <f t="shared" ref="L291:L294" si="133">K291/F291</f>
        <v>-0.3776223776223776</v>
      </c>
      <c r="M291" s="132" t="s">
        <v>620</v>
      </c>
      <c r="N291" s="133">
        <v>43800</v>
      </c>
      <c r="O291" s="54"/>
      <c r="P291" s="13"/>
      <c r="Q291" s="13"/>
      <c r="R291" s="14" t="s">
        <v>708</v>
      </c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89">
        <v>140</v>
      </c>
      <c r="B292" s="190">
        <v>43469</v>
      </c>
      <c r="C292" s="190"/>
      <c r="D292" s="151" t="s">
        <v>143</v>
      </c>
      <c r="E292" s="191" t="s">
        <v>580</v>
      </c>
      <c r="F292" s="191">
        <v>875</v>
      </c>
      <c r="G292" s="191"/>
      <c r="H292" s="191">
        <v>1165</v>
      </c>
      <c r="I292" s="210">
        <v>1185</v>
      </c>
      <c r="J292" s="137" t="s">
        <v>807</v>
      </c>
      <c r="K292" s="124">
        <f t="shared" si="132"/>
        <v>290</v>
      </c>
      <c r="L292" s="125">
        <f t="shared" si="133"/>
        <v>0.33142857142857141</v>
      </c>
      <c r="M292" s="126" t="s">
        <v>556</v>
      </c>
      <c r="N292" s="322">
        <v>43847</v>
      </c>
      <c r="O292" s="54"/>
      <c r="P292" s="13"/>
      <c r="Q292" s="13"/>
      <c r="R292" s="314" t="s">
        <v>708</v>
      </c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189">
        <v>141</v>
      </c>
      <c r="B293" s="190">
        <v>43559</v>
      </c>
      <c r="C293" s="190"/>
      <c r="D293" s="357" t="s">
        <v>336</v>
      </c>
      <c r="E293" s="191" t="s">
        <v>580</v>
      </c>
      <c r="F293" s="191">
        <f>387-14.63</f>
        <v>372.37</v>
      </c>
      <c r="G293" s="191"/>
      <c r="H293" s="191">
        <v>490</v>
      </c>
      <c r="I293" s="210">
        <v>490</v>
      </c>
      <c r="J293" s="137" t="s">
        <v>639</v>
      </c>
      <c r="K293" s="124">
        <f t="shared" si="132"/>
        <v>117.63</v>
      </c>
      <c r="L293" s="125">
        <f t="shared" si="133"/>
        <v>0.31589548030185027</v>
      </c>
      <c r="M293" s="126" t="s">
        <v>556</v>
      </c>
      <c r="N293" s="322">
        <v>43850</v>
      </c>
      <c r="O293" s="54"/>
      <c r="P293" s="13"/>
      <c r="Q293" s="13"/>
      <c r="R293" s="314" t="s">
        <v>708</v>
      </c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327">
        <v>142</v>
      </c>
      <c r="B294" s="155">
        <v>43578</v>
      </c>
      <c r="C294" s="155"/>
      <c r="D294" s="156" t="s">
        <v>733</v>
      </c>
      <c r="E294" s="157" t="s">
        <v>557</v>
      </c>
      <c r="F294" s="157">
        <v>220</v>
      </c>
      <c r="G294" s="157"/>
      <c r="H294" s="157">
        <v>127.5</v>
      </c>
      <c r="I294" s="174">
        <v>284</v>
      </c>
      <c r="J294" s="341" t="s">
        <v>806</v>
      </c>
      <c r="K294" s="130">
        <f t="shared" si="132"/>
        <v>-92.5</v>
      </c>
      <c r="L294" s="131">
        <f t="shared" si="133"/>
        <v>-0.42045454545454547</v>
      </c>
      <c r="M294" s="132" t="s">
        <v>620</v>
      </c>
      <c r="N294" s="133">
        <v>43896</v>
      </c>
      <c r="O294" s="54"/>
      <c r="P294" s="13"/>
      <c r="Q294" s="13"/>
      <c r="R294" s="14" t="s">
        <v>708</v>
      </c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89">
        <v>143</v>
      </c>
      <c r="B295" s="190">
        <v>43622</v>
      </c>
      <c r="C295" s="190"/>
      <c r="D295" s="357" t="s">
        <v>466</v>
      </c>
      <c r="E295" s="191" t="s">
        <v>557</v>
      </c>
      <c r="F295" s="191">
        <v>332.8</v>
      </c>
      <c r="G295" s="191"/>
      <c r="H295" s="191">
        <v>405</v>
      </c>
      <c r="I295" s="210">
        <v>419</v>
      </c>
      <c r="J295" s="137" t="s">
        <v>808</v>
      </c>
      <c r="K295" s="124">
        <f t="shared" ref="K295" si="134">H295-F295</f>
        <v>72.199999999999989</v>
      </c>
      <c r="L295" s="125">
        <f t="shared" ref="L295" si="135">K295/F295</f>
        <v>0.21694711538461534</v>
      </c>
      <c r="M295" s="126" t="s">
        <v>556</v>
      </c>
      <c r="N295" s="322">
        <v>43860</v>
      </c>
      <c r="O295" s="54"/>
      <c r="P295" s="13"/>
      <c r="Q295" s="13"/>
      <c r="R295" s="14" t="s">
        <v>710</v>
      </c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140">
        <v>144</v>
      </c>
      <c r="B296" s="139">
        <v>43641</v>
      </c>
      <c r="C296" s="139"/>
      <c r="D296" s="140" t="s">
        <v>137</v>
      </c>
      <c r="E296" s="141" t="s">
        <v>580</v>
      </c>
      <c r="F296" s="142">
        <v>386</v>
      </c>
      <c r="G296" s="143"/>
      <c r="H296" s="143">
        <v>395</v>
      </c>
      <c r="I296" s="143">
        <v>452</v>
      </c>
      <c r="J296" s="161" t="s">
        <v>799</v>
      </c>
      <c r="K296" s="162">
        <f t="shared" ref="K296" si="136">H296-F296</f>
        <v>9</v>
      </c>
      <c r="L296" s="163">
        <f t="shared" ref="L296" si="137">K296/F296</f>
        <v>2.3316062176165803E-2</v>
      </c>
      <c r="M296" s="164" t="s">
        <v>665</v>
      </c>
      <c r="N296" s="165">
        <v>43868</v>
      </c>
      <c r="O296" s="13"/>
      <c r="P296" s="13"/>
      <c r="Q296" s="13"/>
      <c r="R296" s="14" t="s">
        <v>710</v>
      </c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330">
        <v>145</v>
      </c>
      <c r="B297" s="180">
        <v>43707</v>
      </c>
      <c r="C297" s="180"/>
      <c r="D297" s="185" t="s">
        <v>255</v>
      </c>
      <c r="E297" s="183" t="s">
        <v>580</v>
      </c>
      <c r="F297" s="183" t="s">
        <v>712</v>
      </c>
      <c r="G297" s="183"/>
      <c r="H297" s="183"/>
      <c r="I297" s="204">
        <v>190</v>
      </c>
      <c r="J297" s="216" t="s">
        <v>558</v>
      </c>
      <c r="K297" s="206"/>
      <c r="L297" s="207"/>
      <c r="M297" s="321" t="s">
        <v>558</v>
      </c>
      <c r="N297" s="208"/>
      <c r="O297" s="13"/>
      <c r="P297" s="13"/>
      <c r="Q297" s="13"/>
      <c r="R297" s="314" t="s">
        <v>708</v>
      </c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189">
        <v>146</v>
      </c>
      <c r="B298" s="190">
        <v>43731</v>
      </c>
      <c r="C298" s="190"/>
      <c r="D298" s="151" t="s">
        <v>418</v>
      </c>
      <c r="E298" s="191" t="s">
        <v>580</v>
      </c>
      <c r="F298" s="191">
        <v>235</v>
      </c>
      <c r="G298" s="191"/>
      <c r="H298" s="191">
        <v>295</v>
      </c>
      <c r="I298" s="210">
        <v>296</v>
      </c>
      <c r="J298" s="137" t="s">
        <v>787</v>
      </c>
      <c r="K298" s="124">
        <f t="shared" ref="K298" si="138">H298-F298</f>
        <v>60</v>
      </c>
      <c r="L298" s="125">
        <f t="shared" ref="L298" si="139">K298/F298</f>
        <v>0.25531914893617019</v>
      </c>
      <c r="M298" s="126" t="s">
        <v>556</v>
      </c>
      <c r="N298" s="322">
        <v>43844</v>
      </c>
      <c r="O298" s="54"/>
      <c r="P298" s="13"/>
      <c r="Q298" s="13"/>
      <c r="R298" s="14" t="s">
        <v>710</v>
      </c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189">
        <v>147</v>
      </c>
      <c r="B299" s="190">
        <v>43752</v>
      </c>
      <c r="C299" s="190"/>
      <c r="D299" s="151" t="s">
        <v>778</v>
      </c>
      <c r="E299" s="191" t="s">
        <v>580</v>
      </c>
      <c r="F299" s="191">
        <v>277.5</v>
      </c>
      <c r="G299" s="191"/>
      <c r="H299" s="191">
        <v>333</v>
      </c>
      <c r="I299" s="210">
        <v>333</v>
      </c>
      <c r="J299" s="137" t="s">
        <v>788</v>
      </c>
      <c r="K299" s="124">
        <f t="shared" ref="K299" si="140">H299-F299</f>
        <v>55.5</v>
      </c>
      <c r="L299" s="125">
        <f t="shared" ref="L299" si="141">K299/F299</f>
        <v>0.2</v>
      </c>
      <c r="M299" s="126" t="s">
        <v>556</v>
      </c>
      <c r="N299" s="322">
        <v>43846</v>
      </c>
      <c r="O299" s="54"/>
      <c r="P299" s="13"/>
      <c r="Q299" s="13"/>
      <c r="R299" s="314" t="s">
        <v>708</v>
      </c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189">
        <v>148</v>
      </c>
      <c r="B300" s="190">
        <v>43752</v>
      </c>
      <c r="C300" s="190"/>
      <c r="D300" s="151" t="s">
        <v>777</v>
      </c>
      <c r="E300" s="191" t="s">
        <v>580</v>
      </c>
      <c r="F300" s="191">
        <v>930</v>
      </c>
      <c r="G300" s="191"/>
      <c r="H300" s="191">
        <v>1165</v>
      </c>
      <c r="I300" s="210">
        <v>1200</v>
      </c>
      <c r="J300" s="137" t="s">
        <v>789</v>
      </c>
      <c r="K300" s="124">
        <f t="shared" ref="K300:K301" si="142">H300-F300</f>
        <v>235</v>
      </c>
      <c r="L300" s="125">
        <f t="shared" ref="L300:L301" si="143">K300/F300</f>
        <v>0.25268817204301075</v>
      </c>
      <c r="M300" s="126" t="s">
        <v>556</v>
      </c>
      <c r="N300" s="322">
        <v>43847</v>
      </c>
      <c r="O300" s="54"/>
      <c r="P300" s="13"/>
      <c r="Q300" s="13"/>
      <c r="R300" s="314" t="s">
        <v>710</v>
      </c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497">
        <v>149</v>
      </c>
      <c r="B301" s="498">
        <v>43753</v>
      </c>
      <c r="C301" s="499"/>
      <c r="D301" s="500" t="s">
        <v>776</v>
      </c>
      <c r="E301" s="501" t="s">
        <v>580</v>
      </c>
      <c r="F301" s="502">
        <v>111</v>
      </c>
      <c r="G301" s="501"/>
      <c r="H301" s="501">
        <v>141</v>
      </c>
      <c r="I301" s="503">
        <v>141</v>
      </c>
      <c r="J301" s="504" t="s">
        <v>925</v>
      </c>
      <c r="K301" s="505">
        <f t="shared" si="142"/>
        <v>30</v>
      </c>
      <c r="L301" s="506">
        <f t="shared" si="143"/>
        <v>0.27027027027027029</v>
      </c>
      <c r="M301" s="507" t="s">
        <v>556</v>
      </c>
      <c r="N301" s="322">
        <v>44328</v>
      </c>
      <c r="O301" s="13"/>
      <c r="P301" s="13"/>
      <c r="Q301" s="13"/>
      <c r="R301" s="314" t="s">
        <v>710</v>
      </c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89">
        <v>150</v>
      </c>
      <c r="B302" s="190">
        <v>43753</v>
      </c>
      <c r="C302" s="190"/>
      <c r="D302" s="151" t="s">
        <v>775</v>
      </c>
      <c r="E302" s="191" t="s">
        <v>580</v>
      </c>
      <c r="F302" s="192">
        <v>296</v>
      </c>
      <c r="G302" s="191"/>
      <c r="H302" s="191">
        <v>370</v>
      </c>
      <c r="I302" s="210">
        <v>370</v>
      </c>
      <c r="J302" s="137" t="s">
        <v>639</v>
      </c>
      <c r="K302" s="124">
        <f t="shared" ref="K302:K303" si="144">H302-F302</f>
        <v>74</v>
      </c>
      <c r="L302" s="125">
        <f t="shared" ref="L302:L303" si="145">K302/F302</f>
        <v>0.25</v>
      </c>
      <c r="M302" s="126" t="s">
        <v>556</v>
      </c>
      <c r="N302" s="322">
        <v>43853</v>
      </c>
      <c r="O302" s="54"/>
      <c r="P302" s="13"/>
      <c r="Q302" s="13"/>
      <c r="R302" s="314" t="s">
        <v>710</v>
      </c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89">
        <v>151</v>
      </c>
      <c r="B303" s="190">
        <v>43754</v>
      </c>
      <c r="C303" s="190"/>
      <c r="D303" s="151" t="s">
        <v>774</v>
      </c>
      <c r="E303" s="191" t="s">
        <v>580</v>
      </c>
      <c r="F303" s="192">
        <v>300</v>
      </c>
      <c r="G303" s="191"/>
      <c r="H303" s="191">
        <v>382.5</v>
      </c>
      <c r="I303" s="210">
        <v>344</v>
      </c>
      <c r="J303" s="437" t="s">
        <v>837</v>
      </c>
      <c r="K303" s="124">
        <f t="shared" si="144"/>
        <v>82.5</v>
      </c>
      <c r="L303" s="125">
        <f t="shared" si="145"/>
        <v>0.27500000000000002</v>
      </c>
      <c r="M303" s="126" t="s">
        <v>556</v>
      </c>
      <c r="N303" s="322">
        <v>44238</v>
      </c>
      <c r="O303" s="13"/>
      <c r="P303" s="13"/>
      <c r="Q303" s="13"/>
      <c r="R303" s="314" t="s">
        <v>710</v>
      </c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316">
        <v>152</v>
      </c>
      <c r="B304" s="194">
        <v>43832</v>
      </c>
      <c r="C304" s="194"/>
      <c r="D304" s="198" t="s">
        <v>758</v>
      </c>
      <c r="E304" s="195" t="s">
        <v>580</v>
      </c>
      <c r="F304" s="196" t="s">
        <v>786</v>
      </c>
      <c r="G304" s="195"/>
      <c r="H304" s="195"/>
      <c r="I304" s="215">
        <v>590</v>
      </c>
      <c r="J304" s="216" t="s">
        <v>558</v>
      </c>
      <c r="K304" s="216"/>
      <c r="L304" s="119"/>
      <c r="M304" s="313" t="s">
        <v>558</v>
      </c>
      <c r="N304" s="218"/>
      <c r="O304" s="13"/>
      <c r="P304" s="13"/>
      <c r="Q304" s="13"/>
      <c r="R304" s="314" t="s">
        <v>710</v>
      </c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189">
        <v>153</v>
      </c>
      <c r="B305" s="190">
        <v>43966</v>
      </c>
      <c r="C305" s="190"/>
      <c r="D305" s="151" t="s">
        <v>64</v>
      </c>
      <c r="E305" s="191" t="s">
        <v>580</v>
      </c>
      <c r="F305" s="192">
        <v>67.5</v>
      </c>
      <c r="G305" s="191"/>
      <c r="H305" s="191">
        <v>86</v>
      </c>
      <c r="I305" s="210">
        <v>86</v>
      </c>
      <c r="J305" s="137" t="s">
        <v>816</v>
      </c>
      <c r="K305" s="124">
        <f t="shared" ref="K305" si="146">H305-F305</f>
        <v>18.5</v>
      </c>
      <c r="L305" s="125">
        <f t="shared" ref="L305" si="147">K305/F305</f>
        <v>0.27407407407407408</v>
      </c>
      <c r="M305" s="126" t="s">
        <v>556</v>
      </c>
      <c r="N305" s="322">
        <v>44008</v>
      </c>
      <c r="O305" s="54"/>
      <c r="P305" s="13"/>
      <c r="Q305" s="13"/>
      <c r="R305" s="314" t="s">
        <v>710</v>
      </c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193">
        <v>154</v>
      </c>
      <c r="B306" s="194">
        <v>44035</v>
      </c>
      <c r="C306" s="194"/>
      <c r="D306" s="198" t="s">
        <v>465</v>
      </c>
      <c r="E306" s="195" t="s">
        <v>580</v>
      </c>
      <c r="F306" s="196" t="s">
        <v>819</v>
      </c>
      <c r="G306" s="195"/>
      <c r="H306" s="195"/>
      <c r="I306" s="215">
        <v>296</v>
      </c>
      <c r="J306" s="216" t="s">
        <v>558</v>
      </c>
      <c r="K306" s="216"/>
      <c r="L306" s="119"/>
      <c r="M306" s="217"/>
      <c r="N306" s="218"/>
      <c r="O306" s="13"/>
      <c r="P306" s="13"/>
      <c r="Q306" s="13"/>
      <c r="R306" s="314" t="s">
        <v>710</v>
      </c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189">
        <v>155</v>
      </c>
      <c r="B307" s="190">
        <v>44092</v>
      </c>
      <c r="C307" s="190"/>
      <c r="D307" s="151" t="s">
        <v>398</v>
      </c>
      <c r="E307" s="191" t="s">
        <v>580</v>
      </c>
      <c r="F307" s="191">
        <v>206</v>
      </c>
      <c r="G307" s="191"/>
      <c r="H307" s="191">
        <v>248</v>
      </c>
      <c r="I307" s="210">
        <v>248</v>
      </c>
      <c r="J307" s="137" t="s">
        <v>639</v>
      </c>
      <c r="K307" s="124">
        <f t="shared" ref="K307:K308" si="148">H307-F307</f>
        <v>42</v>
      </c>
      <c r="L307" s="125">
        <f t="shared" ref="L307:L308" si="149">K307/F307</f>
        <v>0.20388349514563106</v>
      </c>
      <c r="M307" s="126" t="s">
        <v>556</v>
      </c>
      <c r="N307" s="322">
        <v>44214</v>
      </c>
      <c r="O307" s="54"/>
      <c r="P307" s="13"/>
      <c r="Q307" s="13"/>
      <c r="R307" s="314" t="s">
        <v>710</v>
      </c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89">
        <v>156</v>
      </c>
      <c r="B308" s="190">
        <v>44140</v>
      </c>
      <c r="C308" s="190"/>
      <c r="D308" s="151" t="s">
        <v>398</v>
      </c>
      <c r="E308" s="191" t="s">
        <v>580</v>
      </c>
      <c r="F308" s="191">
        <v>182.5</v>
      </c>
      <c r="G308" s="191"/>
      <c r="H308" s="191">
        <v>248</v>
      </c>
      <c r="I308" s="210">
        <v>248</v>
      </c>
      <c r="J308" s="137" t="s">
        <v>639</v>
      </c>
      <c r="K308" s="124">
        <f t="shared" si="148"/>
        <v>65.5</v>
      </c>
      <c r="L308" s="125">
        <f t="shared" si="149"/>
        <v>0.35890410958904112</v>
      </c>
      <c r="M308" s="126" t="s">
        <v>556</v>
      </c>
      <c r="N308" s="322">
        <v>44214</v>
      </c>
      <c r="O308" s="54"/>
      <c r="P308" s="13"/>
      <c r="Q308" s="13"/>
      <c r="R308" s="314" t="s">
        <v>710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189">
        <v>157</v>
      </c>
      <c r="B309" s="190">
        <v>44140</v>
      </c>
      <c r="C309" s="190"/>
      <c r="D309" s="151" t="s">
        <v>321</v>
      </c>
      <c r="E309" s="191" t="s">
        <v>580</v>
      </c>
      <c r="F309" s="191">
        <v>247.5</v>
      </c>
      <c r="G309" s="191"/>
      <c r="H309" s="191">
        <v>320</v>
      </c>
      <c r="I309" s="210">
        <v>320</v>
      </c>
      <c r="J309" s="137" t="s">
        <v>639</v>
      </c>
      <c r="K309" s="124">
        <f t="shared" ref="K309" si="150">H309-F309</f>
        <v>72.5</v>
      </c>
      <c r="L309" s="125">
        <f t="shared" ref="L309" si="151">K309/F309</f>
        <v>0.29292929292929293</v>
      </c>
      <c r="M309" s="126" t="s">
        <v>556</v>
      </c>
      <c r="N309" s="322">
        <v>44323</v>
      </c>
      <c r="O309" s="13"/>
      <c r="P309" s="13"/>
      <c r="Q309" s="13"/>
      <c r="R309" s="314" t="s">
        <v>710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189">
        <v>158</v>
      </c>
      <c r="B310" s="190">
        <v>44140</v>
      </c>
      <c r="C310" s="190"/>
      <c r="D310" s="151" t="s">
        <v>461</v>
      </c>
      <c r="E310" s="191" t="s">
        <v>580</v>
      </c>
      <c r="F310" s="192">
        <v>925</v>
      </c>
      <c r="G310" s="191"/>
      <c r="H310" s="191">
        <v>1095</v>
      </c>
      <c r="I310" s="210">
        <v>1093</v>
      </c>
      <c r="J310" s="437" t="s">
        <v>826</v>
      </c>
      <c r="K310" s="124">
        <f t="shared" ref="K310" si="152">H310-F310</f>
        <v>170</v>
      </c>
      <c r="L310" s="125">
        <f t="shared" ref="L310" si="153">K310/F310</f>
        <v>0.18378378378378379</v>
      </c>
      <c r="M310" s="126" t="s">
        <v>556</v>
      </c>
      <c r="N310" s="322">
        <v>44201</v>
      </c>
      <c r="O310" s="13"/>
      <c r="P310" s="13"/>
      <c r="Q310" s="13"/>
      <c r="R310" s="314" t="s">
        <v>710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189">
        <v>159</v>
      </c>
      <c r="B311" s="190">
        <v>44140</v>
      </c>
      <c r="C311" s="190"/>
      <c r="D311" s="151" t="s">
        <v>336</v>
      </c>
      <c r="E311" s="191" t="s">
        <v>580</v>
      </c>
      <c r="F311" s="192">
        <v>332.5</v>
      </c>
      <c r="G311" s="191"/>
      <c r="H311" s="191">
        <v>393</v>
      </c>
      <c r="I311" s="210">
        <v>406</v>
      </c>
      <c r="J311" s="437" t="s">
        <v>840</v>
      </c>
      <c r="K311" s="124">
        <f t="shared" ref="K311" si="154">H311-F311</f>
        <v>60.5</v>
      </c>
      <c r="L311" s="125">
        <f t="shared" ref="L311" si="155">K311/F311</f>
        <v>0.18195488721804512</v>
      </c>
      <c r="M311" s="126" t="s">
        <v>556</v>
      </c>
      <c r="N311" s="322">
        <v>44256</v>
      </c>
      <c r="O311" s="13"/>
      <c r="P311" s="13"/>
      <c r="Q311" s="13"/>
      <c r="R311" s="314" t="s">
        <v>710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193">
        <v>160</v>
      </c>
      <c r="B312" s="194">
        <v>44141</v>
      </c>
      <c r="C312" s="194"/>
      <c r="D312" s="198" t="s">
        <v>465</v>
      </c>
      <c r="E312" s="195" t="s">
        <v>580</v>
      </c>
      <c r="F312" s="196" t="s">
        <v>823</v>
      </c>
      <c r="G312" s="195"/>
      <c r="H312" s="195"/>
      <c r="I312" s="215">
        <v>290</v>
      </c>
      <c r="J312" s="216" t="s">
        <v>558</v>
      </c>
      <c r="K312" s="216"/>
      <c r="L312" s="119"/>
      <c r="M312" s="217"/>
      <c r="N312" s="218"/>
      <c r="O312" s="13"/>
      <c r="P312" s="13"/>
      <c r="Q312" s="13"/>
      <c r="R312" s="314" t="s">
        <v>710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193">
        <v>161</v>
      </c>
      <c r="B313" s="194">
        <v>44187</v>
      </c>
      <c r="C313" s="194"/>
      <c r="D313" s="198" t="s">
        <v>754</v>
      </c>
      <c r="E313" s="195" t="s">
        <v>580</v>
      </c>
      <c r="F313" s="434" t="s">
        <v>825</v>
      </c>
      <c r="G313" s="195"/>
      <c r="H313" s="195"/>
      <c r="I313" s="215">
        <v>239</v>
      </c>
      <c r="J313" s="435" t="s">
        <v>558</v>
      </c>
      <c r="K313" s="216"/>
      <c r="L313" s="119"/>
      <c r="M313" s="217"/>
      <c r="N313" s="218"/>
      <c r="O313" s="13"/>
      <c r="P313" s="13"/>
      <c r="Q313" s="13"/>
      <c r="R313" s="314" t="s">
        <v>710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193">
        <v>162</v>
      </c>
      <c r="B314" s="194">
        <v>44258</v>
      </c>
      <c r="C314" s="194"/>
      <c r="D314" s="198" t="s">
        <v>758</v>
      </c>
      <c r="E314" s="195" t="s">
        <v>580</v>
      </c>
      <c r="F314" s="196" t="s">
        <v>786</v>
      </c>
      <c r="G314" s="195"/>
      <c r="H314" s="195"/>
      <c r="I314" s="215">
        <v>590</v>
      </c>
      <c r="J314" s="216" t="s">
        <v>558</v>
      </c>
      <c r="K314" s="216"/>
      <c r="L314" s="119"/>
      <c r="M314" s="313"/>
      <c r="N314" s="218"/>
      <c r="O314" s="13"/>
      <c r="P314" s="13"/>
      <c r="R314" s="314" t="s">
        <v>710</v>
      </c>
    </row>
    <row r="315" spans="1:26">
      <c r="A315" s="193">
        <v>163</v>
      </c>
      <c r="B315" s="194">
        <v>44274</v>
      </c>
      <c r="C315" s="194"/>
      <c r="D315" s="198" t="s">
        <v>336</v>
      </c>
      <c r="E315" s="454" t="s">
        <v>580</v>
      </c>
      <c r="F315" s="434" t="s">
        <v>841</v>
      </c>
      <c r="G315" s="195"/>
      <c r="H315" s="195"/>
      <c r="I315" s="215">
        <v>420</v>
      </c>
      <c r="J315" s="435" t="s">
        <v>558</v>
      </c>
      <c r="K315" s="216"/>
      <c r="L315" s="119"/>
      <c r="M315" s="217"/>
      <c r="N315" s="218"/>
      <c r="O315" s="13"/>
      <c r="R315" s="455" t="s">
        <v>710</v>
      </c>
    </row>
    <row r="316" spans="1:26">
      <c r="A316" s="189">
        <v>164</v>
      </c>
      <c r="B316" s="190">
        <v>44295</v>
      </c>
      <c r="C316" s="190"/>
      <c r="D316" s="332" t="s">
        <v>844</v>
      </c>
      <c r="E316" s="191" t="s">
        <v>580</v>
      </c>
      <c r="F316" s="192">
        <v>555</v>
      </c>
      <c r="G316" s="191"/>
      <c r="H316" s="191">
        <v>663</v>
      </c>
      <c r="I316" s="210">
        <v>663</v>
      </c>
      <c r="J316" s="437" t="s">
        <v>876</v>
      </c>
      <c r="K316" s="124">
        <f t="shared" ref="K316" si="156">H316-F316</f>
        <v>108</v>
      </c>
      <c r="L316" s="125">
        <f t="shared" ref="L316" si="157">K316/F316</f>
        <v>0.19459459459459461</v>
      </c>
      <c r="M316" s="126" t="s">
        <v>556</v>
      </c>
      <c r="N316" s="322">
        <v>44321</v>
      </c>
      <c r="O316" s="13"/>
      <c r="P316" s="13"/>
      <c r="Q316" s="13"/>
      <c r="R316" s="314"/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193">
        <v>165</v>
      </c>
      <c r="B317" s="194">
        <v>44308</v>
      </c>
      <c r="C317" s="194"/>
      <c r="D317" s="198" t="s">
        <v>369</v>
      </c>
      <c r="E317" s="454" t="s">
        <v>580</v>
      </c>
      <c r="F317" s="434" t="s">
        <v>850</v>
      </c>
      <c r="G317" s="195"/>
      <c r="H317" s="195"/>
      <c r="I317" s="215">
        <v>155</v>
      </c>
      <c r="J317" s="435" t="s">
        <v>558</v>
      </c>
      <c r="K317" s="216"/>
      <c r="L317" s="119"/>
      <c r="M317" s="217"/>
      <c r="N317" s="218"/>
      <c r="O317" s="13"/>
      <c r="R317" s="219"/>
    </row>
    <row r="318" spans="1:26">
      <c r="O318" s="13"/>
      <c r="R318" s="219"/>
    </row>
    <row r="319" spans="1:26">
      <c r="R319" s="219"/>
    </row>
    <row r="320" spans="1:26">
      <c r="R320" s="219"/>
    </row>
    <row r="321" spans="1:18">
      <c r="R321" s="219"/>
    </row>
    <row r="322" spans="1:18">
      <c r="R322" s="219"/>
    </row>
    <row r="323" spans="1:18">
      <c r="R323" s="219"/>
    </row>
    <row r="324" spans="1:18">
      <c r="R324" s="219"/>
    </row>
    <row r="325" spans="1:18">
      <c r="A325" s="193"/>
      <c r="B325" s="184" t="s">
        <v>781</v>
      </c>
      <c r="R325" s="219"/>
    </row>
    <row r="335" spans="1:18">
      <c r="A335" s="199"/>
    </row>
    <row r="336" spans="1:18">
      <c r="A336" s="199"/>
      <c r="F336" s="436"/>
    </row>
    <row r="337" spans="1:1">
      <c r="A337" s="195"/>
    </row>
  </sheetData>
  <autoFilter ref="R1:R333"/>
  <mergeCells count="9">
    <mergeCell ref="P74:P75"/>
    <mergeCell ref="M74:M75"/>
    <mergeCell ref="G74:G75"/>
    <mergeCell ref="I74:I75"/>
    <mergeCell ref="A74:A75"/>
    <mergeCell ref="B74:B75"/>
    <mergeCell ref="J74:J75"/>
    <mergeCell ref="N74:N75"/>
    <mergeCell ref="O74:O75"/>
  </mergeCells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</cp:lastModifiedBy>
  <cp:lastPrinted>2019-09-05T08:25:00Z</cp:lastPrinted>
  <dcterms:created xsi:type="dcterms:W3CDTF">2015-06-08T02:34:00Z</dcterms:created>
  <dcterms:modified xsi:type="dcterms:W3CDTF">2021-05-27T15:47:20Z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