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F&amp;O)'!$R$1:$R$397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81" i="7"/>
  <c r="M181" s="1"/>
  <c r="K180"/>
  <c r="M180" s="1"/>
  <c r="K179"/>
  <c r="M179" s="1"/>
  <c r="L71"/>
  <c r="K71"/>
  <c r="M71" l="1"/>
  <c r="M135"/>
  <c r="K135"/>
  <c r="K11"/>
  <c r="K176" l="1"/>
  <c r="M176" s="1"/>
  <c r="K175"/>
  <c r="M175" s="1"/>
  <c r="K174"/>
  <c r="M174" s="1"/>
  <c r="K173"/>
  <c r="M173" s="1"/>
  <c r="L22"/>
  <c r="K22"/>
  <c r="L16"/>
  <c r="K16"/>
  <c r="L72"/>
  <c r="K72"/>
  <c r="L70"/>
  <c r="K70"/>
  <c r="L69"/>
  <c r="K69"/>
  <c r="L118"/>
  <c r="K118"/>
  <c r="M167"/>
  <c r="K167"/>
  <c r="K170"/>
  <c r="M170" s="1"/>
  <c r="K172"/>
  <c r="M172" s="1"/>
  <c r="K171"/>
  <c r="M171" s="1"/>
  <c r="L68"/>
  <c r="K68"/>
  <c r="K169"/>
  <c r="M169" s="1"/>
  <c r="K166"/>
  <c r="K165"/>
  <c r="L195"/>
  <c r="K195"/>
  <c r="K164"/>
  <c r="M164" s="1"/>
  <c r="K163"/>
  <c r="M163" s="1"/>
  <c r="L117"/>
  <c r="K117"/>
  <c r="L10"/>
  <c r="K10"/>
  <c r="L19"/>
  <c r="K19"/>
  <c r="L18"/>
  <c r="K18"/>
  <c r="L17"/>
  <c r="K17"/>
  <c r="L63"/>
  <c r="K63"/>
  <c r="L115"/>
  <c r="K115"/>
  <c r="K162"/>
  <c r="M162" s="1"/>
  <c r="K161"/>
  <c r="M161" s="1"/>
  <c r="K159"/>
  <c r="M159" s="1"/>
  <c r="K157"/>
  <c r="M157" s="1"/>
  <c r="K160"/>
  <c r="M160" s="1"/>
  <c r="K158"/>
  <c r="M158" s="1"/>
  <c r="L116"/>
  <c r="K116"/>
  <c r="L66"/>
  <c r="K66"/>
  <c r="L44"/>
  <c r="K44"/>
  <c r="L65"/>
  <c r="K65"/>
  <c r="L62"/>
  <c r="K62"/>
  <c r="L64"/>
  <c r="K64"/>
  <c r="L114"/>
  <c r="K114"/>
  <c r="L110"/>
  <c r="K110"/>
  <c r="K156"/>
  <c r="M156" s="1"/>
  <c r="K155"/>
  <c r="M155" s="1"/>
  <c r="L113"/>
  <c r="K113"/>
  <c r="L112"/>
  <c r="K112"/>
  <c r="L111"/>
  <c r="K111"/>
  <c r="L109"/>
  <c r="K109"/>
  <c r="L108"/>
  <c r="K108"/>
  <c r="K154"/>
  <c r="M154" s="1"/>
  <c r="K153"/>
  <c r="M153" s="1"/>
  <c r="K150"/>
  <c r="M150" s="1"/>
  <c r="K149"/>
  <c r="M149" s="1"/>
  <c r="L107"/>
  <c r="K107"/>
  <c r="K152"/>
  <c r="M152" s="1"/>
  <c r="K151"/>
  <c r="M151" s="1"/>
  <c r="L105"/>
  <c r="K105"/>
  <c r="L194"/>
  <c r="K194"/>
  <c r="L106"/>
  <c r="K106"/>
  <c r="L104"/>
  <c r="K104"/>
  <c r="L102"/>
  <c r="K102"/>
  <c r="L101"/>
  <c r="K101"/>
  <c r="L54"/>
  <c r="K54"/>
  <c r="L60"/>
  <c r="K60"/>
  <c r="K146"/>
  <c r="M146" s="1"/>
  <c r="K148"/>
  <c r="M148" s="1"/>
  <c r="K147"/>
  <c r="M147" s="1"/>
  <c r="L61"/>
  <c r="K61"/>
  <c r="L59"/>
  <c r="K59"/>
  <c r="L57"/>
  <c r="K57"/>
  <c r="L53"/>
  <c r="K53"/>
  <c r="L103"/>
  <c r="K103"/>
  <c r="L58"/>
  <c r="K58"/>
  <c r="K145"/>
  <c r="M145" s="1"/>
  <c r="K144"/>
  <c r="M144" s="1"/>
  <c r="K143"/>
  <c r="M143" s="1"/>
  <c r="L100"/>
  <c r="K100"/>
  <c r="L99"/>
  <c r="K99"/>
  <c r="L56"/>
  <c r="K56"/>
  <c r="L98"/>
  <c r="K98"/>
  <c r="L97"/>
  <c r="K97"/>
  <c r="K142"/>
  <c r="M142" s="1"/>
  <c r="K140"/>
  <c r="M140" s="1"/>
  <c r="K139"/>
  <c r="M139" s="1"/>
  <c r="K141"/>
  <c r="M141" s="1"/>
  <c r="K138"/>
  <c r="M138" s="1"/>
  <c r="K134"/>
  <c r="M134" s="1"/>
  <c r="K137"/>
  <c r="M137" s="1"/>
  <c r="L55"/>
  <c r="K55"/>
  <c r="L96"/>
  <c r="K96"/>
  <c r="L95"/>
  <c r="K95"/>
  <c r="L94"/>
  <c r="K94"/>
  <c r="L49"/>
  <c r="K49"/>
  <c r="K52"/>
  <c r="L52"/>
  <c r="L51"/>
  <c r="K51"/>
  <c r="L50"/>
  <c r="K50"/>
  <c r="L93"/>
  <c r="K93"/>
  <c r="K14"/>
  <c r="L14"/>
  <c r="K131"/>
  <c r="M131" s="1"/>
  <c r="K133"/>
  <c r="M133" s="1"/>
  <c r="K132"/>
  <c r="M132" s="1"/>
  <c r="L48"/>
  <c r="K48"/>
  <c r="L39"/>
  <c r="K39"/>
  <c r="K375"/>
  <c r="L375" s="1"/>
  <c r="L47"/>
  <c r="K47"/>
  <c r="L46"/>
  <c r="K46"/>
  <c r="L45"/>
  <c r="K45"/>
  <c r="L92"/>
  <c r="K92"/>
  <c r="L91"/>
  <c r="K91"/>
  <c r="K130"/>
  <c r="M130" s="1"/>
  <c r="K129"/>
  <c r="M129" s="1"/>
  <c r="L90"/>
  <c r="K90"/>
  <c r="L40"/>
  <c r="K40"/>
  <c r="K128"/>
  <c r="M128" s="1"/>
  <c r="L89"/>
  <c r="K89"/>
  <c r="L88"/>
  <c r="K88"/>
  <c r="L84"/>
  <c r="K85"/>
  <c r="K84"/>
  <c r="L11"/>
  <c r="L12"/>
  <c r="K12"/>
  <c r="L13"/>
  <c r="K13"/>
  <c r="K86"/>
  <c r="L86"/>
  <c r="K87"/>
  <c r="L87"/>
  <c r="K127"/>
  <c r="M127" s="1"/>
  <c r="K126"/>
  <c r="M126" s="1"/>
  <c r="L43"/>
  <c r="K43"/>
  <c r="L42"/>
  <c r="K42"/>
  <c r="L41"/>
  <c r="K41"/>
  <c r="M16" l="1"/>
  <c r="M69"/>
  <c r="M22"/>
  <c r="M70"/>
  <c r="M118"/>
  <c r="M72"/>
  <c r="M68"/>
  <c r="M195"/>
  <c r="M19"/>
  <c r="M117"/>
  <c r="M10"/>
  <c r="M18"/>
  <c r="M17"/>
  <c r="M63"/>
  <c r="M115"/>
  <c r="M114"/>
  <c r="M44"/>
  <c r="M64"/>
  <c r="M62"/>
  <c r="M65"/>
  <c r="M66"/>
  <c r="M110"/>
  <c r="M116"/>
  <c r="M112"/>
  <c r="M113"/>
  <c r="M111"/>
  <c r="M105"/>
  <c r="M194"/>
  <c r="M109"/>
  <c r="M107"/>
  <c r="M108"/>
  <c r="M101"/>
  <c r="M53"/>
  <c r="M54"/>
  <c r="M106"/>
  <c r="M102"/>
  <c r="M104"/>
  <c r="M60"/>
  <c r="M58"/>
  <c r="M61"/>
  <c r="M59"/>
  <c r="M57"/>
  <c r="M103"/>
  <c r="M100"/>
  <c r="M99"/>
  <c r="M56"/>
  <c r="M97"/>
  <c r="M98"/>
  <c r="M95"/>
  <c r="M96"/>
  <c r="M94"/>
  <c r="M55"/>
  <c r="M49"/>
  <c r="M50"/>
  <c r="M52"/>
  <c r="M51"/>
  <c r="M93"/>
  <c r="M14"/>
  <c r="M48"/>
  <c r="M39"/>
  <c r="M46"/>
  <c r="M47"/>
  <c r="M45"/>
  <c r="M92"/>
  <c r="M91"/>
  <c r="M13"/>
  <c r="M11"/>
  <c r="M40"/>
  <c r="M90"/>
  <c r="M89"/>
  <c r="M88"/>
  <c r="M87"/>
  <c r="M12"/>
  <c r="M86"/>
  <c r="M42"/>
  <c r="M41"/>
  <c r="M43"/>
  <c r="L83"/>
  <c r="K83"/>
  <c r="L82"/>
  <c r="K82"/>
  <c r="L193"/>
  <c r="K193"/>
  <c r="K367"/>
  <c r="L367" s="1"/>
  <c r="K347"/>
  <c r="L347" s="1"/>
  <c r="K372"/>
  <c r="L372" s="1"/>
  <c r="K371"/>
  <c r="L371" s="1"/>
  <c r="K374"/>
  <c r="L374" s="1"/>
  <c r="K369"/>
  <c r="L369" s="1"/>
  <c r="M7"/>
  <c r="F357"/>
  <c r="K357" s="1"/>
  <c r="L357" s="1"/>
  <c r="K358"/>
  <c r="L358" s="1"/>
  <c r="K349"/>
  <c r="L349" s="1"/>
  <c r="K352"/>
  <c r="L352" s="1"/>
  <c r="K360"/>
  <c r="L360" s="1"/>
  <c r="F351"/>
  <c r="F350"/>
  <c r="K350" s="1"/>
  <c r="L350" s="1"/>
  <c r="F348"/>
  <c r="K348" s="1"/>
  <c r="L348" s="1"/>
  <c r="F328"/>
  <c r="K328" s="1"/>
  <c r="L328" s="1"/>
  <c r="F280"/>
  <c r="K280" s="1"/>
  <c r="L280" s="1"/>
  <c r="K359"/>
  <c r="L359" s="1"/>
  <c r="K363"/>
  <c r="L363" s="1"/>
  <c r="K364"/>
  <c r="L364" s="1"/>
  <c r="K356"/>
  <c r="L356" s="1"/>
  <c r="K366"/>
  <c r="L366" s="1"/>
  <c r="K362"/>
  <c r="L362" s="1"/>
  <c r="K355"/>
  <c r="L355" s="1"/>
  <c r="K344"/>
  <c r="L344" s="1"/>
  <c r="K346"/>
  <c r="L346" s="1"/>
  <c r="K343"/>
  <c r="L343" s="1"/>
  <c r="K345"/>
  <c r="L345" s="1"/>
  <c r="K274"/>
  <c r="L274" s="1"/>
  <c r="K327"/>
  <c r="L327" s="1"/>
  <c r="K341"/>
  <c r="L341" s="1"/>
  <c r="K342"/>
  <c r="L342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2"/>
  <c r="L332" s="1"/>
  <c r="K330"/>
  <c r="L330" s="1"/>
  <c r="K329"/>
  <c r="L329" s="1"/>
  <c r="K324"/>
  <c r="L324" s="1"/>
  <c r="K323"/>
  <c r="L323" s="1"/>
  <c r="K322"/>
  <c r="L322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0"/>
  <c r="L300" s="1"/>
  <c r="K298"/>
  <c r="L298" s="1"/>
  <c r="K296"/>
  <c r="L296" s="1"/>
  <c r="K295"/>
  <c r="L295" s="1"/>
  <c r="K294"/>
  <c r="L294" s="1"/>
  <c r="K292"/>
  <c r="L292" s="1"/>
  <c r="K291"/>
  <c r="L291" s="1"/>
  <c r="K290"/>
  <c r="L290" s="1"/>
  <c r="K289"/>
  <c r="K288"/>
  <c r="L288" s="1"/>
  <c r="K287"/>
  <c r="L287" s="1"/>
  <c r="K285"/>
  <c r="L285" s="1"/>
  <c r="K284"/>
  <c r="L284" s="1"/>
  <c r="K283"/>
  <c r="L283" s="1"/>
  <c r="K282"/>
  <c r="L282" s="1"/>
  <c r="K281"/>
  <c r="L281" s="1"/>
  <c r="H279"/>
  <c r="K279" s="1"/>
  <c r="L279" s="1"/>
  <c r="K276"/>
  <c r="L276" s="1"/>
  <c r="K275"/>
  <c r="L275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H245"/>
  <c r="K245" s="1"/>
  <c r="L245" s="1"/>
  <c r="F244"/>
  <c r="K244" s="1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D7" i="6"/>
  <c r="K6" i="4"/>
  <c r="K6" i="3"/>
  <c r="L6" i="2"/>
  <c r="M83" i="7" l="1"/>
  <c r="M82"/>
  <c r="M193"/>
</calcChain>
</file>

<file path=xl/sharedStrings.xml><?xml version="1.0" encoding="utf-8"?>
<sst xmlns="http://schemas.openxmlformats.org/spreadsheetml/2006/main" count="3346" uniqueCount="1273">
  <si>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</si>
  <si>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</si>
  <si>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</si>
  <si>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</si>
  <si>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</si>
  <si>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</si>
  <si>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</si>
  <si>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</si>
  <si>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</si>
  <si>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</si>
  <si>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</si>
  <si>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</si>
  <si>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</si>
  <si>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</si>
  <si>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</si>
  <si>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</si>
  <si>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</si>
  <si>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</si>
  <si>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</si>
  <si>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</si>
  <si>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</si>
  <si>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</si>
  <si>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</si>
  <si>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</si>
  <si>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</si>
  <si>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</si>
  <si>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</si>
  <si>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</si>
  <si>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</si>
  <si>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</si>
  <si>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</si>
  <si>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</si>
  <si>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</si>
  <si>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</si>
  <si>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</si>
  <si>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</si>
  <si>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</si>
  <si>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</si>
  <si>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</si>
  <si>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</si>
  <si>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</si>
  <si>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</si>
  <si>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</si>
  <si>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</si>
  <si>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</si>
  <si>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</si>
  <si>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</si>
  <si>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</si>
  <si>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</si>
  <si>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</si>
  <si>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</si>
  <si>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</si>
  <si>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</si>
  <si>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</si>
  <si>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</si>
  <si>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</si>
  <si>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</si>
  <si>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</si>
  <si>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</si>
  <si>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</si>
  <si>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</si>
  <si>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</si>
  <si>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</si>
  <si>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</si>
  <si>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</si>
  <si>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</si>
  <si>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</si>
  <si>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</si>
  <si>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</si>
  <si>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</si>
  <si>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</si>
  <si>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</si>
  <si>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</si>
  <si>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</si>
  <si>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</si>
  <si>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</si>
  <si>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</si>
  <si>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</si>
  <si>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</si>
  <si>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</si>
  <si>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</si>
  <si>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</si>
  <si>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</si>
  <si>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</si>
  <si>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</si>
  <si>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</si>
  <si>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</si>
  <si>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</si>
  <si>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</si>
  <si>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</si>
  <si>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</si>
  <si>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</si>
  <si>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</si>
  <si>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</si>
  <si>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</si>
  <si>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</si>
  <si>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</si>
  <si>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</si>
  <si>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</si>
  <si>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</si>
  <si>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</si>
  <si>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</si>
  <si>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</si>
  <si>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</si>
  <si>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</si>
  <si>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</si>
  <si>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</si>
  <si>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</si>
  <si>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</si>
  <si>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</si>
  <si>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</si>
  <si>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</si>
  <si>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</si>
  <si>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</si>
  <si>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</si>
  <si>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</si>
  <si>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</si>
  <si>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</si>
  <si>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</si>
  <si>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</si>
  <si>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</si>
  <si>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</si>
  <si>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</si>
  <si>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</si>
  <si>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</si>
  <si>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</si>
  <si>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</si>
  <si>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</si>
  <si>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</si>
  <si>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</si>
  <si>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</si>
  <si>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</si>
  <si>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</si>
  <si>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</si>
  <si>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</si>
  <si>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</si>
  <si>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</si>
  <si>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</si>
  <si>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</si>
  <si>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</si>
  <si>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</si>
  <si>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</si>
  <si>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</si>
  <si>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</si>
  <si>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</si>
  <si>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</si>
  <si>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</si>
  <si>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</si>
  <si>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</si>
  <si>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</si>
  <si>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</si>
  <si>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</si>
  <si>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</si>
  <si>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</si>
  <si>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</si>
  <si>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</si>
  <si>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</si>
  <si>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</si>
  <si>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</si>
  <si>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</si>
  <si>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</si>
  <si>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</si>
  <si>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</si>
  <si>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</si>
  <si>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</si>
  <si>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</si>
  <si>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</si>
  <si>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</si>
  <si>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</si>
  <si>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</si>
  <si>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</si>
  <si>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</si>
  <si>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</si>
  <si>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</si>
  <si>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</si>
  <si>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</si>
  <si>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</si>
  <si>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</si>
  <si>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</si>
  <si>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</si>
  <si>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</si>
  <si>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</si>
  <si>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</si>
  <si>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</si>
  <si>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</si>
  <si>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</si>
  <si>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</si>
  <si>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</si>
  <si>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</si>
  <si>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</si>
  <si>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</si>
  <si>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</si>
  <si>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</si>
  <si>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</si>
  <si>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</si>
  <si>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</si>
  <si>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</si>
  <si>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</si>
  <si>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</si>
  <si>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</si>
  <si>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</si>
  <si>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</si>
  <si>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</si>
  <si>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</si>
  <si>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</si>
  <si>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</si>
  <si>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</si>
  <si>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</si>
  <si>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</si>
  <si>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</si>
  <si>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</si>
  <si>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</si>
  <si>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</si>
  <si>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</si>
  <si>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</si>
  <si>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</si>
  <si>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</si>
  <si>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</si>
  <si>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</si>
  <si>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</si>
  <si>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</si>
  <si>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</si>
  <si>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</si>
  <si>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</si>
  <si>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</si>
  <si>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</si>
  <si>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</si>
  <si>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</si>
  <si>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</si>
  <si>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</si>
  <si>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</si>
  <si>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</si>
  <si>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</si>
  <si>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</si>
  <si>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</si>
  <si>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</si>
  <si>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</si>
  <si>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</si>
  <si>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</si>
  <si>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</si>
  <si>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</si>
  <si>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</si>
  <si>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</si>
  <si>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</si>
  <si>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</si>
  <si>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</si>
  <si>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</si>
  <si>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</si>
  <si>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</si>
  <si>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</si>
  <si>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</si>
  <si>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</si>
  <si>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</si>
  <si>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</si>
  <si>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</si>
  <si>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</si>
  <si>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</si>
  <si>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</si>
  <si>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</si>
  <si>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</si>
  <si>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</si>
  <si>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</si>
  <si>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</si>
  <si>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</si>
  <si>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</si>
  <si>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</si>
  <si>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</si>
  <si>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</si>
  <si>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</si>
  <si>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</si>
  <si>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</si>
  <si>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</si>
  <si>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</si>
  <si>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</si>
  <si>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</si>
  <si>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</si>
  <si>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</si>
  <si>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</si>
  <si>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</si>
  <si>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</si>
  <si>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</si>
  <si>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</si>
  <si>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</si>
  <si>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</si>
  <si>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</si>
  <si>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</si>
  <si>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</si>
  <si>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</si>
  <si>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</si>
  <si>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</si>
  <si>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</si>
  <si>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</si>
  <si>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</si>
  <si>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</si>
  <si>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</si>
  <si>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</si>
  <si>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</si>
  <si>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</si>
  <si>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</si>
  <si>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</si>
  <si>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</si>
  <si>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</si>
  <si>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</si>
  <si>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</si>
  <si>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</si>
  <si>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</si>
  <si>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</si>
  <si>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</si>
  <si>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</si>
  <si>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</si>
  <si>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</si>
  <si>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</si>
  <si>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</si>
  <si>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</si>
  <si>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</si>
  <si>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</si>
  <si>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</si>
  <si>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</si>
  <si>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</si>
  <si>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</si>
  <si>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</si>
  <si>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</si>
  <si>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</si>
  <si>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</si>
  <si>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</si>
  <si>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</si>
  <si>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</si>
  <si>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</si>
  <si>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</si>
  <si>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</si>
  <si>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</si>
  <si>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</si>
  <si>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</si>
  <si>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</si>
  <si>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</si>
  <si>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</si>
  <si>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</si>
  <si>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</si>
  <si>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</si>
  <si>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</si>
  <si>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</si>
  <si>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</si>
  <si>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</si>
  <si>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</si>
  <si>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</si>
  <si>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</si>
  <si>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</si>
  <si>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</si>
  <si>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</si>
  <si>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</si>
  <si>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</si>
  <si>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</si>
  <si>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</si>
  <si>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</si>
  <si>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</si>
  <si>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</si>
  <si>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</si>
  <si>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</si>
  <si>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</si>
  <si>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</si>
  <si>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</si>
  <si>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</si>
  <si>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</si>
  <si>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</si>
  <si>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</si>
  <si>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</si>
  <si>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</si>
  <si>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</si>
  <si>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</si>
  <si>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</si>
  <si>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</si>
  <si>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</si>
  <si>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</si>
  <si>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</si>
  <si>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</si>
  <si>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</si>
  <si>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</si>
  <si>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</si>
  <si>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</si>
  <si>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</si>
  <si>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</si>
  <si>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</si>
  <si>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</si>
  <si>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</si>
  <si>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</si>
  <si>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</si>
  <si>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</si>
  <si>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</si>
  <si>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</si>
  <si>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</si>
  <si>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</si>
  <si>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</si>
  <si>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</si>
  <si>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</si>
  <si>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</si>
  <si>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</si>
  <si>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</si>
  <si>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</si>
  <si>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</si>
  <si>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</si>
  <si>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</si>
  <si>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</si>
  <si>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</si>
  <si>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</si>
  <si>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</si>
  <si>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</si>
  <si>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</si>
  <si>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</si>
  <si>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</si>
  <si>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</si>
  <si>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</si>
  <si>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</si>
  <si>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</si>
  <si>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</si>
  <si>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</si>
  <si>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</si>
  <si>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</si>
  <si>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</si>
  <si>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</si>
  <si>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</si>
  <si>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</si>
  <si>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</si>
  <si>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</si>
  <si>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</si>
  <si>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</si>
  <si>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</si>
  <si>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</si>
  <si>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</si>
  <si>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</si>
  <si>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</si>
  <si>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</si>
  <si>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</si>
  <si>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</si>
  <si>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</si>
  <si>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</si>
  <si>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</si>
  <si>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</si>
  <si>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</si>
  <si>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</si>
  <si>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</si>
  <si>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</si>
  <si>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</si>
  <si>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</si>
  <si>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</si>
  <si>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</si>
  <si>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</si>
  <si>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</si>
  <si>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</si>
  <si>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</si>
  <si>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</si>
  <si>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</si>
  <si>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</si>
  <si>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</si>
  <si>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</si>
  <si>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</si>
  <si>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</si>
  <si>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</si>
  <si>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</si>
  <si>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</si>
  <si>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</si>
  <si>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</si>
  <si>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</si>
  <si>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</si>
  <si>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</si>
  <si>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</si>
  <si>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</si>
  <si>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</si>
  <si>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</si>
  <si>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</si>
  <si>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</si>
  <si>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</si>
  <si>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</si>
  <si>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</si>
  <si>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</si>
  <si>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</si>
  <si>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</si>
  <si>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</si>
  <si>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</si>
  <si>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</si>
  <si>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</si>
  <si>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</si>
  <si>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</si>
  <si>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</si>
  <si>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</si>
  <si>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</si>
  <si>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</si>
  <si>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</si>
  <si>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</si>
  <si>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</si>
  <si>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</si>
  <si>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</si>
  <si>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</si>
  <si>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</si>
  <si>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</si>
  <si>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</si>
  <si>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</si>
  <si>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</si>
  <si>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</si>
  <si>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</si>
  <si>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</si>
  <si>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</si>
  <si>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</si>
  <si>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</si>
  <si>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</si>
  <si>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</si>
  <si>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</si>
  <si>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</si>
  <si>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</si>
  <si>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</si>
  <si>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</si>
  <si>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</si>
  <si>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</si>
  <si>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</si>
  <si>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</si>
  <si>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</si>
  <si>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</si>
  <si>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</si>
  <si>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</si>
  <si>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</si>
  <si>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</si>
  <si>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</si>
  <si>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</si>
  <si>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</si>
  <si>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</si>
  <si>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</si>
  <si>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</si>
  <si>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</si>
  <si>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</si>
  <si>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</si>
  <si>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</si>
  <si>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</si>
  <si>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</si>
  <si>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</si>
  <si>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</si>
  <si>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</si>
  <si>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</si>
  <si>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</si>
  <si>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</si>
  <si>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</si>
  <si>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</si>
  <si>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</si>
  <si>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</si>
  <si>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</si>
  <si>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</si>
  <si>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</si>
  <si>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</si>
  <si>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</si>
  <si>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</si>
  <si>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</si>
  <si>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</si>
  <si>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</si>
  <si>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</si>
  <si>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</si>
  <si>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</si>
  <si>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</si>
  <si>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</si>
  <si>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</si>
  <si>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</si>
  <si>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</si>
  <si>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</si>
  <si>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</si>
  <si>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</si>
  <si>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</si>
  <si>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</si>
  <si>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</si>
  <si>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</si>
  <si>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</si>
  <si>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</si>
  <si>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</si>
  <si>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</si>
  <si>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</si>
  <si>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</si>
  <si>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</si>
  <si>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</si>
  <si>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</si>
  <si>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</si>
  <si>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</si>
  <si>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</si>
  <si>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</si>
  <si>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</si>
  <si>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</si>
  <si>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</si>
  <si>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</si>
  <si>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</si>
  <si>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</si>
  <si>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</si>
  <si>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</si>
  <si>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</si>
  <si>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</si>
  <si>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</si>
  <si>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</si>
  <si>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</si>
  <si>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</si>
  <si>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</si>
  <si>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</si>
  <si>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</si>
  <si>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</si>
  <si>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</si>
  <si>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</si>
  <si>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</si>
  <si>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</si>
  <si>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</si>
  <si>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</si>
  <si>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</si>
  <si>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</si>
  <si>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</si>
  <si>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</si>
  <si>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</si>
  <si>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</si>
  <si>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</si>
  <si>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</si>
  <si>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</si>
  <si>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</si>
  <si>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</si>
  <si>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</si>
  <si>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</si>
  <si>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</si>
  <si>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</si>
  <si>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</si>
  <si>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</si>
  <si>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</si>
  <si>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</si>
  <si>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</si>
  <si>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</si>
  <si>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</si>
  <si>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</si>
  <si>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</si>
  <si>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</si>
  <si>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</si>
  <si>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</si>
  <si>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</si>
  <si>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</si>
  <si>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</si>
  <si>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</si>
  <si>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</si>
  <si>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</si>
  <si>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</si>
  <si>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</si>
  <si>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</si>
  <si>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</si>
  <si>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</si>
  <si>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</si>
  <si>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</si>
  <si>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</si>
  <si>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</si>
  <si>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</si>
  <si>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</si>
  <si>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</si>
  <si>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</si>
  <si>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</si>
  <si>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</si>
  <si>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</si>
  <si>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</si>
  <si>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</si>
  <si>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</si>
  <si>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</si>
  <si>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</si>
  <si>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</si>
  <si>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</si>
  <si>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</si>
  <si>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</si>
  <si>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</si>
  <si>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</si>
  <si>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</si>
  <si>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</si>
  <si>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</si>
  <si>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</si>
  <si>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</si>
  <si>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</si>
  <si>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</si>
  <si>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</si>
  <si>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</si>
  <si>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</si>
  <si>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</si>
  <si>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</si>
  <si>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</si>
  <si>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</si>
  <si>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</si>
  <si>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</si>
  <si>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</si>
  <si>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</si>
  <si>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</si>
  <si>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</si>
  <si>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</si>
  <si>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</si>
  <si>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</si>
  <si>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</si>
  <si>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</si>
  <si>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</si>
  <si>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</si>
  <si>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</si>
  <si>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</si>
  <si>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</si>
  <si>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</si>
  <si>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</si>
  <si>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</si>
  <si>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</si>
  <si>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</si>
  <si>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</si>
  <si>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</si>
  <si>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</si>
  <si>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</si>
  <si>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</si>
  <si>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</si>
  <si>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</si>
  <si>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</si>
  <si>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</si>
  <si>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</si>
  <si>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</si>
  <si>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</si>
  <si>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</si>
  <si>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</si>
  <si>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</si>
  <si>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</si>
  <si>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</si>
  <si>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</si>
  <si>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</si>
  <si>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</si>
  <si>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</si>
  <si>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</si>
  <si>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</si>
  <si>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</si>
  <si>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</si>
  <si>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</si>
  <si>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</si>
  <si>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</si>
  <si>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</si>
  <si>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</si>
  <si>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</si>
  <si>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</si>
  <si>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</si>
  <si>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</si>
  <si>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</si>
  <si>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</si>
  <si>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</si>
  <si>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</si>
  <si>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</si>
  <si>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</si>
  <si>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</si>
  <si>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</si>
  <si>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</si>
  <si>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</si>
  <si>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</si>
  <si>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</si>
  <si>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</si>
  <si>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</si>
  <si>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</si>
  <si>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</si>
  <si>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</si>
  <si>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</si>
  <si>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</si>
  <si>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</si>
  <si>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</si>
  <si>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</si>
  <si>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</si>
  <si>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</si>
  <si>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</si>
  <si>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</si>
  <si>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</si>
  <si>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</si>
  <si>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</si>
  <si>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</si>
  <si>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</si>
  <si>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</si>
  <si>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</si>
  <si>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</si>
  <si>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</si>
  <si>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</si>
  <si>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</si>
  <si>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</si>
  <si>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</si>
  <si>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</si>
  <si>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</si>
  <si>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</si>
  <si>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</si>
  <si>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</si>
  <si>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</si>
  <si>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</si>
  <si>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</si>
  <si>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</si>
  <si>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</si>
  <si>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</si>
  <si>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</si>
  <si>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</si>
  <si>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</si>
  <si>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</si>
  <si>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</si>
  <si>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</si>
  <si>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</si>
  <si>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</si>
  <si>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</si>
  <si>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</si>
  <si>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</si>
  <si>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</si>
  <si>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</si>
  <si>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</si>
  <si>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</si>
  <si>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</si>
  <si>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</si>
  <si>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</si>
  <si>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</si>
  <si>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</si>
  <si>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</si>
  <si>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</si>
  <si>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</si>
  <si>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</si>
  <si>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</si>
  <si>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</si>
  <si>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</si>
  <si>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</si>
  <si>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</si>
  <si>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</si>
  <si>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</si>
  <si>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</si>
  <si>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</si>
  <si>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</si>
  <si>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</si>
  <si>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</si>
  <si>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</si>
  <si>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</si>
  <si>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</si>
  <si>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</si>
  <si>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</si>
  <si>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</si>
  <si>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</si>
  <si>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</si>
  <si>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</si>
  <si>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</si>
  <si>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</si>
  <si>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</si>
  <si>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</si>
  <si>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</si>
  <si>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</si>
  <si>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</si>
  <si>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</si>
  <si>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</si>
  <si>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</si>
  <si>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</si>
  <si>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</si>
  <si>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</si>
  <si>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</si>
  <si>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</si>
  <si>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</si>
  <si>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</si>
  <si>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</si>
  <si>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</si>
  <si>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</si>
  <si>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</si>
  <si>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</si>
  <si>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</si>
  <si>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</si>
  <si>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</si>
  <si>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</si>
  <si>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</si>
  <si>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</si>
  <si>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</si>
  <si>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</si>
  <si>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</si>
  <si>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</si>
  <si>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</si>
  <si>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</si>
  <si>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</si>
  <si>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</si>
  <si>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</si>
  <si>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</si>
  <si>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</si>
  <si>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</si>
  <si>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</si>
  <si>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</si>
  <si>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</si>
  <si>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</si>
  <si>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</si>
  <si>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</si>
  <si>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</si>
  <si>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</si>
  <si>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</si>
  <si>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</si>
  <si>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</si>
  <si>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</si>
  <si>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</si>
  <si>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</si>
  <si>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</si>
  <si>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</si>
  <si>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</si>
  <si>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</si>
  <si>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</si>
  <si>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</si>
  <si>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</si>
  <si>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</si>
  <si>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</si>
  <si>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</si>
  <si>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</si>
  <si>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</si>
  <si>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</si>
  <si>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</si>
  <si>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</si>
  <si>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</si>
  <si>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</si>
  <si>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</si>
  <si>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</si>
  <si>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</si>
  <si>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</si>
  <si>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</si>
  <si>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</si>
  <si>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</si>
  <si>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</si>
  <si>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</si>
  <si>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</si>
  <si>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</si>
  <si>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</si>
  <si>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COALINDIA 155 CE MAR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</si>
  <si>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</si>
  <si>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</si>
  <si>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</si>
  <si>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</si>
  <si>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</si>
  <si>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</si>
  <si>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</si>
  <si>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</si>
  <si>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</si>
  <si>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</si>
  <si>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</si>
  <si>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</si>
  <si>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</si>
  <si>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</si>
  <si>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</si>
  <si>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</si>
  <si>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</si>
  <si>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</si>
  <si>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</si>
  <si>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</si>
  <si>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</si>
  <si>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</si>
  <si>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</si>
  <si>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</si>
  <si>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</si>
  <si>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</si>
  <si>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</si>
  <si>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</si>
  <si>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</si>
  <si>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</si>
  <si>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</si>
  <si>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</si>
  <si>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</si>
  <si>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</si>
  <si>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</si>
  <si>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</si>
  <si>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</si>
  <si>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</si>
  <si>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</si>
  <si>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</si>
  <si>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</si>
  <si>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</si>
  <si>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</si>
  <si>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</si>
  <si>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</si>
  <si>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</si>
  <si>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</si>
  <si>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</si>
  <si>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</si>
  <si>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</si>
  <si>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</si>
  <si>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</si>
  <si>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</si>
  <si>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</si>
  <si>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</si>
  <si>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</si>
  <si>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</si>
  <si>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</si>
  <si>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</si>
  <si>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</si>
  <si>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</si>
  <si>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</si>
  <si>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</si>
  <si>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</si>
  <si>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</si>
  <si>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</si>
  <si>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</si>
  <si>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</si>
  <si>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</si>
  <si>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</si>
  <si>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</si>
  <si>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</si>
  <si>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</si>
  <si>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</si>
  <si>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</si>
  <si>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</si>
  <si>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</si>
  <si>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</si>
  <si>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</si>
  <si>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</si>
  <si>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</si>
  <si>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</si>
  <si>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</si>
  <si>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</si>
  <si>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</si>
  <si>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</si>
  <si>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</si>
  <si>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</si>
  <si>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</si>
  <si>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</si>
  <si>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</si>
  <si>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</si>
  <si>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</si>
  <si>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</si>
  <si>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</si>
  <si>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</si>
  <si>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</si>
  <si>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</si>
  <si>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</si>
  <si>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</si>
  <si>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</si>
  <si>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</si>
  <si>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</si>
  <si>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</si>
  <si>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</si>
  <si>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</si>
  <si>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ORION STOCKS LTD</t>
  </si>
  <si>
    <t xml:space="preserve">WHIRLPOOL </t>
  </si>
  <si>
    <t>2500-2600</t>
  </si>
  <si>
    <t xml:space="preserve">HDFCLIFE </t>
  </si>
  <si>
    <t>687-690</t>
  </si>
  <si>
    <t>715-725</t>
  </si>
  <si>
    <t xml:space="preserve">PETRONET </t>
  </si>
  <si>
    <t xml:space="preserve">ICICIBANK 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</si>
  <si>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</si>
  <si>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</si>
  <si>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</si>
  <si>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</si>
  <si>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</si>
  <si>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</si>
  <si>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</si>
  <si>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</si>
  <si>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</si>
  <si>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</si>
  <si>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164-167</t>
  </si>
  <si>
    <t>PARLEIND</t>
  </si>
  <si>
    <t>PIL ENTERPRISE PRIVATE LIMITED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</si>
  <si>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</si>
  <si>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</si>
  <si>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</si>
  <si>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</si>
  <si>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</si>
  <si>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</si>
  <si>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</si>
  <si>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</si>
  <si>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 xml:space="preserve">PIDILITIND 1820 CE 25-MAR </t>
  </si>
  <si>
    <t>20-25</t>
  </si>
  <si>
    <t>BANKNIFTY 33600 PE 25-MAR</t>
  </si>
  <si>
    <t>HINDUNILVR APRIL FUT</t>
  </si>
  <si>
    <t>2420-2440</t>
  </si>
  <si>
    <t>ARYAMAN BROKING LIMITED</t>
  </si>
  <si>
    <t>PURSHOTTAM</t>
  </si>
  <si>
    <t>Profit of Rs.130/-</t>
  </si>
  <si>
    <t>29-29.5</t>
  </si>
  <si>
    <t>NIFTY 14700 CE 25-MAR</t>
  </si>
  <si>
    <t>100-110</t>
  </si>
  <si>
    <t>JAGSNPHARM</t>
  </si>
  <si>
    <t>SSPNFIN</t>
  </si>
  <si>
    <t>SUBASH RAMASHISH MISHRA</t>
  </si>
  <si>
    <t>107-112</t>
  </si>
  <si>
    <t>Buy&lt;&gt;</t>
  </si>
  <si>
    <t>Loss of Rs.5.6/-</t>
  </si>
  <si>
    <t>25-Mar</t>
  </si>
  <si>
    <t>Loss of Rs.40.5/-</t>
  </si>
  <si>
    <t>Loss of Rs.4.4/-</t>
  </si>
  <si>
    <t>Loss of Rs.19.5/-</t>
  </si>
  <si>
    <t>Loss of Rs.27/-</t>
  </si>
  <si>
    <t>Loss of Rs.31/-</t>
  </si>
  <si>
    <t xml:space="preserve">BANKNIFTY 32000 PE 01-APR </t>
  </si>
  <si>
    <t xml:space="preserve">BANKNIFTY 32500 PE 01-APR </t>
  </si>
  <si>
    <t>NIFTY 14400 PE 01-APR</t>
  </si>
  <si>
    <t>160-165</t>
  </si>
  <si>
    <t>90-95</t>
  </si>
  <si>
    <t>Part profit of Rs.33/-</t>
  </si>
  <si>
    <t>Loss of Rs.150/-</t>
  </si>
  <si>
    <t>M/S. PRARTHANA ENTERPRISES</t>
  </si>
  <si>
    <t>MINESH JORMALBHAI MEHTA</t>
  </si>
  <si>
    <t>LAXMIPATI</t>
  </si>
  <si>
    <t>MNIL</t>
  </si>
  <si>
    <t>SITA RAM</t>
  </si>
  <si>
    <t>SUSHIL KUMAR</t>
  </si>
  <si>
    <t>OBCL</t>
  </si>
  <si>
    <t>PREMKUMAR RAM KRISHNA PANDEY</t>
  </si>
  <si>
    <t>PRIMEFRESH</t>
  </si>
  <si>
    <t>RAWEDGE</t>
  </si>
  <si>
    <t>ROJL</t>
  </si>
  <si>
    <t>MUKESH SEVANTILAL SURANI HUF</t>
  </si>
  <si>
    <t>RUPALBEN JAYESHKUMAR SHAH</t>
  </si>
  <si>
    <t>SECMARK</t>
  </si>
  <si>
    <t>BABUBHAI PURUSHOTTAMDAS STOCK BROKERS PVT LTD</t>
  </si>
  <si>
    <t>ALPHA LEON ENTERPRISES LLP</t>
  </si>
  <si>
    <t>ASHOK KUMAR SINGH</t>
  </si>
  <si>
    <t>SUNRETAIL</t>
  </si>
  <si>
    <t>ANAND KUMAR NATHMAL GADODIA</t>
  </si>
  <si>
    <t>SVPHOUSING</t>
  </si>
  <si>
    <t>ANISHA FINCAP CONSULTANTS LLP</t>
  </si>
  <si>
    <t>ATALREAL</t>
  </si>
  <si>
    <t>Atal Realtech Limited</t>
  </si>
  <si>
    <t>NOPEA CAPITAL SERVICES PRIVATE LIMITED</t>
  </si>
  <si>
    <t>KEERTI</t>
  </si>
  <si>
    <t>Keerti Know &amp; Skill Ltd.</t>
  </si>
  <si>
    <t>OLGA TRADING PRIVATE LIMITED</t>
  </si>
  <si>
    <t>LXCHEM</t>
  </si>
  <si>
    <t>Laxmi Organic Indus Ltd</t>
  </si>
  <si>
    <t>VAIBHAV STOCK AND DERIVATIVES BROKING PRIVATE LIMITED</t>
  </si>
  <si>
    <t>PENINLAND</t>
  </si>
  <si>
    <t>Peninsula Land Limited</t>
  </si>
  <si>
    <t>SSINFRA</t>
  </si>
  <si>
    <t>S S Infra Devp Consl Ltd</t>
  </si>
  <si>
    <t>PUREVIEW TRADING CO.PVT.LTD</t>
  </si>
  <si>
    <t>Loss of Rs.1.30/-</t>
  </si>
  <si>
    <t>NIFTY APRIL FUT</t>
  </si>
  <si>
    <t>14560-14580</t>
  </si>
  <si>
    <t>Profit of Rs.0.5/-</t>
  </si>
  <si>
    <t>1780-1790</t>
  </si>
  <si>
    <t>2000-2050</t>
  </si>
  <si>
    <t xml:space="preserve"> Profit of Rs.117/-</t>
  </si>
  <si>
    <t xml:space="preserve">TVSMOTOR </t>
  </si>
  <si>
    <t>563-567</t>
  </si>
  <si>
    <t>530-520</t>
  </si>
  <si>
    <t>BANKNIFTY 32500 PE 01-APR</t>
  </si>
  <si>
    <t>Profit of Rs.55-</t>
  </si>
  <si>
    <t>Profit of Rs.45/-</t>
  </si>
  <si>
    <t>BANKNIFTY 32700 PE 01-APR</t>
  </si>
  <si>
    <t>BANKNIFTY 32000 PE 01-APR</t>
  </si>
  <si>
    <t>PIIND APRIL FUT</t>
  </si>
  <si>
    <t>2283-2287</t>
  </si>
  <si>
    <t>2350-2370</t>
  </si>
  <si>
    <t>ABHIINFRA</t>
  </si>
  <si>
    <t>PURNASAI VEMULAPALLI</t>
  </si>
  <si>
    <t>GEETHA KANDUKURI</t>
  </si>
  <si>
    <t>BHANU PRASAD JASTHI</t>
  </si>
  <si>
    <t>SAIRAM POOSA</t>
  </si>
  <si>
    <t>BACPHAR</t>
  </si>
  <si>
    <t>PRAKASH SHAH</t>
  </si>
  <si>
    <t>KHEM SUM APPARELS OVERSEAS LTD</t>
  </si>
  <si>
    <t>BANASFN</t>
  </si>
  <si>
    <t>HANDFUL INVESTRADE PRIVATE LIMITED</t>
  </si>
  <si>
    <t>PRAVEEN KUMAR</t>
  </si>
  <si>
    <t>CHCL</t>
  </si>
  <si>
    <t>JIGNESH AMRUTLAL THOBHANI</t>
  </si>
  <si>
    <t>AMRUTLAL G THOBHANI</t>
  </si>
  <si>
    <t>DARJEELING</t>
  </si>
  <si>
    <t>RAJENDRA NANIWADEKAR</t>
  </si>
  <si>
    <t>PRASHANT PATEL</t>
  </si>
  <si>
    <t>DEEP</t>
  </si>
  <si>
    <t>HETAL SHASHANK DOSHI</t>
  </si>
  <si>
    <t>SANJAY</t>
  </si>
  <si>
    <t>HINDMILL</t>
  </si>
  <si>
    <t>CHANDRAHAS KRISHNARAJ THACKERSEY</t>
  </si>
  <si>
    <t>DEVAUNSHI INVESTMENTS PRIVATE LIMITED</t>
  </si>
  <si>
    <t>HIPPOCABS</t>
  </si>
  <si>
    <t>HEMLATA TALAKSHI VORA</t>
  </si>
  <si>
    <t>IISL</t>
  </si>
  <si>
    <t>TRUPTI RAJESH BHATIA .</t>
  </si>
  <si>
    <t>DHIRAJBHAI ISHWARLAL BHATIA .</t>
  </si>
  <si>
    <t>JONJUA</t>
  </si>
  <si>
    <t>DINA ASHWIN JASANI</t>
  </si>
  <si>
    <t>SHRENI SHARES PRIVATE LIMITED</t>
  </si>
  <si>
    <t>JSHL</t>
  </si>
  <si>
    <t>VIVEK DWIVEDI</t>
  </si>
  <si>
    <t>KHADIM</t>
  </si>
  <si>
    <t>KZLFIN</t>
  </si>
  <si>
    <t>HARDIK FINANCE LTD</t>
  </si>
  <si>
    <t>ANKIT PRAVINKUMAR PATEL</t>
  </si>
  <si>
    <t>SAUMIK KETAN DOSHI</t>
  </si>
  <si>
    <t>ASHISH KUMAR CHOUDHARY HUF</t>
  </si>
  <si>
    <t>BRAINNATION BUSINESS ADVISORY SERVICES PRIVATE LIMITED</t>
  </si>
  <si>
    <t>NIYOGIN</t>
  </si>
  <si>
    <t>STRATEGIC INDIA EQUITY FUND</t>
  </si>
  <si>
    <t>AMIT VIJAY RAJPAL</t>
  </si>
  <si>
    <t>NTCIND</t>
  </si>
  <si>
    <t>KALIMATA INVESTMENT CONSULTANCY PRIVATE LIMITED</t>
  </si>
  <si>
    <t>ELLIS NIKETAN PRIVATE LIMITED .</t>
  </si>
  <si>
    <t>OMANSH</t>
  </si>
  <si>
    <t>ANITA AGGARWAL</t>
  </si>
  <si>
    <t>BHAVISHYA ECOMMERCE PRIVATE LIMITED</t>
  </si>
  <si>
    <t>AKSHAYAGGARWAL</t>
  </si>
  <si>
    <t>OZONEWORLD</t>
  </si>
  <si>
    <t>MANISH RAMESHBHAI PATEL</t>
  </si>
  <si>
    <t>PADMAIND</t>
  </si>
  <si>
    <t>MINESH BABULAL SHAH</t>
  </si>
  <si>
    <t>SMIT MINESH SHAH</t>
  </si>
  <si>
    <t>KAMAL KUMAR JALAN SEC. PVT. LTD</t>
  </si>
  <si>
    <t>ASHIT AMRIT PATEL</t>
  </si>
  <si>
    <t>GEETA AGARWAL .</t>
  </si>
  <si>
    <t>RAMAPETRO</t>
  </si>
  <si>
    <t>RAINBOW AGRI INDUSTRIES LIMITED</t>
  </si>
  <si>
    <t>JUPITER CORPORATE SERVICES PRIVATE LIMITED</t>
  </si>
  <si>
    <t>RATNABHUMI</t>
  </si>
  <si>
    <t>BISHAL P MORE</t>
  </si>
  <si>
    <t>RIBATEX</t>
  </si>
  <si>
    <t>KABIR SHRAN DAGAR</t>
  </si>
  <si>
    <t>MDS INFRASTRUCTURE PRIVATE LIMITED</t>
  </si>
  <si>
    <t>RIDINGS</t>
  </si>
  <si>
    <t>NIKUNJ STOCK BROKERS LIMITED</t>
  </si>
  <si>
    <t>ANSU INVESTMENT</t>
  </si>
  <si>
    <t>SEACOAST</t>
  </si>
  <si>
    <t>SATGURU CAPITAL AND FINANCE PVT LTD</t>
  </si>
  <si>
    <t>SHUBHAM</t>
  </si>
  <si>
    <t>GOENKA BUSINESS &amp; FINANCE LIMITED</t>
  </si>
  <si>
    <t>BEELINE BROKING LIMITED</t>
  </si>
  <si>
    <t>SPRAYKING</t>
  </si>
  <si>
    <t>SANGEETA CHANDU JAIN</t>
  </si>
  <si>
    <t>STEELCAS</t>
  </si>
  <si>
    <t>BELLWETHER CAPITAL PRIVATE LIMITED</t>
  </si>
  <si>
    <t>TRANSCHEM</t>
  </si>
  <si>
    <t>PRIYANKA FINANCE PRIVATE LIMITED</t>
  </si>
  <si>
    <t>VGCL</t>
  </si>
  <si>
    <t>VAIBHAV VINOD GARG</t>
  </si>
  <si>
    <t>NITIKA HARSH RUNGTA</t>
  </si>
  <si>
    <t>WAA</t>
  </si>
  <si>
    <t>RAM KUMAR SHEOKAND</t>
  </si>
  <si>
    <t>AMBANIORG</t>
  </si>
  <si>
    <t>Ambani Organics Limited</t>
  </si>
  <si>
    <t>ARYAMAN CAPITAL MARKETS LIMITED</t>
  </si>
  <si>
    <t>ANSALAPI</t>
  </si>
  <si>
    <t>Ansal Properties &amp; Ind Lt</t>
  </si>
  <si>
    <t>PACE STOCK BROKING SERVICES PVT LTD</t>
  </si>
  <si>
    <t>APTECHT</t>
  </si>
  <si>
    <t>Aptech Limited</t>
  </si>
  <si>
    <t>RS SECURITIES</t>
  </si>
  <si>
    <t>Asian Granito India Limit</t>
  </si>
  <si>
    <t>CNM FINVEST PRIVATE LIMITED .</t>
  </si>
  <si>
    <t>BCP</t>
  </si>
  <si>
    <t>B.C. Power Controls Ltd</t>
  </si>
  <si>
    <t>CHIRAG DILIPKUMAR PAREKH</t>
  </si>
  <si>
    <t>HCG</t>
  </si>
  <si>
    <t>Healthcare Glob. Ent. Ltd</t>
  </si>
  <si>
    <t xml:space="preserve"> ACESO COMPANY PTE LTD.</t>
  </si>
  <si>
    <t>Jagsonpal Pharma Ltd.</t>
  </si>
  <si>
    <t>MAJESCO</t>
  </si>
  <si>
    <t>Majesco Limited</t>
  </si>
  <si>
    <t>GEETA CHETAN SHAH</t>
  </si>
  <si>
    <t>RAJASTHAN GLOBAL SECURITIES PVT LTD</t>
  </si>
  <si>
    <t>PREMIER</t>
  </si>
  <si>
    <t>Premier Limited</t>
  </si>
  <si>
    <t>BELA SAKLECHA</t>
  </si>
  <si>
    <t>TCIDEVELOP</t>
  </si>
  <si>
    <t>TCI Developers Limited</t>
  </si>
  <si>
    <t>JINDAL FUTURES PVT LTD</t>
  </si>
  <si>
    <t>TIRUPATI</t>
  </si>
  <si>
    <t>Shree Tirupati Balajee</t>
  </si>
  <si>
    <t xml:space="preserve"> PARTY CODE	SB23 - SHREE TIRUPATI BALAJEE AGRO TRADING COMPANY PRIVATE LIMITED</t>
  </si>
  <si>
    <t>VENUSREM</t>
  </si>
  <si>
    <t>Venus Remedies Limited</t>
  </si>
  <si>
    <t>GUTTIKONDA RAJASEKHAR</t>
  </si>
  <si>
    <t>SUSHMA ANAND JAIN</t>
  </si>
  <si>
    <t>SHAH NIRAJ RAJNIKANT</t>
  </si>
  <si>
    <t>CALSOFT</t>
  </si>
  <si>
    <t>California Soft Ltd.</t>
  </si>
  <si>
    <t>PURSHOTTAM AGARWAL</t>
  </si>
  <si>
    <t>SUNDARAM BNP PARIBAS SMALL CAP FUND</t>
  </si>
  <si>
    <t>SUNDARAM BNP PARIBAS MUTUAL FUND - SUNDARAM BNP PARIBAS MIDCAP</t>
  </si>
  <si>
    <t>PNC</t>
  </si>
  <si>
    <t>Pritish Nandy Comm. Ltd.</t>
  </si>
  <si>
    <t>PAREKH HASMUKH</t>
  </si>
  <si>
    <t>HARSH ANAND JAIN</t>
  </si>
  <si>
    <t>SANCO</t>
  </si>
  <si>
    <t>Sanco Industries Ltd.</t>
  </si>
  <si>
    <t>SARAFF NANDKISHOR GOVINDRAM</t>
  </si>
  <si>
    <t>INDO THAI SECURITIES LTD</t>
  </si>
  <si>
    <t>TDL REAL ESTATE HOLDINGS LIMITED</t>
  </si>
  <si>
    <t>PANTOMATH STOCK BROKERS PRIVATE LIMITED</t>
  </si>
  <si>
    <t>PANTOMATH FINANCE PRIVATE LIMITED</t>
  </si>
  <si>
    <t>UMESLTD</t>
  </si>
  <si>
    <t>Usha Martin Edu &amp; Sol Ltd</t>
  </si>
  <si>
    <t>PETERHOUSE INVESTMENTS LIMITED</t>
  </si>
  <si>
    <t>UNITEDPOLY</t>
  </si>
  <si>
    <t>United Polyfab Guj. Ltd.</t>
  </si>
  <si>
    <t>URMILA NIRMAL MITTAL</t>
  </si>
  <si>
    <t>LAKSHMI GUTTIKONDA VARA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</si>
</sst>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4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7" fillId="58" borderId="35" xfId="4" applyNumberFormat="1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left" vertical="center"/>
    </xf>
    <xf numFmtId="165" fontId="46" fillId="0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70" fontId="7" fillId="45" borderId="37" xfId="0" applyNumberFormat="1" applyFont="1" applyFill="1" applyBorder="1" applyAlignment="1">
      <alignment horizontal="center" vertical="center"/>
    </xf>
    <xf numFmtId="49" fontId="7" fillId="45" borderId="36" xfId="0" applyNumberFormat="1" applyFont="1" applyFill="1" applyBorder="1" applyAlignment="1">
      <alignment horizontal="center" vertical="center"/>
    </xf>
    <xf numFmtId="49" fontId="7" fillId="45" borderId="37" xfId="0" applyNumberFormat="1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44285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44285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91" t="s">
        <v>16</v>
      </c>
      <c r="B9" s="593" t="s">
        <v>17</v>
      </c>
      <c r="C9" s="593" t="s">
        <v>18</v>
      </c>
      <c r="D9" s="593" t="s">
        <v>833</v>
      </c>
      <c r="E9" s="260" t="s">
        <v>19</v>
      </c>
      <c r="F9" s="260" t="s">
        <v>20</v>
      </c>
      <c r="G9" s="588" t="s">
        <v>21</v>
      </c>
      <c r="H9" s="589"/>
      <c r="I9" s="590"/>
      <c r="J9" s="588" t="s">
        <v>22</v>
      </c>
      <c r="K9" s="589"/>
      <c r="L9" s="590"/>
      <c r="M9" s="260"/>
      <c r="N9" s="267"/>
      <c r="O9" s="267"/>
      <c r="P9" s="267"/>
    </row>
    <row r="10" spans="1:16" ht="59.25" customHeight="1">
      <c r="A10" s="592"/>
      <c r="B10" s="594" t="s">
        <v>17</v>
      </c>
      <c r="C10" s="594"/>
      <c r="D10" s="59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44315</v>
      </c>
      <c r="E11" s="284">
        <v>33584.699999999997</v>
      </c>
      <c r="F11" s="284">
        <v>33585.283333333333</v>
      </c>
      <c r="G11" s="296">
        <v>33336.166666666664</v>
      </c>
      <c r="H11" s="296">
        <v>33087.633333333331</v>
      </c>
      <c r="I11" s="296">
        <v>32838.516666666663</v>
      </c>
      <c r="J11" s="296">
        <v>33833.816666666666</v>
      </c>
      <c r="K11" s="296">
        <v>34082.933333333334</v>
      </c>
      <c r="L11" s="296">
        <v>34331.466666666667</v>
      </c>
      <c r="M11" s="283">
        <v>33834.400000000001</v>
      </c>
      <c r="N11" s="283">
        <v>33336.75</v>
      </c>
      <c r="O11" s="466">
        <v>3001850</v>
      </c>
      <c r="P11" s="467">
        <v>1.6301587838981616E-2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44315</v>
      </c>
      <c r="E12" s="297">
        <v>14608.5</v>
      </c>
      <c r="F12" s="297">
        <v>14594.833333333334</v>
      </c>
      <c r="G12" s="298">
        <v>14514.666666666668</v>
      </c>
      <c r="H12" s="298">
        <v>14420.833333333334</v>
      </c>
      <c r="I12" s="298">
        <v>14340.666666666668</v>
      </c>
      <c r="J12" s="298">
        <v>14688.666666666668</v>
      </c>
      <c r="K12" s="298">
        <v>14768.833333333336</v>
      </c>
      <c r="L12" s="298">
        <v>14862.666666666668</v>
      </c>
      <c r="M12" s="285">
        <v>14675</v>
      </c>
      <c r="N12" s="285">
        <v>14501</v>
      </c>
      <c r="O12" s="300">
        <v>10255200</v>
      </c>
      <c r="P12" s="301">
        <v>4.2783277153272424E-2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44315</v>
      </c>
      <c r="E13" s="425">
        <v>15830.35</v>
      </c>
      <c r="F13" s="425">
        <v>15822.483333333332</v>
      </c>
      <c r="G13" s="426">
        <v>15724.966666666664</v>
      </c>
      <c r="H13" s="426">
        <v>15619.583333333332</v>
      </c>
      <c r="I13" s="426">
        <v>15522.066666666664</v>
      </c>
      <c r="J13" s="426">
        <v>15927.866666666663</v>
      </c>
      <c r="K13" s="426">
        <v>16025.38333333333</v>
      </c>
      <c r="L13" s="426">
        <v>16130.766666666663</v>
      </c>
      <c r="M13" s="427">
        <v>15920</v>
      </c>
      <c r="N13" s="427">
        <v>15717.1</v>
      </c>
      <c r="O13" s="428">
        <v>12960</v>
      </c>
      <c r="P13" s="429">
        <v>0.18681318681318682</v>
      </c>
    </row>
    <row r="14" spans="1:16" ht="15">
      <c r="A14" s="263">
        <v>4</v>
      </c>
      <c r="B14" s="382" t="s">
        <v>852</v>
      </c>
      <c r="C14" s="468" t="s">
        <v>735</v>
      </c>
      <c r="D14" s="469">
        <v>44315</v>
      </c>
      <c r="E14" s="297">
        <v>1336.25</v>
      </c>
      <c r="F14" s="297">
        <v>1330.3999999999999</v>
      </c>
      <c r="G14" s="298">
        <v>1309.7999999999997</v>
      </c>
      <c r="H14" s="298">
        <v>1283.3499999999999</v>
      </c>
      <c r="I14" s="298">
        <v>1262.7499999999998</v>
      </c>
      <c r="J14" s="298">
        <v>1356.8499999999997</v>
      </c>
      <c r="K14" s="298">
        <v>1377.4499999999996</v>
      </c>
      <c r="L14" s="298">
        <v>1403.8999999999996</v>
      </c>
      <c r="M14" s="285">
        <v>1351</v>
      </c>
      <c r="N14" s="285">
        <v>1303.95</v>
      </c>
      <c r="O14" s="300">
        <v>402900</v>
      </c>
      <c r="P14" s="301">
        <v>-2.368692070030896E-2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44315</v>
      </c>
      <c r="E15" s="297">
        <v>1861.45</v>
      </c>
      <c r="F15" s="297">
        <v>1865.8</v>
      </c>
      <c r="G15" s="298">
        <v>1845.35</v>
      </c>
      <c r="H15" s="298">
        <v>1829.25</v>
      </c>
      <c r="I15" s="298">
        <v>1808.8</v>
      </c>
      <c r="J15" s="298">
        <v>1881.8999999999999</v>
      </c>
      <c r="K15" s="298">
        <v>1902.3500000000001</v>
      </c>
      <c r="L15" s="298">
        <v>1918.4499999999998</v>
      </c>
      <c r="M15" s="285">
        <v>1886.25</v>
      </c>
      <c r="N15" s="285">
        <v>1849.7</v>
      </c>
      <c r="O15" s="300">
        <v>3056500</v>
      </c>
      <c r="P15" s="301">
        <v>9.2455010731385175E-3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44315</v>
      </c>
      <c r="E16" s="297">
        <v>993.95</v>
      </c>
      <c r="F16" s="297">
        <v>1000.4833333333332</v>
      </c>
      <c r="G16" s="298">
        <v>978.46666666666647</v>
      </c>
      <c r="H16" s="298">
        <v>962.98333333333323</v>
      </c>
      <c r="I16" s="298">
        <v>940.96666666666647</v>
      </c>
      <c r="J16" s="298">
        <v>1015.9666666666665</v>
      </c>
      <c r="K16" s="298">
        <v>1037.9833333333331</v>
      </c>
      <c r="L16" s="298">
        <v>1053.4666666666665</v>
      </c>
      <c r="M16" s="285">
        <v>1022.5</v>
      </c>
      <c r="N16" s="285">
        <v>985</v>
      </c>
      <c r="O16" s="300">
        <v>16052000</v>
      </c>
      <c r="P16" s="301">
        <v>4.7370481534647006E-2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44315</v>
      </c>
      <c r="E17" s="297">
        <v>707.4</v>
      </c>
      <c r="F17" s="297">
        <v>706.80000000000007</v>
      </c>
      <c r="G17" s="298">
        <v>697.60000000000014</v>
      </c>
      <c r="H17" s="298">
        <v>687.80000000000007</v>
      </c>
      <c r="I17" s="298">
        <v>678.60000000000014</v>
      </c>
      <c r="J17" s="298">
        <v>716.60000000000014</v>
      </c>
      <c r="K17" s="298">
        <v>725.80000000000018</v>
      </c>
      <c r="L17" s="298">
        <v>735.60000000000014</v>
      </c>
      <c r="M17" s="285">
        <v>716</v>
      </c>
      <c r="N17" s="285">
        <v>697</v>
      </c>
      <c r="O17" s="300">
        <v>58692500</v>
      </c>
      <c r="P17" s="301">
        <v>-1.3187000170154842E-3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44315</v>
      </c>
      <c r="E18" s="297">
        <v>2664.1</v>
      </c>
      <c r="F18" s="297">
        <v>2675.6833333333329</v>
      </c>
      <c r="G18" s="298">
        <v>2630.9166666666661</v>
      </c>
      <c r="H18" s="298">
        <v>2597.7333333333331</v>
      </c>
      <c r="I18" s="298">
        <v>2552.9666666666662</v>
      </c>
      <c r="J18" s="298">
        <v>2708.8666666666659</v>
      </c>
      <c r="K18" s="298">
        <v>2753.6333333333332</v>
      </c>
      <c r="L18" s="298">
        <v>2786.8166666666657</v>
      </c>
      <c r="M18" s="285">
        <v>2720.45</v>
      </c>
      <c r="N18" s="285">
        <v>2642.5</v>
      </c>
      <c r="O18" s="300">
        <v>225000</v>
      </c>
      <c r="P18" s="301">
        <v>-4.1737649063032366E-2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44315</v>
      </c>
      <c r="E19" s="297">
        <v>847.45</v>
      </c>
      <c r="F19" s="297">
        <v>851.25</v>
      </c>
      <c r="G19" s="298">
        <v>841.4</v>
      </c>
      <c r="H19" s="298">
        <v>835.35</v>
      </c>
      <c r="I19" s="298">
        <v>825.5</v>
      </c>
      <c r="J19" s="298">
        <v>857.3</v>
      </c>
      <c r="K19" s="298">
        <v>867.14999999999986</v>
      </c>
      <c r="L19" s="298">
        <v>873.19999999999993</v>
      </c>
      <c r="M19" s="285">
        <v>861.1</v>
      </c>
      <c r="N19" s="285">
        <v>845.2</v>
      </c>
      <c r="O19" s="300">
        <v>2261000</v>
      </c>
      <c r="P19" s="301">
        <v>2.2614201718679332E-2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44315</v>
      </c>
      <c r="E20" s="297">
        <v>297.45</v>
      </c>
      <c r="F20" s="297">
        <v>298.66666666666669</v>
      </c>
      <c r="G20" s="298">
        <v>294.48333333333335</v>
      </c>
      <c r="H20" s="298">
        <v>291.51666666666665</v>
      </c>
      <c r="I20" s="298">
        <v>287.33333333333331</v>
      </c>
      <c r="J20" s="298">
        <v>301.63333333333338</v>
      </c>
      <c r="K20" s="298">
        <v>305.81666666666666</v>
      </c>
      <c r="L20" s="298">
        <v>308.78333333333342</v>
      </c>
      <c r="M20" s="285">
        <v>302.85000000000002</v>
      </c>
      <c r="N20" s="285">
        <v>295.7</v>
      </c>
      <c r="O20" s="300">
        <v>14652000</v>
      </c>
      <c r="P20" s="301">
        <v>-9.7323600973236012E-3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44315</v>
      </c>
      <c r="E21" s="297">
        <v>943.45</v>
      </c>
      <c r="F21" s="297">
        <v>941.4666666666667</v>
      </c>
      <c r="G21" s="298">
        <v>927.98333333333335</v>
      </c>
      <c r="H21" s="298">
        <v>912.51666666666665</v>
      </c>
      <c r="I21" s="298">
        <v>899.0333333333333</v>
      </c>
      <c r="J21" s="298">
        <v>956.93333333333339</v>
      </c>
      <c r="K21" s="298">
        <v>970.41666666666674</v>
      </c>
      <c r="L21" s="298">
        <v>985.88333333333344</v>
      </c>
      <c r="M21" s="285">
        <v>954.95</v>
      </c>
      <c r="N21" s="285">
        <v>926</v>
      </c>
      <c r="O21" s="300">
        <v>728750</v>
      </c>
      <c r="P21" s="301">
        <v>0.42626480086114099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44315</v>
      </c>
      <c r="E22" s="297">
        <v>2874.9</v>
      </c>
      <c r="F22" s="297">
        <v>2880.4</v>
      </c>
      <c r="G22" s="298">
        <v>2835.55</v>
      </c>
      <c r="H22" s="298">
        <v>2796.2000000000003</v>
      </c>
      <c r="I22" s="298">
        <v>2751.3500000000004</v>
      </c>
      <c r="J22" s="298">
        <v>2919.75</v>
      </c>
      <c r="K22" s="298">
        <v>2964.5999999999995</v>
      </c>
      <c r="L22" s="298">
        <v>3003.95</v>
      </c>
      <c r="M22" s="285">
        <v>2925.25</v>
      </c>
      <c r="N22" s="285">
        <v>2841.05</v>
      </c>
      <c r="O22" s="300">
        <v>1655500</v>
      </c>
      <c r="P22" s="301">
        <v>0.10256410256410256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44315</v>
      </c>
      <c r="E23" s="297">
        <v>226.6</v>
      </c>
      <c r="F23" s="297">
        <v>226.03333333333333</v>
      </c>
      <c r="G23" s="298">
        <v>223.31666666666666</v>
      </c>
      <c r="H23" s="298">
        <v>220.03333333333333</v>
      </c>
      <c r="I23" s="298">
        <v>217.31666666666666</v>
      </c>
      <c r="J23" s="298">
        <v>229.31666666666666</v>
      </c>
      <c r="K23" s="298">
        <v>232.0333333333333</v>
      </c>
      <c r="L23" s="298">
        <v>235.31666666666666</v>
      </c>
      <c r="M23" s="285">
        <v>228.75</v>
      </c>
      <c r="N23" s="285">
        <v>222.75</v>
      </c>
      <c r="O23" s="300">
        <v>9225000</v>
      </c>
      <c r="P23" s="301">
        <v>-1.8094731240021287E-2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44315</v>
      </c>
      <c r="E24" s="297">
        <v>114.65</v>
      </c>
      <c r="F24" s="297">
        <v>114.21666666666665</v>
      </c>
      <c r="G24" s="298">
        <v>112.38333333333331</v>
      </c>
      <c r="H24" s="298">
        <v>110.11666666666666</v>
      </c>
      <c r="I24" s="298">
        <v>108.28333333333332</v>
      </c>
      <c r="J24" s="298">
        <v>116.48333333333331</v>
      </c>
      <c r="K24" s="298">
        <v>118.31666666666665</v>
      </c>
      <c r="L24" s="298">
        <v>120.5833333333333</v>
      </c>
      <c r="M24" s="285">
        <v>116.05</v>
      </c>
      <c r="N24" s="285">
        <v>111.95</v>
      </c>
      <c r="O24" s="300">
        <v>39159000</v>
      </c>
      <c r="P24" s="301">
        <v>-5.2688874374047463E-2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44315</v>
      </c>
      <c r="E25" s="297">
        <v>2519.75</v>
      </c>
      <c r="F25" s="297">
        <v>2489.6166666666668</v>
      </c>
      <c r="G25" s="298">
        <v>2451.7333333333336</v>
      </c>
      <c r="H25" s="298">
        <v>2383.7166666666667</v>
      </c>
      <c r="I25" s="298">
        <v>2345.8333333333335</v>
      </c>
      <c r="J25" s="298">
        <v>2557.6333333333337</v>
      </c>
      <c r="K25" s="298">
        <v>2595.5166666666669</v>
      </c>
      <c r="L25" s="298">
        <v>2663.5333333333338</v>
      </c>
      <c r="M25" s="285">
        <v>2527.5</v>
      </c>
      <c r="N25" s="285">
        <v>2421.6</v>
      </c>
      <c r="O25" s="300">
        <v>5599800</v>
      </c>
      <c r="P25" s="301">
        <v>2.2066473197174617E-2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44315</v>
      </c>
      <c r="E26" s="297">
        <v>1187</v>
      </c>
      <c r="F26" s="297">
        <v>1183.2333333333333</v>
      </c>
      <c r="G26" s="298">
        <v>1161.1166666666668</v>
      </c>
      <c r="H26" s="298">
        <v>1135.2333333333333</v>
      </c>
      <c r="I26" s="298">
        <v>1113.1166666666668</v>
      </c>
      <c r="J26" s="298">
        <v>1209.1166666666668</v>
      </c>
      <c r="K26" s="298">
        <v>1231.2333333333331</v>
      </c>
      <c r="L26" s="298">
        <v>1257.1166666666668</v>
      </c>
      <c r="M26" s="285">
        <v>1205.3499999999999</v>
      </c>
      <c r="N26" s="285">
        <v>1157.3499999999999</v>
      </c>
      <c r="O26" s="300">
        <v>662000</v>
      </c>
      <c r="P26" s="301">
        <v>-4.0579710144927533E-2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44315</v>
      </c>
      <c r="E27" s="297">
        <v>856.35</v>
      </c>
      <c r="F27" s="297">
        <v>854.5333333333333</v>
      </c>
      <c r="G27" s="298">
        <v>844.41666666666663</v>
      </c>
      <c r="H27" s="298">
        <v>832.48333333333335</v>
      </c>
      <c r="I27" s="298">
        <v>822.36666666666667</v>
      </c>
      <c r="J27" s="298">
        <v>866.46666666666658</v>
      </c>
      <c r="K27" s="298">
        <v>876.58333333333337</v>
      </c>
      <c r="L27" s="298">
        <v>888.51666666666654</v>
      </c>
      <c r="M27" s="285">
        <v>864.65</v>
      </c>
      <c r="N27" s="285">
        <v>842.6</v>
      </c>
      <c r="O27" s="300">
        <v>8557250</v>
      </c>
      <c r="P27" s="301">
        <v>7.2685539403213465E-3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44315</v>
      </c>
      <c r="E28" s="297">
        <v>703.5</v>
      </c>
      <c r="F28" s="297">
        <v>704.15</v>
      </c>
      <c r="G28" s="298">
        <v>697.05</v>
      </c>
      <c r="H28" s="298">
        <v>690.6</v>
      </c>
      <c r="I28" s="298">
        <v>683.5</v>
      </c>
      <c r="J28" s="298">
        <v>710.59999999999991</v>
      </c>
      <c r="K28" s="298">
        <v>717.7</v>
      </c>
      <c r="L28" s="298">
        <v>724.14999999999986</v>
      </c>
      <c r="M28" s="285">
        <v>711.25</v>
      </c>
      <c r="N28" s="285">
        <v>697.7</v>
      </c>
      <c r="O28" s="300">
        <v>35167200</v>
      </c>
      <c r="P28" s="301">
        <v>3.8888298060902549E-2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44315</v>
      </c>
      <c r="E29" s="297">
        <v>3619</v>
      </c>
      <c r="F29" s="297">
        <v>3599.85</v>
      </c>
      <c r="G29" s="298">
        <v>3559.7</v>
      </c>
      <c r="H29" s="298">
        <v>3500.4</v>
      </c>
      <c r="I29" s="298">
        <v>3460.25</v>
      </c>
      <c r="J29" s="298">
        <v>3659.1499999999996</v>
      </c>
      <c r="K29" s="298">
        <v>3699.3</v>
      </c>
      <c r="L29" s="298">
        <v>3758.5999999999995</v>
      </c>
      <c r="M29" s="285">
        <v>3640</v>
      </c>
      <c r="N29" s="285">
        <v>3540.55</v>
      </c>
      <c r="O29" s="300">
        <v>2127500</v>
      </c>
      <c r="P29" s="301">
        <v>-2.4616105966475208E-3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44315</v>
      </c>
      <c r="E30" s="297">
        <v>9513.65</v>
      </c>
      <c r="F30" s="297">
        <v>9430.65</v>
      </c>
      <c r="G30" s="298">
        <v>9296.2999999999993</v>
      </c>
      <c r="H30" s="298">
        <v>9078.9499999999989</v>
      </c>
      <c r="I30" s="298">
        <v>8944.5999999999985</v>
      </c>
      <c r="J30" s="298">
        <v>9648</v>
      </c>
      <c r="K30" s="298">
        <v>9782.3500000000022</v>
      </c>
      <c r="L30" s="298">
        <v>9999.7000000000007</v>
      </c>
      <c r="M30" s="285">
        <v>9565</v>
      </c>
      <c r="N30" s="285">
        <v>9213.2999999999993</v>
      </c>
      <c r="O30" s="300">
        <v>580375</v>
      </c>
      <c r="P30" s="301">
        <v>3.177777777777778E-2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44315</v>
      </c>
      <c r="E31" s="297">
        <v>5224.95</v>
      </c>
      <c r="F31" s="297">
        <v>5225.6166666666659</v>
      </c>
      <c r="G31" s="298">
        <v>5163.3333333333321</v>
      </c>
      <c r="H31" s="298">
        <v>5101.7166666666662</v>
      </c>
      <c r="I31" s="298">
        <v>5039.4333333333325</v>
      </c>
      <c r="J31" s="298">
        <v>5287.2333333333318</v>
      </c>
      <c r="K31" s="298">
        <v>5349.5166666666664</v>
      </c>
      <c r="L31" s="298">
        <v>5411.1333333333314</v>
      </c>
      <c r="M31" s="285">
        <v>5287.9</v>
      </c>
      <c r="N31" s="285">
        <v>5164</v>
      </c>
      <c r="O31" s="300">
        <v>3480500</v>
      </c>
      <c r="P31" s="301">
        <v>-1.3952829520504285E-2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44315</v>
      </c>
      <c r="E32" s="297">
        <v>1662.7</v>
      </c>
      <c r="F32" s="297">
        <v>1658.6666666666667</v>
      </c>
      <c r="G32" s="298">
        <v>1626.3833333333334</v>
      </c>
      <c r="H32" s="298">
        <v>1590.0666666666666</v>
      </c>
      <c r="I32" s="298">
        <v>1557.7833333333333</v>
      </c>
      <c r="J32" s="298">
        <v>1694.9833333333336</v>
      </c>
      <c r="K32" s="298">
        <v>1727.2666666666669</v>
      </c>
      <c r="L32" s="298">
        <v>1763.5833333333337</v>
      </c>
      <c r="M32" s="285">
        <v>1690.95</v>
      </c>
      <c r="N32" s="285">
        <v>1622.35</v>
      </c>
      <c r="O32" s="300">
        <v>1723200</v>
      </c>
      <c r="P32" s="301">
        <v>6.7772844122458518E-3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44315</v>
      </c>
      <c r="E33" s="297">
        <v>348.6</v>
      </c>
      <c r="F33" s="297">
        <v>352.38333333333338</v>
      </c>
      <c r="G33" s="298">
        <v>343.16666666666674</v>
      </c>
      <c r="H33" s="298">
        <v>337.73333333333335</v>
      </c>
      <c r="I33" s="298">
        <v>328.51666666666671</v>
      </c>
      <c r="J33" s="298">
        <v>357.81666666666678</v>
      </c>
      <c r="K33" s="298">
        <v>367.03333333333336</v>
      </c>
      <c r="L33" s="298">
        <v>372.46666666666681</v>
      </c>
      <c r="M33" s="285">
        <v>361.6</v>
      </c>
      <c r="N33" s="285">
        <v>346.95</v>
      </c>
      <c r="O33" s="300">
        <v>15229800</v>
      </c>
      <c r="P33" s="301">
        <v>2.1736505252988769E-2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44315</v>
      </c>
      <c r="E34" s="297">
        <v>71.349999999999994</v>
      </c>
      <c r="F34" s="297">
        <v>71.466666666666669</v>
      </c>
      <c r="G34" s="298">
        <v>70.483333333333334</v>
      </c>
      <c r="H34" s="298">
        <v>69.61666666666666</v>
      </c>
      <c r="I34" s="298">
        <v>68.633333333333326</v>
      </c>
      <c r="J34" s="298">
        <v>72.333333333333343</v>
      </c>
      <c r="K34" s="298">
        <v>73.316666666666691</v>
      </c>
      <c r="L34" s="298">
        <v>74.183333333333351</v>
      </c>
      <c r="M34" s="285">
        <v>72.45</v>
      </c>
      <c r="N34" s="285">
        <v>70.599999999999994</v>
      </c>
      <c r="O34" s="300">
        <v>111033000</v>
      </c>
      <c r="P34" s="301">
        <v>4.4453852667231163E-3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44315</v>
      </c>
      <c r="E35" s="297">
        <v>1424.2</v>
      </c>
      <c r="F35" s="297">
        <v>1432.1833333333334</v>
      </c>
      <c r="G35" s="298">
        <v>1413.0166666666669</v>
      </c>
      <c r="H35" s="298">
        <v>1401.8333333333335</v>
      </c>
      <c r="I35" s="298">
        <v>1382.666666666667</v>
      </c>
      <c r="J35" s="298">
        <v>1443.3666666666668</v>
      </c>
      <c r="K35" s="298">
        <v>1462.5333333333333</v>
      </c>
      <c r="L35" s="298">
        <v>1473.7166666666667</v>
      </c>
      <c r="M35" s="285">
        <v>1451.35</v>
      </c>
      <c r="N35" s="285">
        <v>1421</v>
      </c>
      <c r="O35" s="300">
        <v>1229800</v>
      </c>
      <c r="P35" s="301">
        <v>0.10747894997523527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44315</v>
      </c>
      <c r="E36" s="297">
        <v>123.45</v>
      </c>
      <c r="F36" s="297">
        <v>122.95</v>
      </c>
      <c r="G36" s="298">
        <v>121.15</v>
      </c>
      <c r="H36" s="298">
        <v>118.85000000000001</v>
      </c>
      <c r="I36" s="298">
        <v>117.05000000000001</v>
      </c>
      <c r="J36" s="298">
        <v>125.25</v>
      </c>
      <c r="K36" s="298">
        <v>127.04999999999998</v>
      </c>
      <c r="L36" s="298">
        <v>129.35</v>
      </c>
      <c r="M36" s="285">
        <v>124.75</v>
      </c>
      <c r="N36" s="285">
        <v>120.65</v>
      </c>
      <c r="O36" s="300">
        <v>39254000</v>
      </c>
      <c r="P36" s="301">
        <v>-5.0551470588235295E-2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44315</v>
      </c>
      <c r="E37" s="297">
        <v>765.7</v>
      </c>
      <c r="F37" s="297">
        <v>758.4666666666667</v>
      </c>
      <c r="G37" s="298">
        <v>748.23333333333335</v>
      </c>
      <c r="H37" s="298">
        <v>730.76666666666665</v>
      </c>
      <c r="I37" s="298">
        <v>720.5333333333333</v>
      </c>
      <c r="J37" s="298">
        <v>775.93333333333339</v>
      </c>
      <c r="K37" s="298">
        <v>786.16666666666674</v>
      </c>
      <c r="L37" s="298">
        <v>803.63333333333344</v>
      </c>
      <c r="M37" s="285">
        <v>768.7</v>
      </c>
      <c r="N37" s="285">
        <v>741</v>
      </c>
      <c r="O37" s="300">
        <v>3059100</v>
      </c>
      <c r="P37" s="301">
        <v>3.0381622823267878E-2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44315</v>
      </c>
      <c r="E38" s="297">
        <v>590.1</v>
      </c>
      <c r="F38" s="297">
        <v>587.86666666666667</v>
      </c>
      <c r="G38" s="298">
        <v>579.23333333333335</v>
      </c>
      <c r="H38" s="298">
        <v>568.36666666666667</v>
      </c>
      <c r="I38" s="298">
        <v>559.73333333333335</v>
      </c>
      <c r="J38" s="298">
        <v>598.73333333333335</v>
      </c>
      <c r="K38" s="298">
        <v>607.36666666666679</v>
      </c>
      <c r="L38" s="298">
        <v>618.23333333333335</v>
      </c>
      <c r="M38" s="285">
        <v>596.5</v>
      </c>
      <c r="N38" s="285">
        <v>577</v>
      </c>
      <c r="O38" s="300">
        <v>5098500</v>
      </c>
      <c r="P38" s="301">
        <v>-4.685212298682284E-3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44315</v>
      </c>
      <c r="E39" s="297">
        <v>526.20000000000005</v>
      </c>
      <c r="F39" s="297">
        <v>522.94999999999993</v>
      </c>
      <c r="G39" s="298">
        <v>517.89999999999986</v>
      </c>
      <c r="H39" s="298">
        <v>509.59999999999991</v>
      </c>
      <c r="I39" s="298">
        <v>504.54999999999984</v>
      </c>
      <c r="J39" s="298">
        <v>531.24999999999989</v>
      </c>
      <c r="K39" s="298">
        <v>536.29999999999984</v>
      </c>
      <c r="L39" s="298">
        <v>544.59999999999991</v>
      </c>
      <c r="M39" s="285">
        <v>528</v>
      </c>
      <c r="N39" s="285">
        <v>514.65</v>
      </c>
      <c r="O39" s="300">
        <v>96833214</v>
      </c>
      <c r="P39" s="301">
        <v>-2.0355424055729293E-2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44315</v>
      </c>
      <c r="E40" s="297">
        <v>49.15</v>
      </c>
      <c r="F40" s="297">
        <v>49.25</v>
      </c>
      <c r="G40" s="298">
        <v>48.65</v>
      </c>
      <c r="H40" s="298">
        <v>48.15</v>
      </c>
      <c r="I40" s="298">
        <v>47.55</v>
      </c>
      <c r="J40" s="298">
        <v>49.75</v>
      </c>
      <c r="K40" s="298">
        <v>50.349999999999994</v>
      </c>
      <c r="L40" s="298">
        <v>50.85</v>
      </c>
      <c r="M40" s="285">
        <v>49.85</v>
      </c>
      <c r="N40" s="285">
        <v>48.75</v>
      </c>
      <c r="O40" s="300">
        <v>91413000</v>
      </c>
      <c r="P40" s="301">
        <v>9.2742870391838636E-3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44315</v>
      </c>
      <c r="E41" s="297">
        <v>398.45</v>
      </c>
      <c r="F41" s="297">
        <v>397.73333333333335</v>
      </c>
      <c r="G41" s="298">
        <v>393.26666666666671</v>
      </c>
      <c r="H41" s="298">
        <v>388.08333333333337</v>
      </c>
      <c r="I41" s="298">
        <v>383.61666666666673</v>
      </c>
      <c r="J41" s="298">
        <v>402.91666666666669</v>
      </c>
      <c r="K41" s="298">
        <v>407.38333333333338</v>
      </c>
      <c r="L41" s="298">
        <v>412.56666666666666</v>
      </c>
      <c r="M41" s="285">
        <v>402.2</v>
      </c>
      <c r="N41" s="285">
        <v>392.55</v>
      </c>
      <c r="O41" s="300">
        <v>12686800</v>
      </c>
      <c r="P41" s="301">
        <v>0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44315</v>
      </c>
      <c r="E42" s="297">
        <v>13829.9</v>
      </c>
      <c r="F42" s="297">
        <v>13828.466666666667</v>
      </c>
      <c r="G42" s="298">
        <v>13736.933333333334</v>
      </c>
      <c r="H42" s="298">
        <v>13643.966666666667</v>
      </c>
      <c r="I42" s="298">
        <v>13552.433333333334</v>
      </c>
      <c r="J42" s="298">
        <v>13921.433333333334</v>
      </c>
      <c r="K42" s="298">
        <v>14012.966666666667</v>
      </c>
      <c r="L42" s="298">
        <v>14105.933333333334</v>
      </c>
      <c r="M42" s="285">
        <v>13920</v>
      </c>
      <c r="N42" s="285">
        <v>13735.5</v>
      </c>
      <c r="O42" s="300">
        <v>90300</v>
      </c>
      <c r="P42" s="301">
        <v>5.3061224489795916E-2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44315</v>
      </c>
      <c r="E43" s="297">
        <v>427.4</v>
      </c>
      <c r="F43" s="297">
        <v>428.7</v>
      </c>
      <c r="G43" s="298">
        <v>422.79999999999995</v>
      </c>
      <c r="H43" s="298">
        <v>418.2</v>
      </c>
      <c r="I43" s="298">
        <v>412.29999999999995</v>
      </c>
      <c r="J43" s="298">
        <v>433.29999999999995</v>
      </c>
      <c r="K43" s="298">
        <v>439.19999999999993</v>
      </c>
      <c r="L43" s="298">
        <v>443.79999999999995</v>
      </c>
      <c r="M43" s="285">
        <v>434.6</v>
      </c>
      <c r="N43" s="285">
        <v>424.1</v>
      </c>
      <c r="O43" s="300">
        <v>45946800</v>
      </c>
      <c r="P43" s="301">
        <v>-3.1330774653403308E-4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44315</v>
      </c>
      <c r="E44" s="297">
        <v>3517</v>
      </c>
      <c r="F44" s="297">
        <v>3504.5166666666664</v>
      </c>
      <c r="G44" s="298">
        <v>3480.2833333333328</v>
      </c>
      <c r="H44" s="298">
        <v>3443.5666666666666</v>
      </c>
      <c r="I44" s="298">
        <v>3419.333333333333</v>
      </c>
      <c r="J44" s="298">
        <v>3541.2333333333327</v>
      </c>
      <c r="K44" s="298">
        <v>3565.4666666666662</v>
      </c>
      <c r="L44" s="298">
        <v>3602.1833333333325</v>
      </c>
      <c r="M44" s="285">
        <v>3528.75</v>
      </c>
      <c r="N44" s="285">
        <v>3467.8</v>
      </c>
      <c r="O44" s="300">
        <v>1797400</v>
      </c>
      <c r="P44" s="301">
        <v>-2.2833532673697945E-2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44315</v>
      </c>
      <c r="E45" s="297">
        <v>423.8</v>
      </c>
      <c r="F45" s="297">
        <v>423.23333333333335</v>
      </c>
      <c r="G45" s="298">
        <v>418.66666666666669</v>
      </c>
      <c r="H45" s="298">
        <v>413.53333333333336</v>
      </c>
      <c r="I45" s="298">
        <v>408.9666666666667</v>
      </c>
      <c r="J45" s="298">
        <v>428.36666666666667</v>
      </c>
      <c r="K45" s="298">
        <v>432.93333333333328</v>
      </c>
      <c r="L45" s="298">
        <v>438.06666666666666</v>
      </c>
      <c r="M45" s="285">
        <v>427.8</v>
      </c>
      <c r="N45" s="285">
        <v>418.1</v>
      </c>
      <c r="O45" s="300">
        <v>10124400</v>
      </c>
      <c r="P45" s="301">
        <v>4.3537414965986392E-2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44315</v>
      </c>
      <c r="E46" s="297">
        <v>147.15</v>
      </c>
      <c r="F46" s="297">
        <v>147.33333333333334</v>
      </c>
      <c r="G46" s="298">
        <v>145.11666666666667</v>
      </c>
      <c r="H46" s="298">
        <v>143.08333333333334</v>
      </c>
      <c r="I46" s="298">
        <v>140.86666666666667</v>
      </c>
      <c r="J46" s="298">
        <v>149.36666666666667</v>
      </c>
      <c r="K46" s="298">
        <v>151.58333333333331</v>
      </c>
      <c r="L46" s="298">
        <v>153.61666666666667</v>
      </c>
      <c r="M46" s="285">
        <v>149.55000000000001</v>
      </c>
      <c r="N46" s="285">
        <v>145.30000000000001</v>
      </c>
      <c r="O46" s="300">
        <v>54291600</v>
      </c>
      <c r="P46" s="301">
        <v>-1.1017115876450915E-2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44315</v>
      </c>
      <c r="E47" s="297">
        <v>554.20000000000005</v>
      </c>
      <c r="F47" s="297">
        <v>554.66666666666663</v>
      </c>
      <c r="G47" s="298">
        <v>544.58333333333326</v>
      </c>
      <c r="H47" s="298">
        <v>534.96666666666658</v>
      </c>
      <c r="I47" s="298">
        <v>524.88333333333321</v>
      </c>
      <c r="J47" s="298">
        <v>564.2833333333333</v>
      </c>
      <c r="K47" s="298">
        <v>574.36666666666656</v>
      </c>
      <c r="L47" s="298">
        <v>583.98333333333335</v>
      </c>
      <c r="M47" s="285">
        <v>564.75</v>
      </c>
      <c r="N47" s="285">
        <v>545.04999999999995</v>
      </c>
      <c r="O47" s="300">
        <v>4715000</v>
      </c>
      <c r="P47" s="301">
        <v>5.8955642897248736E-2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44315</v>
      </c>
      <c r="E48" s="297">
        <v>794.75</v>
      </c>
      <c r="F48" s="297">
        <v>795.38333333333333</v>
      </c>
      <c r="G48" s="298">
        <v>783.76666666666665</v>
      </c>
      <c r="H48" s="298">
        <v>772.7833333333333</v>
      </c>
      <c r="I48" s="298">
        <v>761.16666666666663</v>
      </c>
      <c r="J48" s="298">
        <v>806.36666666666667</v>
      </c>
      <c r="K48" s="298">
        <v>817.98333333333323</v>
      </c>
      <c r="L48" s="298">
        <v>828.9666666666667</v>
      </c>
      <c r="M48" s="285">
        <v>807</v>
      </c>
      <c r="N48" s="285">
        <v>784.4</v>
      </c>
      <c r="O48" s="300">
        <v>10606700</v>
      </c>
      <c r="P48" s="301">
        <v>-1.0670546865526858E-2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44315</v>
      </c>
      <c r="E49" s="297">
        <v>130.44999999999999</v>
      </c>
      <c r="F49" s="297">
        <v>130.41666666666666</v>
      </c>
      <c r="G49" s="298">
        <v>129.5333333333333</v>
      </c>
      <c r="H49" s="298">
        <v>128.61666666666665</v>
      </c>
      <c r="I49" s="298">
        <v>127.73333333333329</v>
      </c>
      <c r="J49" s="298">
        <v>131.33333333333331</v>
      </c>
      <c r="K49" s="298">
        <v>132.2166666666667</v>
      </c>
      <c r="L49" s="298">
        <v>133.13333333333333</v>
      </c>
      <c r="M49" s="285">
        <v>131.30000000000001</v>
      </c>
      <c r="N49" s="285">
        <v>129.5</v>
      </c>
      <c r="O49" s="300">
        <v>41458200</v>
      </c>
      <c r="P49" s="301">
        <v>2.0680384655154586E-2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44315</v>
      </c>
      <c r="E50" s="297">
        <v>2825.3</v>
      </c>
      <c r="F50" s="297">
        <v>2822.2333333333336</v>
      </c>
      <c r="G50" s="298">
        <v>2779.4666666666672</v>
      </c>
      <c r="H50" s="298">
        <v>2733.6333333333337</v>
      </c>
      <c r="I50" s="298">
        <v>2690.8666666666672</v>
      </c>
      <c r="J50" s="298">
        <v>2868.0666666666671</v>
      </c>
      <c r="K50" s="298">
        <v>2910.8333333333335</v>
      </c>
      <c r="L50" s="298">
        <v>2956.666666666667</v>
      </c>
      <c r="M50" s="285">
        <v>2865</v>
      </c>
      <c r="N50" s="285">
        <v>2776.4</v>
      </c>
      <c r="O50" s="300">
        <v>482250</v>
      </c>
      <c r="P50" s="301">
        <v>5.5829228243021348E-2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44315</v>
      </c>
      <c r="E51" s="297">
        <v>1531.85</v>
      </c>
      <c r="F51" s="297">
        <v>1529.25</v>
      </c>
      <c r="G51" s="298">
        <v>1516.6</v>
      </c>
      <c r="H51" s="298">
        <v>1501.35</v>
      </c>
      <c r="I51" s="298">
        <v>1488.6999999999998</v>
      </c>
      <c r="J51" s="298">
        <v>1544.5</v>
      </c>
      <c r="K51" s="298">
        <v>1557.15</v>
      </c>
      <c r="L51" s="298">
        <v>1572.4</v>
      </c>
      <c r="M51" s="285">
        <v>1541.9</v>
      </c>
      <c r="N51" s="285">
        <v>1514</v>
      </c>
      <c r="O51" s="300">
        <v>3467100</v>
      </c>
      <c r="P51" s="301">
        <v>5.7881247330200766E-2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44315</v>
      </c>
      <c r="E52" s="297">
        <v>592.54999999999995</v>
      </c>
      <c r="F52" s="297">
        <v>581.73333333333323</v>
      </c>
      <c r="G52" s="298">
        <v>567.96666666666647</v>
      </c>
      <c r="H52" s="298">
        <v>543.38333333333321</v>
      </c>
      <c r="I52" s="298">
        <v>529.61666666666645</v>
      </c>
      <c r="J52" s="298">
        <v>606.31666666666649</v>
      </c>
      <c r="K52" s="298">
        <v>620.08333333333314</v>
      </c>
      <c r="L52" s="298">
        <v>644.66666666666652</v>
      </c>
      <c r="M52" s="285">
        <v>595.5</v>
      </c>
      <c r="N52" s="285">
        <v>557.15</v>
      </c>
      <c r="O52" s="300">
        <v>5819049</v>
      </c>
      <c r="P52" s="301">
        <v>5.1992088160497316E-2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44315</v>
      </c>
      <c r="E53" s="297">
        <v>160.94999999999999</v>
      </c>
      <c r="F53" s="297">
        <v>162.13333333333333</v>
      </c>
      <c r="G53" s="298">
        <v>158.71666666666664</v>
      </c>
      <c r="H53" s="298">
        <v>156.48333333333332</v>
      </c>
      <c r="I53" s="298">
        <v>153.06666666666663</v>
      </c>
      <c r="J53" s="298">
        <v>164.36666666666665</v>
      </c>
      <c r="K53" s="298">
        <v>167.78333333333333</v>
      </c>
      <c r="L53" s="298">
        <v>170.01666666666665</v>
      </c>
      <c r="M53" s="285">
        <v>165.55</v>
      </c>
      <c r="N53" s="285">
        <v>159.9</v>
      </c>
      <c r="O53" s="300">
        <v>7108300</v>
      </c>
      <c r="P53" s="301">
        <v>4.8203330411919366E-3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44315</v>
      </c>
      <c r="E54" s="297">
        <v>860.1</v>
      </c>
      <c r="F54" s="297">
        <v>858.61666666666679</v>
      </c>
      <c r="G54" s="298">
        <v>848.53333333333353</v>
      </c>
      <c r="H54" s="298">
        <v>836.9666666666667</v>
      </c>
      <c r="I54" s="298">
        <v>826.88333333333344</v>
      </c>
      <c r="J54" s="298">
        <v>870.18333333333362</v>
      </c>
      <c r="K54" s="298">
        <v>880.26666666666688</v>
      </c>
      <c r="L54" s="298">
        <v>891.83333333333371</v>
      </c>
      <c r="M54" s="285">
        <v>868.7</v>
      </c>
      <c r="N54" s="285">
        <v>847.05</v>
      </c>
      <c r="O54" s="300">
        <v>1614000</v>
      </c>
      <c r="P54" s="301">
        <v>5.242566510172144E-2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44315</v>
      </c>
      <c r="E55" s="297">
        <v>532.75</v>
      </c>
      <c r="F55" s="297">
        <v>529.7833333333333</v>
      </c>
      <c r="G55" s="298">
        <v>524.96666666666658</v>
      </c>
      <c r="H55" s="298">
        <v>517.18333333333328</v>
      </c>
      <c r="I55" s="298">
        <v>512.36666666666656</v>
      </c>
      <c r="J55" s="298">
        <v>537.56666666666661</v>
      </c>
      <c r="K55" s="298">
        <v>542.38333333333321</v>
      </c>
      <c r="L55" s="298">
        <v>550.16666666666663</v>
      </c>
      <c r="M55" s="285">
        <v>534.6</v>
      </c>
      <c r="N55" s="285">
        <v>522</v>
      </c>
      <c r="O55" s="300">
        <v>8197500</v>
      </c>
      <c r="P55" s="301">
        <v>-4.8558421851289833E-3</v>
      </c>
    </row>
    <row r="56" spans="1:16" ht="15">
      <c r="A56" s="263">
        <v>46</v>
      </c>
      <c r="B56" s="362" t="s">
        <v>852</v>
      </c>
      <c r="C56" s="468" t="s">
        <v>342</v>
      </c>
      <c r="D56" s="469">
        <v>44315</v>
      </c>
      <c r="E56" s="297">
        <v>1570</v>
      </c>
      <c r="F56" s="297">
        <v>1562.8333333333333</v>
      </c>
      <c r="G56" s="298">
        <v>1549.0166666666664</v>
      </c>
      <c r="H56" s="298">
        <v>1528.0333333333331</v>
      </c>
      <c r="I56" s="298">
        <v>1514.2166666666662</v>
      </c>
      <c r="J56" s="298">
        <v>1583.8166666666666</v>
      </c>
      <c r="K56" s="298">
        <v>1597.6333333333337</v>
      </c>
      <c r="L56" s="298">
        <v>1618.6166666666668</v>
      </c>
      <c r="M56" s="285">
        <v>1576.65</v>
      </c>
      <c r="N56" s="285">
        <v>1541.85</v>
      </c>
      <c r="O56" s="300">
        <v>658500</v>
      </c>
      <c r="P56" s="301">
        <v>-6.7280453257790362E-2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44315</v>
      </c>
      <c r="E57" s="297">
        <v>3494.45</v>
      </c>
      <c r="F57" s="297">
        <v>3486.7000000000003</v>
      </c>
      <c r="G57" s="298">
        <v>3445.4000000000005</v>
      </c>
      <c r="H57" s="298">
        <v>3396.3500000000004</v>
      </c>
      <c r="I57" s="298">
        <v>3355.0500000000006</v>
      </c>
      <c r="J57" s="298">
        <v>3535.7500000000005</v>
      </c>
      <c r="K57" s="298">
        <v>3577.0500000000006</v>
      </c>
      <c r="L57" s="298">
        <v>3626.1000000000004</v>
      </c>
      <c r="M57" s="285">
        <v>3528</v>
      </c>
      <c r="N57" s="285">
        <v>3437.65</v>
      </c>
      <c r="O57" s="300">
        <v>2495600</v>
      </c>
      <c r="P57" s="301">
        <v>-1.2972630912830248E-2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44315</v>
      </c>
      <c r="E58" s="297">
        <v>281.64999999999998</v>
      </c>
      <c r="F58" s="297">
        <v>282.23333333333329</v>
      </c>
      <c r="G58" s="298">
        <v>277.81666666666661</v>
      </c>
      <c r="H58" s="298">
        <v>273.98333333333329</v>
      </c>
      <c r="I58" s="298">
        <v>269.56666666666661</v>
      </c>
      <c r="J58" s="298">
        <v>286.06666666666661</v>
      </c>
      <c r="K58" s="298">
        <v>290.48333333333323</v>
      </c>
      <c r="L58" s="298">
        <v>294.31666666666661</v>
      </c>
      <c r="M58" s="285">
        <v>286.64999999999998</v>
      </c>
      <c r="N58" s="285">
        <v>278.39999999999998</v>
      </c>
      <c r="O58" s="300">
        <v>24076800</v>
      </c>
      <c r="P58" s="301">
        <v>3.7542662116040959E-2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44315</v>
      </c>
      <c r="E59" s="297">
        <v>4430.25</v>
      </c>
      <c r="F59" s="297">
        <v>4420.0999999999995</v>
      </c>
      <c r="G59" s="298">
        <v>4386.6499999999987</v>
      </c>
      <c r="H59" s="298">
        <v>4343.0499999999993</v>
      </c>
      <c r="I59" s="298">
        <v>4309.5999999999985</v>
      </c>
      <c r="J59" s="298">
        <v>4463.6999999999989</v>
      </c>
      <c r="K59" s="298">
        <v>4497.1499999999996</v>
      </c>
      <c r="L59" s="298">
        <v>4540.7499999999991</v>
      </c>
      <c r="M59" s="285">
        <v>4453.55</v>
      </c>
      <c r="N59" s="285">
        <v>4376.5</v>
      </c>
      <c r="O59" s="300">
        <v>3254875</v>
      </c>
      <c r="P59" s="301">
        <v>2.8886150053920815E-3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44315</v>
      </c>
      <c r="E60" s="297">
        <v>2581.75</v>
      </c>
      <c r="F60" s="297">
        <v>2598.75</v>
      </c>
      <c r="G60" s="298">
        <v>2555.5</v>
      </c>
      <c r="H60" s="298">
        <v>2529.25</v>
      </c>
      <c r="I60" s="298">
        <v>2486</v>
      </c>
      <c r="J60" s="298">
        <v>2625</v>
      </c>
      <c r="K60" s="298">
        <v>2668.25</v>
      </c>
      <c r="L60" s="298">
        <v>2694.5</v>
      </c>
      <c r="M60" s="285">
        <v>2642</v>
      </c>
      <c r="N60" s="285">
        <v>2572.5</v>
      </c>
      <c r="O60" s="300">
        <v>2235800</v>
      </c>
      <c r="P60" s="301">
        <v>-3.1974541597211699E-2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44315</v>
      </c>
      <c r="E61" s="297">
        <v>1279.75</v>
      </c>
      <c r="F61" s="297">
        <v>1281.3166666666666</v>
      </c>
      <c r="G61" s="298">
        <v>1267.6333333333332</v>
      </c>
      <c r="H61" s="298">
        <v>1255.5166666666667</v>
      </c>
      <c r="I61" s="298">
        <v>1241.8333333333333</v>
      </c>
      <c r="J61" s="298">
        <v>1293.4333333333332</v>
      </c>
      <c r="K61" s="298">
        <v>1307.1166666666666</v>
      </c>
      <c r="L61" s="298">
        <v>1319.2333333333331</v>
      </c>
      <c r="M61" s="285">
        <v>1295</v>
      </c>
      <c r="N61" s="285">
        <v>1269.2</v>
      </c>
      <c r="O61" s="300">
        <v>1788050</v>
      </c>
      <c r="P61" s="301">
        <v>2.9775102945834655E-2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44315</v>
      </c>
      <c r="E62" s="297">
        <v>183.5</v>
      </c>
      <c r="F62" s="297">
        <v>183.66666666666666</v>
      </c>
      <c r="G62" s="298">
        <v>182.63333333333333</v>
      </c>
      <c r="H62" s="298">
        <v>181.76666666666668</v>
      </c>
      <c r="I62" s="298">
        <v>180.73333333333335</v>
      </c>
      <c r="J62" s="298">
        <v>184.5333333333333</v>
      </c>
      <c r="K62" s="298">
        <v>185.56666666666666</v>
      </c>
      <c r="L62" s="298">
        <v>186.43333333333328</v>
      </c>
      <c r="M62" s="285">
        <v>184.7</v>
      </c>
      <c r="N62" s="285">
        <v>182.8</v>
      </c>
      <c r="O62" s="300">
        <v>12880800</v>
      </c>
      <c r="P62" s="301">
        <v>0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44315</v>
      </c>
      <c r="E63" s="297">
        <v>77.25</v>
      </c>
      <c r="F63" s="297">
        <v>77.399999999999991</v>
      </c>
      <c r="G63" s="298">
        <v>76.299999999999983</v>
      </c>
      <c r="H63" s="298">
        <v>75.349999999999994</v>
      </c>
      <c r="I63" s="298">
        <v>74.249999999999986</v>
      </c>
      <c r="J63" s="298">
        <v>78.34999999999998</v>
      </c>
      <c r="K63" s="298">
        <v>79.449999999999974</v>
      </c>
      <c r="L63" s="298">
        <v>80.399999999999977</v>
      </c>
      <c r="M63" s="285">
        <v>78.5</v>
      </c>
      <c r="N63" s="285">
        <v>76.45</v>
      </c>
      <c r="O63" s="300">
        <v>66020000</v>
      </c>
      <c r="P63" s="301">
        <v>-4.1103848946986203E-2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44315</v>
      </c>
      <c r="E64" s="297">
        <v>132.6</v>
      </c>
      <c r="F64" s="297">
        <v>131.80000000000001</v>
      </c>
      <c r="G64" s="298">
        <v>130.10000000000002</v>
      </c>
      <c r="H64" s="298">
        <v>127.60000000000002</v>
      </c>
      <c r="I64" s="298">
        <v>125.90000000000003</v>
      </c>
      <c r="J64" s="298">
        <v>134.30000000000001</v>
      </c>
      <c r="K64" s="298">
        <v>136</v>
      </c>
      <c r="L64" s="298">
        <v>138.5</v>
      </c>
      <c r="M64" s="285">
        <v>133.5</v>
      </c>
      <c r="N64" s="285">
        <v>129.30000000000001</v>
      </c>
      <c r="O64" s="300">
        <v>25168600</v>
      </c>
      <c r="P64" s="301">
        <v>2.2046073817190984E-2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44315</v>
      </c>
      <c r="E65" s="297">
        <v>454.45</v>
      </c>
      <c r="F65" s="297">
        <v>455.16666666666669</v>
      </c>
      <c r="G65" s="298">
        <v>444.78333333333336</v>
      </c>
      <c r="H65" s="298">
        <v>435.11666666666667</v>
      </c>
      <c r="I65" s="298">
        <v>424.73333333333335</v>
      </c>
      <c r="J65" s="298">
        <v>464.83333333333337</v>
      </c>
      <c r="K65" s="298">
        <v>475.2166666666667</v>
      </c>
      <c r="L65" s="298">
        <v>484.88333333333338</v>
      </c>
      <c r="M65" s="285">
        <v>465.55</v>
      </c>
      <c r="N65" s="285">
        <v>445.5</v>
      </c>
      <c r="O65" s="300">
        <v>5613150</v>
      </c>
      <c r="P65" s="301">
        <v>2.7146464646464648E-2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44315</v>
      </c>
      <c r="E66" s="297">
        <v>24.45</v>
      </c>
      <c r="F66" s="297">
        <v>24.5</v>
      </c>
      <c r="G66" s="298">
        <v>24.1</v>
      </c>
      <c r="H66" s="298">
        <v>23.75</v>
      </c>
      <c r="I66" s="298">
        <v>23.35</v>
      </c>
      <c r="J66" s="298">
        <v>24.85</v>
      </c>
      <c r="K66" s="298">
        <v>25.25</v>
      </c>
      <c r="L66" s="298">
        <v>25.6</v>
      </c>
      <c r="M66" s="285">
        <v>24.9</v>
      </c>
      <c r="N66" s="285">
        <v>24.15</v>
      </c>
      <c r="O66" s="300">
        <v>149940000</v>
      </c>
      <c r="P66" s="301">
        <v>9.5440084835630972E-3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44315</v>
      </c>
      <c r="E67" s="425">
        <v>714.1</v>
      </c>
      <c r="F67" s="425">
        <v>707.5</v>
      </c>
      <c r="G67" s="426">
        <v>696.6</v>
      </c>
      <c r="H67" s="426">
        <v>679.1</v>
      </c>
      <c r="I67" s="426">
        <v>668.2</v>
      </c>
      <c r="J67" s="426">
        <v>725</v>
      </c>
      <c r="K67" s="426">
        <v>735.90000000000009</v>
      </c>
      <c r="L67" s="426">
        <v>753.4</v>
      </c>
      <c r="M67" s="427">
        <v>718.4</v>
      </c>
      <c r="N67" s="427">
        <v>690</v>
      </c>
      <c r="O67" s="428">
        <v>5344000</v>
      </c>
      <c r="P67" s="429">
        <v>1.6742770167427701E-2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44315</v>
      </c>
      <c r="E68" s="297">
        <v>1370.45</v>
      </c>
      <c r="F68" s="297">
        <v>1374.9666666666669</v>
      </c>
      <c r="G68" s="298">
        <v>1351.0333333333338</v>
      </c>
      <c r="H68" s="298">
        <v>1331.6166666666668</v>
      </c>
      <c r="I68" s="298">
        <v>1307.6833333333336</v>
      </c>
      <c r="J68" s="298">
        <v>1394.3833333333339</v>
      </c>
      <c r="K68" s="298">
        <v>1418.3166666666668</v>
      </c>
      <c r="L68" s="298">
        <v>1437.733333333334</v>
      </c>
      <c r="M68" s="285">
        <v>1398.9</v>
      </c>
      <c r="N68" s="285">
        <v>1355.55</v>
      </c>
      <c r="O68" s="300">
        <v>1591200</v>
      </c>
      <c r="P68" s="301">
        <v>7.9365079365079361E-2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44315</v>
      </c>
      <c r="E69" s="297">
        <v>303.95</v>
      </c>
      <c r="F69" s="297">
        <v>306.56666666666666</v>
      </c>
      <c r="G69" s="298">
        <v>300.2833333333333</v>
      </c>
      <c r="H69" s="298">
        <v>296.61666666666662</v>
      </c>
      <c r="I69" s="298">
        <v>290.33333333333326</v>
      </c>
      <c r="J69" s="298">
        <v>310.23333333333335</v>
      </c>
      <c r="K69" s="298">
        <v>316.51666666666677</v>
      </c>
      <c r="L69" s="298">
        <v>320.18333333333339</v>
      </c>
      <c r="M69" s="285">
        <v>312.85000000000002</v>
      </c>
      <c r="N69" s="285">
        <v>302.89999999999998</v>
      </c>
      <c r="O69" s="300">
        <v>5662150</v>
      </c>
      <c r="P69" s="301">
        <v>8.2691167753408415E-2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44315</v>
      </c>
      <c r="E70" s="297">
        <v>1413.2</v>
      </c>
      <c r="F70" s="297">
        <v>1407.5166666666667</v>
      </c>
      <c r="G70" s="298">
        <v>1396.6833333333334</v>
      </c>
      <c r="H70" s="298">
        <v>1380.1666666666667</v>
      </c>
      <c r="I70" s="298">
        <v>1369.3333333333335</v>
      </c>
      <c r="J70" s="298">
        <v>1424.0333333333333</v>
      </c>
      <c r="K70" s="298">
        <v>1434.8666666666668</v>
      </c>
      <c r="L70" s="298">
        <v>1451.3833333333332</v>
      </c>
      <c r="M70" s="285">
        <v>1418.35</v>
      </c>
      <c r="N70" s="285">
        <v>1391</v>
      </c>
      <c r="O70" s="300">
        <v>15257000</v>
      </c>
      <c r="P70" s="301">
        <v>-3.3511232468660794E-3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44315</v>
      </c>
      <c r="E71" s="297">
        <v>521.54999999999995</v>
      </c>
      <c r="F71" s="297">
        <v>518.01666666666665</v>
      </c>
      <c r="G71" s="298">
        <v>511.0333333333333</v>
      </c>
      <c r="H71" s="298">
        <v>500.51666666666665</v>
      </c>
      <c r="I71" s="298">
        <v>493.5333333333333</v>
      </c>
      <c r="J71" s="298">
        <v>528.5333333333333</v>
      </c>
      <c r="K71" s="298">
        <v>535.51666666666665</v>
      </c>
      <c r="L71" s="298">
        <v>546.0333333333333</v>
      </c>
      <c r="M71" s="285">
        <v>525</v>
      </c>
      <c r="N71" s="285">
        <v>507.5</v>
      </c>
      <c r="O71" s="300">
        <v>1075000</v>
      </c>
      <c r="P71" s="301">
        <v>-2.3201856148491878E-3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44315</v>
      </c>
      <c r="E72" s="297">
        <v>1055.8</v>
      </c>
      <c r="F72" s="297">
        <v>1049.6833333333334</v>
      </c>
      <c r="G72" s="298">
        <v>1039.5666666666668</v>
      </c>
      <c r="H72" s="298">
        <v>1023.3333333333335</v>
      </c>
      <c r="I72" s="298">
        <v>1013.2166666666669</v>
      </c>
      <c r="J72" s="298">
        <v>1065.9166666666667</v>
      </c>
      <c r="K72" s="298">
        <v>1076.0333333333335</v>
      </c>
      <c r="L72" s="298">
        <v>1092.2666666666667</v>
      </c>
      <c r="M72" s="285">
        <v>1059.8</v>
      </c>
      <c r="N72" s="285">
        <v>1033.45</v>
      </c>
      <c r="O72" s="300">
        <v>4810000</v>
      </c>
      <c r="P72" s="301">
        <v>9.8677304220029394E-3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44315</v>
      </c>
      <c r="E73" s="297">
        <v>966.55</v>
      </c>
      <c r="F73" s="297">
        <v>969.7833333333333</v>
      </c>
      <c r="G73" s="298">
        <v>957.06666666666661</v>
      </c>
      <c r="H73" s="298">
        <v>947.58333333333326</v>
      </c>
      <c r="I73" s="298">
        <v>934.86666666666656</v>
      </c>
      <c r="J73" s="298">
        <v>979.26666666666665</v>
      </c>
      <c r="K73" s="298">
        <v>991.98333333333335</v>
      </c>
      <c r="L73" s="298">
        <v>1001.4666666666667</v>
      </c>
      <c r="M73" s="285">
        <v>982.5</v>
      </c>
      <c r="N73" s="285">
        <v>960.3</v>
      </c>
      <c r="O73" s="300">
        <v>16738400</v>
      </c>
      <c r="P73" s="301">
        <v>3.5061899402649123E-2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44315</v>
      </c>
      <c r="E74" s="297">
        <v>2546.75</v>
      </c>
      <c r="F74" s="297">
        <v>2540.1333333333332</v>
      </c>
      <c r="G74" s="298">
        <v>2513.5666666666666</v>
      </c>
      <c r="H74" s="298">
        <v>2480.3833333333332</v>
      </c>
      <c r="I74" s="298">
        <v>2453.8166666666666</v>
      </c>
      <c r="J74" s="298">
        <v>2573.3166666666666</v>
      </c>
      <c r="K74" s="298">
        <v>2599.8833333333332</v>
      </c>
      <c r="L74" s="298">
        <v>2633.0666666666666</v>
      </c>
      <c r="M74" s="285">
        <v>2566.6999999999998</v>
      </c>
      <c r="N74" s="285">
        <v>2506.9499999999998</v>
      </c>
      <c r="O74" s="300">
        <v>14212500</v>
      </c>
      <c r="P74" s="301">
        <v>2.0089574092416348E-2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44315</v>
      </c>
      <c r="E75" s="297">
        <v>2871.8</v>
      </c>
      <c r="F75" s="297">
        <v>2867.1166666666668</v>
      </c>
      <c r="G75" s="298">
        <v>2847.5333333333338</v>
      </c>
      <c r="H75" s="298">
        <v>2823.2666666666669</v>
      </c>
      <c r="I75" s="298">
        <v>2803.6833333333338</v>
      </c>
      <c r="J75" s="298">
        <v>2891.3833333333337</v>
      </c>
      <c r="K75" s="298">
        <v>2910.9666666666667</v>
      </c>
      <c r="L75" s="298">
        <v>2935.2333333333336</v>
      </c>
      <c r="M75" s="285">
        <v>2886.7</v>
      </c>
      <c r="N75" s="285">
        <v>2842.85</v>
      </c>
      <c r="O75" s="300">
        <v>477200</v>
      </c>
      <c r="P75" s="301">
        <v>8.0270384452893959E-3</v>
      </c>
    </row>
    <row r="76" spans="1:16" ht="15">
      <c r="A76" s="263">
        <v>66</v>
      </c>
      <c r="B76" s="362" t="s">
        <v>53</v>
      </c>
      <c r="C76" t="s">
        <v>109</v>
      </c>
      <c r="D76" s="469">
        <v>44315</v>
      </c>
      <c r="E76" s="425">
        <v>1501.65</v>
      </c>
      <c r="F76" s="425">
        <v>1498.0333333333335</v>
      </c>
      <c r="G76" s="426">
        <v>1487.2166666666672</v>
      </c>
      <c r="H76" s="426">
        <v>1472.7833333333335</v>
      </c>
      <c r="I76" s="426">
        <v>1461.9666666666672</v>
      </c>
      <c r="J76" s="426">
        <v>1512.4666666666672</v>
      </c>
      <c r="K76" s="426">
        <v>1523.2833333333333</v>
      </c>
      <c r="L76" s="426">
        <v>1537.7166666666672</v>
      </c>
      <c r="M76" s="427">
        <v>1508.85</v>
      </c>
      <c r="N76" s="427">
        <v>1483.6</v>
      </c>
      <c r="O76" s="428">
        <v>22708400</v>
      </c>
      <c r="P76" s="429">
        <v>-1.4864832621507481E-2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44315</v>
      </c>
      <c r="E77" s="297">
        <v>677.25</v>
      </c>
      <c r="F77" s="297">
        <v>675.6</v>
      </c>
      <c r="G77" s="298">
        <v>672</v>
      </c>
      <c r="H77" s="298">
        <v>666.75</v>
      </c>
      <c r="I77" s="298">
        <v>663.15</v>
      </c>
      <c r="J77" s="298">
        <v>680.85</v>
      </c>
      <c r="K77" s="298">
        <v>684.45000000000016</v>
      </c>
      <c r="L77" s="298">
        <v>689.7</v>
      </c>
      <c r="M77" s="285">
        <v>679.2</v>
      </c>
      <c r="N77" s="285">
        <v>670.35</v>
      </c>
      <c r="O77" s="300">
        <v>8019000</v>
      </c>
      <c r="P77" s="301">
        <v>1.4755011135857461E-2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44315</v>
      </c>
      <c r="E78" s="297">
        <v>2953.35</v>
      </c>
      <c r="F78" s="297">
        <v>2963.0166666666664</v>
      </c>
      <c r="G78" s="298">
        <v>2937.0333333333328</v>
      </c>
      <c r="H78" s="298">
        <v>2920.7166666666662</v>
      </c>
      <c r="I78" s="298">
        <v>2894.7333333333327</v>
      </c>
      <c r="J78" s="298">
        <v>2979.333333333333</v>
      </c>
      <c r="K78" s="298">
        <v>3005.3166666666666</v>
      </c>
      <c r="L78" s="298">
        <v>3021.6333333333332</v>
      </c>
      <c r="M78" s="285">
        <v>2989</v>
      </c>
      <c r="N78" s="285">
        <v>2946.7</v>
      </c>
      <c r="O78" s="300">
        <v>3642600</v>
      </c>
      <c r="P78" s="301">
        <v>5.5826086956521741E-2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44315</v>
      </c>
      <c r="E79" s="297">
        <v>328.85</v>
      </c>
      <c r="F79" s="297">
        <v>326.34999999999997</v>
      </c>
      <c r="G79" s="298">
        <v>322.29999999999995</v>
      </c>
      <c r="H79" s="298">
        <v>315.75</v>
      </c>
      <c r="I79" s="298">
        <v>311.7</v>
      </c>
      <c r="J79" s="298">
        <v>332.89999999999992</v>
      </c>
      <c r="K79" s="298">
        <v>336.95</v>
      </c>
      <c r="L79" s="298">
        <v>343.49999999999989</v>
      </c>
      <c r="M79" s="285">
        <v>330.4</v>
      </c>
      <c r="N79" s="285">
        <v>319.8</v>
      </c>
      <c r="O79" s="300">
        <v>28341300</v>
      </c>
      <c r="P79" s="301">
        <v>2.4083281541330017E-2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44315</v>
      </c>
      <c r="E80" s="297">
        <v>231</v>
      </c>
      <c r="F80" s="297">
        <v>231.36666666666667</v>
      </c>
      <c r="G80" s="298">
        <v>229.38333333333335</v>
      </c>
      <c r="H80" s="298">
        <v>227.76666666666668</v>
      </c>
      <c r="I80" s="298">
        <v>225.78333333333336</v>
      </c>
      <c r="J80" s="298">
        <v>232.98333333333335</v>
      </c>
      <c r="K80" s="298">
        <v>234.9666666666667</v>
      </c>
      <c r="L80" s="298">
        <v>236.58333333333334</v>
      </c>
      <c r="M80" s="285">
        <v>233.35</v>
      </c>
      <c r="N80" s="285">
        <v>229.75</v>
      </c>
      <c r="O80" s="300">
        <v>26773200</v>
      </c>
      <c r="P80" s="301">
        <v>6.2918611731276643E-3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44315</v>
      </c>
      <c r="E81" s="297">
        <v>2331.1999999999998</v>
      </c>
      <c r="F81" s="297">
        <v>2310.8166666666666</v>
      </c>
      <c r="G81" s="298">
        <v>2283.6833333333334</v>
      </c>
      <c r="H81" s="298">
        <v>2236.166666666667</v>
      </c>
      <c r="I81" s="298">
        <v>2209.0333333333338</v>
      </c>
      <c r="J81" s="298">
        <v>2358.333333333333</v>
      </c>
      <c r="K81" s="298">
        <v>2385.4666666666662</v>
      </c>
      <c r="L81" s="298">
        <v>2432.9833333333327</v>
      </c>
      <c r="M81" s="285">
        <v>2337.9499999999998</v>
      </c>
      <c r="N81" s="285">
        <v>2263.3000000000002</v>
      </c>
      <c r="O81" s="300">
        <v>5365800</v>
      </c>
      <c r="P81" s="301">
        <v>2.5867507886435333E-2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44315</v>
      </c>
      <c r="E82" s="297">
        <v>199.25</v>
      </c>
      <c r="F82" s="297">
        <v>200.61666666666665</v>
      </c>
      <c r="G82" s="298">
        <v>196.83333333333329</v>
      </c>
      <c r="H82" s="298">
        <v>194.41666666666663</v>
      </c>
      <c r="I82" s="298">
        <v>190.63333333333327</v>
      </c>
      <c r="J82" s="298">
        <v>203.0333333333333</v>
      </c>
      <c r="K82" s="298">
        <v>206.81666666666666</v>
      </c>
      <c r="L82" s="298">
        <v>209.23333333333332</v>
      </c>
      <c r="M82" s="285">
        <v>204.4</v>
      </c>
      <c r="N82" s="285">
        <v>198.2</v>
      </c>
      <c r="O82" s="300">
        <v>30051400</v>
      </c>
      <c r="P82" s="301">
        <v>2.8759418444232198E-2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44315</v>
      </c>
      <c r="E83" s="297">
        <v>583.35</v>
      </c>
      <c r="F83" s="297">
        <v>583.1</v>
      </c>
      <c r="G83" s="298">
        <v>578.25</v>
      </c>
      <c r="H83" s="298">
        <v>573.15</v>
      </c>
      <c r="I83" s="298">
        <v>568.29999999999995</v>
      </c>
      <c r="J83" s="298">
        <v>588.20000000000005</v>
      </c>
      <c r="K83" s="298">
        <v>593.05000000000018</v>
      </c>
      <c r="L83" s="298">
        <v>598.15000000000009</v>
      </c>
      <c r="M83" s="285">
        <v>587.95000000000005</v>
      </c>
      <c r="N83" s="285">
        <v>578</v>
      </c>
      <c r="O83" s="300">
        <v>90534125</v>
      </c>
      <c r="P83" s="301">
        <v>-3.7222533250616595E-3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44315</v>
      </c>
      <c r="E84" s="297">
        <v>1411.65</v>
      </c>
      <c r="F84" s="297">
        <v>1412.25</v>
      </c>
      <c r="G84" s="298">
        <v>1400.05</v>
      </c>
      <c r="H84" s="298">
        <v>1388.45</v>
      </c>
      <c r="I84" s="298">
        <v>1376.25</v>
      </c>
      <c r="J84" s="298">
        <v>1423.85</v>
      </c>
      <c r="K84" s="298">
        <v>1436.0499999999997</v>
      </c>
      <c r="L84" s="298">
        <v>1447.6499999999999</v>
      </c>
      <c r="M84" s="285">
        <v>1424.45</v>
      </c>
      <c r="N84" s="285">
        <v>1400.65</v>
      </c>
      <c r="O84" s="300">
        <v>986425</v>
      </c>
      <c r="P84" s="301">
        <v>4.3103448275862068E-4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44315</v>
      </c>
      <c r="E85" s="297">
        <v>431.5</v>
      </c>
      <c r="F85" s="297">
        <v>433.93333333333339</v>
      </c>
      <c r="G85" s="298">
        <v>428.1666666666668</v>
      </c>
      <c r="H85" s="298">
        <v>424.83333333333343</v>
      </c>
      <c r="I85" s="298">
        <v>419.06666666666683</v>
      </c>
      <c r="J85" s="298">
        <v>437.26666666666677</v>
      </c>
      <c r="K85" s="298">
        <v>443.03333333333342</v>
      </c>
      <c r="L85" s="298">
        <v>446.36666666666673</v>
      </c>
      <c r="M85" s="285">
        <v>439.7</v>
      </c>
      <c r="N85" s="285">
        <v>430.6</v>
      </c>
      <c r="O85" s="300">
        <v>7333500</v>
      </c>
      <c r="P85" s="301">
        <v>4.4434949797051912E-2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44315</v>
      </c>
      <c r="E86" s="297">
        <v>9.1999999999999993</v>
      </c>
      <c r="F86" s="297">
        <v>9.2833333333333332</v>
      </c>
      <c r="G86" s="298">
        <v>9.0666666666666664</v>
      </c>
      <c r="H86" s="298">
        <v>8.9333333333333336</v>
      </c>
      <c r="I86" s="298">
        <v>8.7166666666666668</v>
      </c>
      <c r="J86" s="298">
        <v>9.4166666666666661</v>
      </c>
      <c r="K86" s="298">
        <v>9.6333333333333311</v>
      </c>
      <c r="L86" s="298">
        <v>9.7666666666666657</v>
      </c>
      <c r="M86" s="285">
        <v>9.5</v>
      </c>
      <c r="N86" s="285">
        <v>9.15</v>
      </c>
      <c r="O86" s="300">
        <v>452270000</v>
      </c>
      <c r="P86" s="301">
        <v>0.37088903034160831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44315</v>
      </c>
      <c r="E87" s="297">
        <v>57.6</v>
      </c>
      <c r="F87" s="297">
        <v>58.016666666666673</v>
      </c>
      <c r="G87" s="298">
        <v>56.783333333333346</v>
      </c>
      <c r="H87" s="298">
        <v>55.966666666666676</v>
      </c>
      <c r="I87" s="298">
        <v>54.733333333333348</v>
      </c>
      <c r="J87" s="298">
        <v>58.833333333333343</v>
      </c>
      <c r="K87" s="298">
        <v>60.066666666666677</v>
      </c>
      <c r="L87" s="298">
        <v>60.88333333333334</v>
      </c>
      <c r="M87" s="285">
        <v>59.25</v>
      </c>
      <c r="N87" s="285">
        <v>57.2</v>
      </c>
      <c r="O87" s="300">
        <v>157510000</v>
      </c>
      <c r="P87" s="301">
        <v>2.1942800788954636E-2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44315</v>
      </c>
      <c r="E88" s="297">
        <v>507.85</v>
      </c>
      <c r="F88" s="297">
        <v>506.66666666666669</v>
      </c>
      <c r="G88" s="298">
        <v>501.33333333333337</v>
      </c>
      <c r="H88" s="298">
        <v>494.81666666666666</v>
      </c>
      <c r="I88" s="298">
        <v>489.48333333333335</v>
      </c>
      <c r="J88" s="298">
        <v>513.18333333333339</v>
      </c>
      <c r="K88" s="298">
        <v>518.51666666666677</v>
      </c>
      <c r="L88" s="298">
        <v>525.03333333333342</v>
      </c>
      <c r="M88" s="285">
        <v>512</v>
      </c>
      <c r="N88" s="285">
        <v>500.15</v>
      </c>
      <c r="O88" s="300">
        <v>5313000</v>
      </c>
      <c r="P88" s="301">
        <v>2.6022304832713755E-2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44315</v>
      </c>
      <c r="E89" s="297">
        <v>1616.8</v>
      </c>
      <c r="F89" s="297">
        <v>1629.5333333333335</v>
      </c>
      <c r="G89" s="298">
        <v>1584.5166666666671</v>
      </c>
      <c r="H89" s="298">
        <v>1552.2333333333336</v>
      </c>
      <c r="I89" s="298">
        <v>1507.2166666666672</v>
      </c>
      <c r="J89" s="298">
        <v>1661.8166666666671</v>
      </c>
      <c r="K89" s="298">
        <v>1706.8333333333335</v>
      </c>
      <c r="L89" s="298">
        <v>1739.116666666667</v>
      </c>
      <c r="M89" s="285">
        <v>1674.55</v>
      </c>
      <c r="N89" s="285">
        <v>1597.25</v>
      </c>
      <c r="O89" s="300">
        <v>3481500</v>
      </c>
      <c r="P89" s="301">
        <v>2.0967741935483872E-2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44315</v>
      </c>
      <c r="E90" s="297">
        <v>960.1</v>
      </c>
      <c r="F90" s="297">
        <v>965.7833333333333</v>
      </c>
      <c r="G90" s="298">
        <v>948.66666666666663</v>
      </c>
      <c r="H90" s="298">
        <v>937.23333333333335</v>
      </c>
      <c r="I90" s="298">
        <v>920.11666666666667</v>
      </c>
      <c r="J90" s="298">
        <v>977.21666666666658</v>
      </c>
      <c r="K90" s="298">
        <v>994.33333333333337</v>
      </c>
      <c r="L90" s="298">
        <v>1005.7666666666665</v>
      </c>
      <c r="M90" s="285">
        <v>982.9</v>
      </c>
      <c r="N90" s="285">
        <v>954.35</v>
      </c>
      <c r="O90" s="300">
        <v>22149900</v>
      </c>
      <c r="P90" s="301">
        <v>1.3507392002635588E-2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44315</v>
      </c>
      <c r="E91" s="297">
        <v>241.05</v>
      </c>
      <c r="F91" s="297">
        <v>241.58333333333334</v>
      </c>
      <c r="G91" s="298">
        <v>234.9666666666667</v>
      </c>
      <c r="H91" s="298">
        <v>228.88333333333335</v>
      </c>
      <c r="I91" s="298">
        <v>222.26666666666671</v>
      </c>
      <c r="J91" s="298">
        <v>247.66666666666669</v>
      </c>
      <c r="K91" s="298">
        <v>254.2833333333333</v>
      </c>
      <c r="L91" s="298">
        <v>260.36666666666667</v>
      </c>
      <c r="M91" s="285">
        <v>248.2</v>
      </c>
      <c r="N91" s="285">
        <v>235.5</v>
      </c>
      <c r="O91" s="300">
        <v>10575600</v>
      </c>
      <c r="P91" s="301">
        <v>4.771151178918169E-2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44315</v>
      </c>
      <c r="E92" s="425">
        <v>1347.6</v>
      </c>
      <c r="F92" s="425">
        <v>1351.4333333333334</v>
      </c>
      <c r="G92" s="426">
        <v>1337.4666666666667</v>
      </c>
      <c r="H92" s="426">
        <v>1327.3333333333333</v>
      </c>
      <c r="I92" s="426">
        <v>1313.3666666666666</v>
      </c>
      <c r="J92" s="426">
        <v>1361.5666666666668</v>
      </c>
      <c r="K92" s="426">
        <v>1375.5333333333335</v>
      </c>
      <c r="L92" s="426">
        <v>1385.666666666667</v>
      </c>
      <c r="M92" s="427">
        <v>1365.4</v>
      </c>
      <c r="N92" s="427">
        <v>1341.3</v>
      </c>
      <c r="O92" s="428">
        <v>28003200</v>
      </c>
      <c r="P92" s="429">
        <v>5.7536903350932011E-3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44315</v>
      </c>
      <c r="E93" s="297">
        <v>91.65</v>
      </c>
      <c r="F93" s="297">
        <v>91.95</v>
      </c>
      <c r="G93" s="298">
        <v>91.15</v>
      </c>
      <c r="H93" s="298">
        <v>90.65</v>
      </c>
      <c r="I93" s="298">
        <v>89.850000000000009</v>
      </c>
      <c r="J93" s="298">
        <v>92.45</v>
      </c>
      <c r="K93" s="298">
        <v>93.249999999999986</v>
      </c>
      <c r="L93" s="298">
        <v>93.75</v>
      </c>
      <c r="M93" s="285">
        <v>92.75</v>
      </c>
      <c r="N93" s="285">
        <v>91.45</v>
      </c>
      <c r="O93" s="300">
        <v>64356500</v>
      </c>
      <c r="P93" s="301">
        <v>2.4736079486648726E-2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44315</v>
      </c>
      <c r="E94" s="297">
        <v>1757.85</v>
      </c>
      <c r="F94" s="297">
        <v>1757.2833333333335</v>
      </c>
      <c r="G94" s="298">
        <v>1730.5666666666671</v>
      </c>
      <c r="H94" s="298">
        <v>1703.2833333333335</v>
      </c>
      <c r="I94" s="298">
        <v>1676.5666666666671</v>
      </c>
      <c r="J94" s="298">
        <v>1784.5666666666671</v>
      </c>
      <c r="K94" s="298">
        <v>1811.2833333333338</v>
      </c>
      <c r="L94" s="298">
        <v>1838.5666666666671</v>
      </c>
      <c r="M94" s="285">
        <v>1784</v>
      </c>
      <c r="N94" s="285">
        <v>1730</v>
      </c>
      <c r="O94" s="300">
        <v>1756300</v>
      </c>
      <c r="P94" s="301">
        <v>1.0849233071455293E-2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44315</v>
      </c>
      <c r="E95" s="297">
        <v>212.7</v>
      </c>
      <c r="F95" s="297">
        <v>213.58333333333334</v>
      </c>
      <c r="G95" s="298">
        <v>211.56666666666669</v>
      </c>
      <c r="H95" s="298">
        <v>210.43333333333334</v>
      </c>
      <c r="I95" s="298">
        <v>208.41666666666669</v>
      </c>
      <c r="J95" s="298">
        <v>214.7166666666667</v>
      </c>
      <c r="K95" s="298">
        <v>216.73333333333335</v>
      </c>
      <c r="L95" s="298">
        <v>217.8666666666667</v>
      </c>
      <c r="M95" s="285">
        <v>215.6</v>
      </c>
      <c r="N95" s="285">
        <v>212.45</v>
      </c>
      <c r="O95" s="300">
        <v>109139200</v>
      </c>
      <c r="P95" s="301">
        <v>3.4047842828123578E-2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44315</v>
      </c>
      <c r="E96" s="297">
        <v>326.05</v>
      </c>
      <c r="F96" s="297">
        <v>323.0333333333333</v>
      </c>
      <c r="G96" s="298">
        <v>315.56666666666661</v>
      </c>
      <c r="H96" s="298">
        <v>305.08333333333331</v>
      </c>
      <c r="I96" s="298">
        <v>297.61666666666662</v>
      </c>
      <c r="J96" s="298">
        <v>333.51666666666659</v>
      </c>
      <c r="K96" s="298">
        <v>340.98333333333329</v>
      </c>
      <c r="L96" s="298">
        <v>351.46666666666658</v>
      </c>
      <c r="M96" s="285">
        <v>330.5</v>
      </c>
      <c r="N96" s="285">
        <v>312.55</v>
      </c>
      <c r="O96" s="300">
        <v>28335000</v>
      </c>
      <c r="P96" s="301">
        <v>-1.0649441340782122E-2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44315</v>
      </c>
      <c r="E97" s="297">
        <v>449.05</v>
      </c>
      <c r="F97" s="297">
        <v>447.98333333333335</v>
      </c>
      <c r="G97" s="298">
        <v>440.06666666666672</v>
      </c>
      <c r="H97" s="298">
        <v>431.08333333333337</v>
      </c>
      <c r="I97" s="298">
        <v>423.16666666666674</v>
      </c>
      <c r="J97" s="298">
        <v>456.9666666666667</v>
      </c>
      <c r="K97" s="298">
        <v>464.88333333333333</v>
      </c>
      <c r="L97" s="298">
        <v>473.86666666666667</v>
      </c>
      <c r="M97" s="285">
        <v>455.9</v>
      </c>
      <c r="N97" s="285">
        <v>439</v>
      </c>
      <c r="O97" s="300">
        <v>33790500</v>
      </c>
      <c r="P97" s="301">
        <v>2.3805628272251311E-2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44315</v>
      </c>
      <c r="E98" s="297">
        <v>2904.3</v>
      </c>
      <c r="F98" s="297">
        <v>2909.4833333333336</v>
      </c>
      <c r="G98" s="298">
        <v>2879.9666666666672</v>
      </c>
      <c r="H98" s="298">
        <v>2855.6333333333337</v>
      </c>
      <c r="I98" s="298">
        <v>2826.1166666666672</v>
      </c>
      <c r="J98" s="298">
        <v>2933.8166666666671</v>
      </c>
      <c r="K98" s="298">
        <v>2963.3333333333335</v>
      </c>
      <c r="L98" s="298">
        <v>2987.666666666667</v>
      </c>
      <c r="M98" s="285">
        <v>2939</v>
      </c>
      <c r="N98" s="285">
        <v>2885.15</v>
      </c>
      <c r="O98" s="300">
        <v>1240500</v>
      </c>
      <c r="P98" s="301">
        <v>1.2239902080783354E-2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44315</v>
      </c>
      <c r="E99" s="297">
        <v>1785.65</v>
      </c>
      <c r="F99" s="297">
        <v>1789.2333333333333</v>
      </c>
      <c r="G99" s="298">
        <v>1773.8666666666668</v>
      </c>
      <c r="H99" s="298">
        <v>1762.0833333333335</v>
      </c>
      <c r="I99" s="298">
        <v>1746.7166666666669</v>
      </c>
      <c r="J99" s="298">
        <v>1801.0166666666667</v>
      </c>
      <c r="K99" s="298">
        <v>1816.383333333333</v>
      </c>
      <c r="L99" s="298">
        <v>1828.1666666666665</v>
      </c>
      <c r="M99" s="285">
        <v>1804.6</v>
      </c>
      <c r="N99" s="285">
        <v>1777.45</v>
      </c>
      <c r="O99" s="300">
        <v>11412800</v>
      </c>
      <c r="P99" s="301">
        <v>9.2677750265298901E-3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44315</v>
      </c>
      <c r="E100" s="297">
        <v>95.5</v>
      </c>
      <c r="F100" s="297">
        <v>96</v>
      </c>
      <c r="G100" s="298">
        <v>94.6</v>
      </c>
      <c r="H100" s="298">
        <v>93.699999999999989</v>
      </c>
      <c r="I100" s="298">
        <v>92.299999999999983</v>
      </c>
      <c r="J100" s="298">
        <v>96.9</v>
      </c>
      <c r="K100" s="298">
        <v>98.300000000000011</v>
      </c>
      <c r="L100" s="298">
        <v>99.200000000000017</v>
      </c>
      <c r="M100" s="285">
        <v>97.4</v>
      </c>
      <c r="N100" s="285">
        <v>95.1</v>
      </c>
      <c r="O100" s="300">
        <v>27584084</v>
      </c>
      <c r="P100" s="301">
        <v>1.4773473407747865E-2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44315</v>
      </c>
      <c r="E101" s="297">
        <v>2581.0500000000002</v>
      </c>
      <c r="F101" s="297">
        <v>2556.4666666666667</v>
      </c>
      <c r="G101" s="298">
        <v>2509.5833333333335</v>
      </c>
      <c r="H101" s="298">
        <v>2438.1166666666668</v>
      </c>
      <c r="I101" s="298">
        <v>2391.2333333333336</v>
      </c>
      <c r="J101" s="298">
        <v>2627.9333333333334</v>
      </c>
      <c r="K101" s="298">
        <v>2674.8166666666666</v>
      </c>
      <c r="L101" s="298">
        <v>2746.2833333333333</v>
      </c>
      <c r="M101" s="285">
        <v>2603.35</v>
      </c>
      <c r="N101" s="285">
        <v>2485</v>
      </c>
      <c r="O101" s="300">
        <v>137500</v>
      </c>
      <c r="P101" s="301">
        <v>0.10441767068273092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44315</v>
      </c>
      <c r="E102" s="297">
        <v>423.05</v>
      </c>
      <c r="F102" s="297">
        <v>421.95</v>
      </c>
      <c r="G102" s="298">
        <v>417.25</v>
      </c>
      <c r="H102" s="298">
        <v>411.45</v>
      </c>
      <c r="I102" s="298">
        <v>406.75</v>
      </c>
      <c r="J102" s="298">
        <v>427.75</v>
      </c>
      <c r="K102" s="298">
        <v>432.44999999999993</v>
      </c>
      <c r="L102" s="298">
        <v>438.25</v>
      </c>
      <c r="M102" s="285">
        <v>426.65</v>
      </c>
      <c r="N102" s="285">
        <v>416.15</v>
      </c>
      <c r="O102" s="300">
        <v>6372000</v>
      </c>
      <c r="P102" s="301">
        <v>7.67151064548834E-2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44315</v>
      </c>
      <c r="E103" s="297">
        <v>1410.2</v>
      </c>
      <c r="F103" s="297">
        <v>1405.7166666666665</v>
      </c>
      <c r="G103" s="298">
        <v>1394.9333333333329</v>
      </c>
      <c r="H103" s="298">
        <v>1379.6666666666665</v>
      </c>
      <c r="I103" s="298">
        <v>1368.883333333333</v>
      </c>
      <c r="J103" s="298">
        <v>1420.9833333333329</v>
      </c>
      <c r="K103" s="298">
        <v>1431.7666666666662</v>
      </c>
      <c r="L103" s="298">
        <v>1447.0333333333328</v>
      </c>
      <c r="M103" s="285">
        <v>1416.5</v>
      </c>
      <c r="N103" s="285">
        <v>1390.45</v>
      </c>
      <c r="O103" s="300">
        <v>13169800</v>
      </c>
      <c r="P103" s="301">
        <v>3.7459799791638354E-2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44315</v>
      </c>
      <c r="E104" s="297">
        <v>3973.35</v>
      </c>
      <c r="F104" s="297">
        <v>3953.3833333333337</v>
      </c>
      <c r="G104" s="298">
        <v>3911.7666666666673</v>
      </c>
      <c r="H104" s="298">
        <v>3850.1833333333338</v>
      </c>
      <c r="I104" s="298">
        <v>3808.5666666666675</v>
      </c>
      <c r="J104" s="298">
        <v>4014.9666666666672</v>
      </c>
      <c r="K104" s="298">
        <v>4056.583333333333</v>
      </c>
      <c r="L104" s="298">
        <v>4118.166666666667</v>
      </c>
      <c r="M104" s="285">
        <v>3995</v>
      </c>
      <c r="N104" s="285">
        <v>3891.8</v>
      </c>
      <c r="O104" s="300">
        <v>240150</v>
      </c>
      <c r="P104" s="301">
        <v>2.892030848329049E-2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44315</v>
      </c>
      <c r="E105" s="297">
        <v>2563.9499999999998</v>
      </c>
      <c r="F105" s="297">
        <v>2560.65</v>
      </c>
      <c r="G105" s="298">
        <v>2531.3000000000002</v>
      </c>
      <c r="H105" s="298">
        <v>2498.65</v>
      </c>
      <c r="I105" s="298">
        <v>2469.3000000000002</v>
      </c>
      <c r="J105" s="298">
        <v>2593.3000000000002</v>
      </c>
      <c r="K105" s="298">
        <v>2622.6499999999996</v>
      </c>
      <c r="L105" s="298">
        <v>2655.3</v>
      </c>
      <c r="M105" s="285">
        <v>2590</v>
      </c>
      <c r="N105" s="285">
        <v>2528</v>
      </c>
      <c r="O105" s="300">
        <v>427000</v>
      </c>
      <c r="P105" s="301">
        <v>-5.1532652154597958E-2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44315</v>
      </c>
      <c r="E106" s="297">
        <v>987.1</v>
      </c>
      <c r="F106" s="297">
        <v>992.2833333333333</v>
      </c>
      <c r="G106" s="298">
        <v>976.56666666666661</v>
      </c>
      <c r="H106" s="298">
        <v>966.0333333333333</v>
      </c>
      <c r="I106" s="298">
        <v>950.31666666666661</v>
      </c>
      <c r="J106" s="298">
        <v>1002.8166666666666</v>
      </c>
      <c r="K106" s="298">
        <v>1018.5333333333333</v>
      </c>
      <c r="L106" s="298">
        <v>1029.0666666666666</v>
      </c>
      <c r="M106" s="285">
        <v>1008</v>
      </c>
      <c r="N106" s="285">
        <v>981.75</v>
      </c>
      <c r="O106" s="300">
        <v>6335050</v>
      </c>
      <c r="P106" s="301">
        <v>0.17019940336002512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44315</v>
      </c>
      <c r="E107" s="297">
        <v>806.05</v>
      </c>
      <c r="F107" s="297">
        <v>808.48333333333323</v>
      </c>
      <c r="G107" s="298">
        <v>796.46666666666647</v>
      </c>
      <c r="H107" s="298">
        <v>786.88333333333321</v>
      </c>
      <c r="I107" s="298">
        <v>774.86666666666645</v>
      </c>
      <c r="J107" s="298">
        <v>818.06666666666649</v>
      </c>
      <c r="K107" s="298">
        <v>830.08333333333314</v>
      </c>
      <c r="L107" s="298">
        <v>839.66666666666652</v>
      </c>
      <c r="M107" s="285">
        <v>820.5</v>
      </c>
      <c r="N107" s="285">
        <v>798.9</v>
      </c>
      <c r="O107" s="300">
        <v>7989800</v>
      </c>
      <c r="P107" s="301">
        <v>4.2755344418052253E-2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44315</v>
      </c>
      <c r="E108" s="297">
        <v>206.5</v>
      </c>
      <c r="F108" s="297">
        <v>203.54999999999998</v>
      </c>
      <c r="G108" s="298">
        <v>199.29999999999995</v>
      </c>
      <c r="H108" s="298">
        <v>192.09999999999997</v>
      </c>
      <c r="I108" s="298">
        <v>187.84999999999994</v>
      </c>
      <c r="J108" s="298">
        <v>210.74999999999997</v>
      </c>
      <c r="K108" s="298">
        <v>215.00000000000003</v>
      </c>
      <c r="L108" s="298">
        <v>222.2</v>
      </c>
      <c r="M108" s="285">
        <v>207.8</v>
      </c>
      <c r="N108" s="285">
        <v>196.35</v>
      </c>
      <c r="O108" s="300">
        <v>13576000</v>
      </c>
      <c r="P108" s="301">
        <v>1.1021745606196008E-2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44315</v>
      </c>
      <c r="E109" s="297">
        <v>151.80000000000001</v>
      </c>
      <c r="F109" s="297">
        <v>151.81666666666669</v>
      </c>
      <c r="G109" s="298">
        <v>149.48333333333338</v>
      </c>
      <c r="H109" s="298">
        <v>147.16666666666669</v>
      </c>
      <c r="I109" s="298">
        <v>144.83333333333337</v>
      </c>
      <c r="J109" s="298">
        <v>154.13333333333338</v>
      </c>
      <c r="K109" s="298">
        <v>156.4666666666667</v>
      </c>
      <c r="L109" s="298">
        <v>158.78333333333339</v>
      </c>
      <c r="M109" s="285">
        <v>154.15</v>
      </c>
      <c r="N109" s="285">
        <v>149.5</v>
      </c>
      <c r="O109" s="300">
        <v>19866000</v>
      </c>
      <c r="P109" s="301">
        <v>-6.6006600660066007E-3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44315</v>
      </c>
      <c r="E110" s="297">
        <v>404.8</v>
      </c>
      <c r="F110" s="297">
        <v>403.7166666666667</v>
      </c>
      <c r="G110" s="298">
        <v>400.33333333333337</v>
      </c>
      <c r="H110" s="298">
        <v>395.86666666666667</v>
      </c>
      <c r="I110" s="298">
        <v>392.48333333333335</v>
      </c>
      <c r="J110" s="298">
        <v>408.18333333333339</v>
      </c>
      <c r="K110" s="298">
        <v>411.56666666666672</v>
      </c>
      <c r="L110" s="298">
        <v>416.03333333333342</v>
      </c>
      <c r="M110" s="285">
        <v>407.1</v>
      </c>
      <c r="N110" s="285">
        <v>399.25</v>
      </c>
      <c r="O110" s="300">
        <v>7086000</v>
      </c>
      <c r="P110" s="301">
        <v>4.0528634361233482E-2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44315</v>
      </c>
      <c r="E111" s="297">
        <v>6842.3</v>
      </c>
      <c r="F111" s="297">
        <v>6865.2166666666672</v>
      </c>
      <c r="G111" s="298">
        <v>6792.2833333333347</v>
      </c>
      <c r="H111" s="298">
        <v>6742.2666666666673</v>
      </c>
      <c r="I111" s="298">
        <v>6669.3333333333348</v>
      </c>
      <c r="J111" s="298">
        <v>6915.2333333333345</v>
      </c>
      <c r="K111" s="298">
        <v>6988.166666666667</v>
      </c>
      <c r="L111" s="298">
        <v>7038.1833333333343</v>
      </c>
      <c r="M111" s="285">
        <v>6938.15</v>
      </c>
      <c r="N111" s="285">
        <v>6815.2</v>
      </c>
      <c r="O111" s="300">
        <v>2368300</v>
      </c>
      <c r="P111" s="301">
        <v>4.261501210653753E-2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44315</v>
      </c>
      <c r="E112" s="297">
        <v>557.54999999999995</v>
      </c>
      <c r="F112" s="297">
        <v>557.2166666666667</v>
      </c>
      <c r="G112" s="298">
        <v>551.83333333333337</v>
      </c>
      <c r="H112" s="298">
        <v>546.11666666666667</v>
      </c>
      <c r="I112" s="298">
        <v>540.73333333333335</v>
      </c>
      <c r="J112" s="298">
        <v>562.93333333333339</v>
      </c>
      <c r="K112" s="298">
        <v>568.31666666666661</v>
      </c>
      <c r="L112" s="298">
        <v>574.03333333333342</v>
      </c>
      <c r="M112" s="285">
        <v>562.6</v>
      </c>
      <c r="N112" s="285">
        <v>551.5</v>
      </c>
      <c r="O112" s="300">
        <v>13201250</v>
      </c>
      <c r="P112" s="301">
        <v>-1.4740180987032373E-2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44315</v>
      </c>
      <c r="E113" s="297">
        <v>870.7</v>
      </c>
      <c r="F113" s="297">
        <v>870.40000000000009</v>
      </c>
      <c r="G113" s="298">
        <v>855.20000000000016</v>
      </c>
      <c r="H113" s="298">
        <v>839.7</v>
      </c>
      <c r="I113" s="298">
        <v>824.50000000000011</v>
      </c>
      <c r="J113" s="298">
        <v>885.9000000000002</v>
      </c>
      <c r="K113" s="298">
        <v>901.1</v>
      </c>
      <c r="L113" s="298">
        <v>916.60000000000025</v>
      </c>
      <c r="M113" s="285">
        <v>885.6</v>
      </c>
      <c r="N113" s="285">
        <v>854.9</v>
      </c>
      <c r="O113" s="300">
        <v>2135900</v>
      </c>
      <c r="P113" s="301">
        <v>3.0740276035131745E-2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44315</v>
      </c>
      <c r="E114" s="297">
        <v>1145.5999999999999</v>
      </c>
      <c r="F114" s="297">
        <v>1149.5333333333335</v>
      </c>
      <c r="G114" s="298">
        <v>1129.616666666667</v>
      </c>
      <c r="H114" s="298">
        <v>1113.6333333333334</v>
      </c>
      <c r="I114" s="298">
        <v>1093.7166666666669</v>
      </c>
      <c r="J114" s="298">
        <v>1165.5166666666671</v>
      </c>
      <c r="K114" s="298">
        <v>1185.4333333333336</v>
      </c>
      <c r="L114" s="298">
        <v>1201.4166666666672</v>
      </c>
      <c r="M114" s="285">
        <v>1169.45</v>
      </c>
      <c r="N114" s="285">
        <v>1133.55</v>
      </c>
      <c r="O114" s="300">
        <v>1063200</v>
      </c>
      <c r="P114" s="301">
        <v>4.2352941176470586E-2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44315</v>
      </c>
      <c r="E115" s="297">
        <v>1995.85</v>
      </c>
      <c r="F115" s="297">
        <v>1998.1000000000001</v>
      </c>
      <c r="G115" s="298">
        <v>1974.0500000000002</v>
      </c>
      <c r="H115" s="298">
        <v>1952.25</v>
      </c>
      <c r="I115" s="298">
        <v>1928.2</v>
      </c>
      <c r="J115" s="298">
        <v>2019.9000000000003</v>
      </c>
      <c r="K115" s="298">
        <v>2043.95</v>
      </c>
      <c r="L115" s="298">
        <v>2065.7500000000005</v>
      </c>
      <c r="M115" s="285">
        <v>2022.15</v>
      </c>
      <c r="N115" s="285">
        <v>1976.3</v>
      </c>
      <c r="O115" s="300">
        <v>1456000</v>
      </c>
      <c r="P115" s="301">
        <v>1.3927576601671309E-2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44315</v>
      </c>
      <c r="E116" s="297">
        <v>200.4</v>
      </c>
      <c r="F116" s="297">
        <v>200.48333333333335</v>
      </c>
      <c r="G116" s="298">
        <v>197.51666666666671</v>
      </c>
      <c r="H116" s="298">
        <v>194.63333333333335</v>
      </c>
      <c r="I116" s="298">
        <v>191.66666666666671</v>
      </c>
      <c r="J116" s="298">
        <v>203.3666666666667</v>
      </c>
      <c r="K116" s="298">
        <v>206.33333333333334</v>
      </c>
      <c r="L116" s="298">
        <v>209.2166666666667</v>
      </c>
      <c r="M116" s="285">
        <v>203.45</v>
      </c>
      <c r="N116" s="285">
        <v>197.6</v>
      </c>
      <c r="O116" s="300">
        <v>28245000</v>
      </c>
      <c r="P116" s="301">
        <v>-4.9321824907521579E-3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44315</v>
      </c>
      <c r="E117" s="297">
        <v>1649.25</v>
      </c>
      <c r="F117" s="297">
        <v>1657.55</v>
      </c>
      <c r="G117" s="298">
        <v>1632.1999999999998</v>
      </c>
      <c r="H117" s="298">
        <v>1615.1499999999999</v>
      </c>
      <c r="I117" s="298">
        <v>1589.7999999999997</v>
      </c>
      <c r="J117" s="298">
        <v>1674.6</v>
      </c>
      <c r="K117" s="298">
        <v>1699.9499999999998</v>
      </c>
      <c r="L117" s="298">
        <v>1717</v>
      </c>
      <c r="M117" s="285">
        <v>1682.9</v>
      </c>
      <c r="N117" s="285">
        <v>1640.5</v>
      </c>
      <c r="O117" s="300">
        <v>347100</v>
      </c>
      <c r="P117" s="301">
        <v>6.0575968222442898E-2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44315</v>
      </c>
      <c r="E118" s="297">
        <v>82694.850000000006</v>
      </c>
      <c r="F118" s="297">
        <v>82849.016666666677</v>
      </c>
      <c r="G118" s="298">
        <v>82337.683333333349</v>
      </c>
      <c r="H118" s="298">
        <v>81980.516666666677</v>
      </c>
      <c r="I118" s="298">
        <v>81469.183333333349</v>
      </c>
      <c r="J118" s="298">
        <v>83206.183333333349</v>
      </c>
      <c r="K118" s="298">
        <v>83717.516666666692</v>
      </c>
      <c r="L118" s="298">
        <v>84074.683333333349</v>
      </c>
      <c r="M118" s="285">
        <v>83360.350000000006</v>
      </c>
      <c r="N118" s="285">
        <v>82491.850000000006</v>
      </c>
      <c r="O118" s="300">
        <v>41590</v>
      </c>
      <c r="P118" s="301">
        <v>-2.8770079117717575E-3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44315</v>
      </c>
      <c r="E119" s="297">
        <v>1225.5999999999999</v>
      </c>
      <c r="F119" s="297">
        <v>1218.8500000000001</v>
      </c>
      <c r="G119" s="298">
        <v>1197.2000000000003</v>
      </c>
      <c r="H119" s="298">
        <v>1168.8000000000002</v>
      </c>
      <c r="I119" s="298">
        <v>1147.1500000000003</v>
      </c>
      <c r="J119" s="298">
        <v>1247.2500000000002</v>
      </c>
      <c r="K119" s="298">
        <v>1268.9000000000003</v>
      </c>
      <c r="L119" s="298">
        <v>1297.3000000000002</v>
      </c>
      <c r="M119" s="285">
        <v>1240.5</v>
      </c>
      <c r="N119" s="285">
        <v>1190.45</v>
      </c>
      <c r="O119" s="300">
        <v>2604000</v>
      </c>
      <c r="P119" s="301">
        <v>4.6296296296296294E-3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44315</v>
      </c>
      <c r="E120" s="297">
        <v>333</v>
      </c>
      <c r="F120" s="297">
        <v>332.75</v>
      </c>
      <c r="G120" s="298">
        <v>329.3</v>
      </c>
      <c r="H120" s="298">
        <v>325.60000000000002</v>
      </c>
      <c r="I120" s="298">
        <v>322.15000000000003</v>
      </c>
      <c r="J120" s="298">
        <v>336.45</v>
      </c>
      <c r="K120" s="298">
        <v>339.90000000000003</v>
      </c>
      <c r="L120" s="298">
        <v>343.59999999999997</v>
      </c>
      <c r="M120" s="285">
        <v>336.2</v>
      </c>
      <c r="N120" s="285">
        <v>329.05</v>
      </c>
      <c r="O120" s="300">
        <v>740800</v>
      </c>
      <c r="P120" s="301">
        <v>-4.3010752688172043E-3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44315</v>
      </c>
      <c r="E121" s="297">
        <v>54.1</v>
      </c>
      <c r="F121" s="297">
        <v>53.800000000000004</v>
      </c>
      <c r="G121" s="298">
        <v>52.95000000000001</v>
      </c>
      <c r="H121" s="298">
        <v>51.800000000000004</v>
      </c>
      <c r="I121" s="298">
        <v>50.95000000000001</v>
      </c>
      <c r="J121" s="298">
        <v>54.95000000000001</v>
      </c>
      <c r="K121" s="298">
        <v>55.800000000000004</v>
      </c>
      <c r="L121" s="298">
        <v>56.95000000000001</v>
      </c>
      <c r="M121" s="285">
        <v>54.65</v>
      </c>
      <c r="N121" s="285">
        <v>52.65</v>
      </c>
      <c r="O121" s="300">
        <v>63631000</v>
      </c>
      <c r="P121" s="301">
        <v>3.3692350179508425E-2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44315</v>
      </c>
      <c r="E122" s="297">
        <v>4495.5</v>
      </c>
      <c r="F122" s="297">
        <v>4486.8</v>
      </c>
      <c r="G122" s="298">
        <v>4434.6500000000005</v>
      </c>
      <c r="H122" s="298">
        <v>4373.8</v>
      </c>
      <c r="I122" s="298">
        <v>4321.6500000000005</v>
      </c>
      <c r="J122" s="298">
        <v>4547.6500000000005</v>
      </c>
      <c r="K122" s="298">
        <v>4599.8</v>
      </c>
      <c r="L122" s="298">
        <v>4660.6500000000005</v>
      </c>
      <c r="M122" s="285">
        <v>4538.95</v>
      </c>
      <c r="N122" s="285">
        <v>4425.95</v>
      </c>
      <c r="O122" s="300">
        <v>959250</v>
      </c>
      <c r="P122" s="301">
        <v>6.558237145855194E-3</v>
      </c>
    </row>
    <row r="123" spans="1:16" ht="15">
      <c r="A123" s="263">
        <v>113</v>
      </c>
      <c r="B123" s="362" t="s">
        <v>852</v>
      </c>
      <c r="C123" s="468" t="s">
        <v>450</v>
      </c>
      <c r="D123" s="469">
        <v>44315</v>
      </c>
      <c r="E123" s="297">
        <v>2456</v>
      </c>
      <c r="F123" s="297">
        <v>2467.85</v>
      </c>
      <c r="G123" s="298">
        <v>2418.1499999999996</v>
      </c>
      <c r="H123" s="298">
        <v>2380.2999999999997</v>
      </c>
      <c r="I123" s="298">
        <v>2330.5999999999995</v>
      </c>
      <c r="J123" s="298">
        <v>2505.6999999999998</v>
      </c>
      <c r="K123" s="298">
        <v>2555.3999999999996</v>
      </c>
      <c r="L123" s="298">
        <v>2593.25</v>
      </c>
      <c r="M123" s="285">
        <v>2517.5500000000002</v>
      </c>
      <c r="N123" s="285">
        <v>2430</v>
      </c>
      <c r="O123" s="300">
        <v>160425</v>
      </c>
      <c r="P123" s="301">
        <v>4.2397660818713448E-2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44315</v>
      </c>
      <c r="E124" s="297">
        <v>16589.400000000001</v>
      </c>
      <c r="F124" s="297">
        <v>16503.466666666671</v>
      </c>
      <c r="G124" s="298">
        <v>16386.983333333341</v>
      </c>
      <c r="H124" s="298">
        <v>16184.566666666669</v>
      </c>
      <c r="I124" s="298">
        <v>16068.083333333339</v>
      </c>
      <c r="J124" s="298">
        <v>16705.883333333342</v>
      </c>
      <c r="K124" s="298">
        <v>16822.366666666672</v>
      </c>
      <c r="L124" s="298">
        <v>17024.783333333344</v>
      </c>
      <c r="M124" s="285">
        <v>16619.95</v>
      </c>
      <c r="N124" s="285">
        <v>16301.05</v>
      </c>
      <c r="O124" s="300">
        <v>281600</v>
      </c>
      <c r="P124" s="301">
        <v>-2.4930747922437674E-2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44315</v>
      </c>
      <c r="E125" s="297">
        <v>127.8</v>
      </c>
      <c r="F125" s="297">
        <v>127.93333333333334</v>
      </c>
      <c r="G125" s="298">
        <v>126.06666666666666</v>
      </c>
      <c r="H125" s="298">
        <v>124.33333333333333</v>
      </c>
      <c r="I125" s="298">
        <v>122.46666666666665</v>
      </c>
      <c r="J125" s="298">
        <v>129.66666666666669</v>
      </c>
      <c r="K125" s="298">
        <v>131.53333333333336</v>
      </c>
      <c r="L125" s="298">
        <v>133.26666666666668</v>
      </c>
      <c r="M125" s="285">
        <v>129.80000000000001</v>
      </c>
      <c r="N125" s="285">
        <v>126.2</v>
      </c>
      <c r="O125" s="300">
        <v>39375900</v>
      </c>
      <c r="P125" s="301">
        <v>-6.2563408860331418E-3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44315</v>
      </c>
      <c r="E126" s="297">
        <v>105.2</v>
      </c>
      <c r="F126" s="297">
        <v>105.31666666666666</v>
      </c>
      <c r="G126" s="298">
        <v>104.33333333333333</v>
      </c>
      <c r="H126" s="298">
        <v>103.46666666666667</v>
      </c>
      <c r="I126" s="298">
        <v>102.48333333333333</v>
      </c>
      <c r="J126" s="298">
        <v>106.18333333333332</v>
      </c>
      <c r="K126" s="298">
        <v>107.16666666666667</v>
      </c>
      <c r="L126" s="298">
        <v>108.03333333333332</v>
      </c>
      <c r="M126" s="285">
        <v>106.3</v>
      </c>
      <c r="N126" s="285">
        <v>104.45</v>
      </c>
      <c r="O126" s="300">
        <v>75969600</v>
      </c>
      <c r="P126" s="301">
        <v>1.6240945482272208E-2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44315</v>
      </c>
      <c r="E127" s="297">
        <v>103.3</v>
      </c>
      <c r="F127" s="297">
        <v>102.96666666666665</v>
      </c>
      <c r="G127" s="298">
        <v>101.43333333333331</v>
      </c>
      <c r="H127" s="298">
        <v>99.566666666666649</v>
      </c>
      <c r="I127" s="298">
        <v>98.033333333333303</v>
      </c>
      <c r="J127" s="298">
        <v>104.83333333333331</v>
      </c>
      <c r="K127" s="298">
        <v>106.36666666666665</v>
      </c>
      <c r="L127" s="298">
        <v>108.23333333333332</v>
      </c>
      <c r="M127" s="285">
        <v>104.5</v>
      </c>
      <c r="N127" s="285">
        <v>101.1</v>
      </c>
      <c r="O127" s="300">
        <v>41657000</v>
      </c>
      <c r="P127" s="301">
        <v>8.8531187122736416E-2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44315</v>
      </c>
      <c r="E128" s="297">
        <v>30246.95</v>
      </c>
      <c r="F128" s="297">
        <v>30027.95</v>
      </c>
      <c r="G128" s="298">
        <v>29695.9</v>
      </c>
      <c r="H128" s="298">
        <v>29144.850000000002</v>
      </c>
      <c r="I128" s="298">
        <v>28812.800000000003</v>
      </c>
      <c r="J128" s="298">
        <v>30579</v>
      </c>
      <c r="K128" s="298">
        <v>30911.049999999996</v>
      </c>
      <c r="L128" s="298">
        <v>31462.1</v>
      </c>
      <c r="M128" s="285">
        <v>30360</v>
      </c>
      <c r="N128" s="285">
        <v>29476.9</v>
      </c>
      <c r="O128" s="300">
        <v>53460</v>
      </c>
      <c r="P128" s="301">
        <v>9.6317280453257787E-3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44315</v>
      </c>
      <c r="E129" s="297">
        <v>1818.2</v>
      </c>
      <c r="F129" s="297">
        <v>1818.1166666666668</v>
      </c>
      <c r="G129" s="298">
        <v>1791.2333333333336</v>
      </c>
      <c r="H129" s="298">
        <v>1764.2666666666669</v>
      </c>
      <c r="I129" s="298">
        <v>1737.3833333333337</v>
      </c>
      <c r="J129" s="298">
        <v>1845.0833333333335</v>
      </c>
      <c r="K129" s="298">
        <v>1871.9666666666667</v>
      </c>
      <c r="L129" s="298">
        <v>1898.9333333333334</v>
      </c>
      <c r="M129" s="285">
        <v>1845</v>
      </c>
      <c r="N129" s="285">
        <v>1791.15</v>
      </c>
      <c r="O129" s="300">
        <v>2926550</v>
      </c>
      <c r="P129" s="301">
        <v>3.2802795031055904E-2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44315</v>
      </c>
      <c r="E130" s="297">
        <v>225.4</v>
      </c>
      <c r="F130" s="297">
        <v>225.55000000000004</v>
      </c>
      <c r="G130" s="298">
        <v>223.55000000000007</v>
      </c>
      <c r="H130" s="298">
        <v>221.70000000000002</v>
      </c>
      <c r="I130" s="298">
        <v>219.70000000000005</v>
      </c>
      <c r="J130" s="298">
        <v>227.40000000000009</v>
      </c>
      <c r="K130" s="298">
        <v>229.40000000000003</v>
      </c>
      <c r="L130" s="298">
        <v>231.25000000000011</v>
      </c>
      <c r="M130" s="285">
        <v>227.55</v>
      </c>
      <c r="N130" s="285">
        <v>223.7</v>
      </c>
      <c r="O130" s="300">
        <v>18135000</v>
      </c>
      <c r="P130" s="301">
        <v>7.1642785738087302E-3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44315</v>
      </c>
      <c r="E131" s="297">
        <v>115.3</v>
      </c>
      <c r="F131" s="297">
        <v>115.68333333333334</v>
      </c>
      <c r="G131" s="298">
        <v>114.16666666666667</v>
      </c>
      <c r="H131" s="298">
        <v>113.03333333333333</v>
      </c>
      <c r="I131" s="298">
        <v>111.51666666666667</v>
      </c>
      <c r="J131" s="298">
        <v>116.81666666666668</v>
      </c>
      <c r="K131" s="298">
        <v>118.33333333333333</v>
      </c>
      <c r="L131" s="298">
        <v>119.46666666666668</v>
      </c>
      <c r="M131" s="285">
        <v>117.2</v>
      </c>
      <c r="N131" s="285">
        <v>114.55</v>
      </c>
      <c r="O131" s="300">
        <v>31093000</v>
      </c>
      <c r="P131" s="301">
        <v>-3.2040146689828221E-2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44315</v>
      </c>
      <c r="E132" s="297">
        <v>4406.7</v>
      </c>
      <c r="F132" s="297">
        <v>4420.2833333333338</v>
      </c>
      <c r="G132" s="298">
        <v>4386.5166666666673</v>
      </c>
      <c r="H132" s="298">
        <v>4366.3333333333339</v>
      </c>
      <c r="I132" s="298">
        <v>4332.5666666666675</v>
      </c>
      <c r="J132" s="298">
        <v>4440.4666666666672</v>
      </c>
      <c r="K132" s="298">
        <v>4474.2333333333336</v>
      </c>
      <c r="L132" s="298">
        <v>4494.416666666667</v>
      </c>
      <c r="M132" s="285">
        <v>4454.05</v>
      </c>
      <c r="N132" s="285">
        <v>4400.1000000000004</v>
      </c>
      <c r="O132" s="300">
        <v>61500</v>
      </c>
      <c r="P132" s="301">
        <v>0.16587677725118483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44315</v>
      </c>
      <c r="E133" s="297">
        <v>1812.55</v>
      </c>
      <c r="F133" s="297">
        <v>1806.8333333333333</v>
      </c>
      <c r="G133" s="298">
        <v>1784.3166666666666</v>
      </c>
      <c r="H133" s="298">
        <v>1756.0833333333333</v>
      </c>
      <c r="I133" s="298">
        <v>1733.5666666666666</v>
      </c>
      <c r="J133" s="298">
        <v>1835.0666666666666</v>
      </c>
      <c r="K133" s="298">
        <v>1857.5833333333335</v>
      </c>
      <c r="L133" s="298">
        <v>1885.8166666666666</v>
      </c>
      <c r="M133" s="285">
        <v>1829.35</v>
      </c>
      <c r="N133" s="285">
        <v>1778.6</v>
      </c>
      <c r="O133" s="300">
        <v>1867500</v>
      </c>
      <c r="P133" s="301">
        <v>1.5221527589018754E-2</v>
      </c>
    </row>
    <row r="134" spans="1:16" ht="15">
      <c r="A134" s="263">
        <v>124</v>
      </c>
      <c r="B134" s="362" t="s">
        <v>852</v>
      </c>
      <c r="C134" s="468" t="s">
        <v>267</v>
      </c>
      <c r="D134" s="469">
        <v>44315</v>
      </c>
      <c r="E134" s="297">
        <v>2288.5</v>
      </c>
      <c r="F134" s="297">
        <v>2302.7833333333333</v>
      </c>
      <c r="G134" s="298">
        <v>2265.7166666666667</v>
      </c>
      <c r="H134" s="298">
        <v>2242.9333333333334</v>
      </c>
      <c r="I134" s="298">
        <v>2205.8666666666668</v>
      </c>
      <c r="J134" s="298">
        <v>2325.5666666666666</v>
      </c>
      <c r="K134" s="298">
        <v>2362.6333333333332</v>
      </c>
      <c r="L134" s="298">
        <v>2385.4166666666665</v>
      </c>
      <c r="M134" s="285">
        <v>2339.85</v>
      </c>
      <c r="N134" s="285">
        <v>2280</v>
      </c>
      <c r="O134" s="300">
        <v>287250</v>
      </c>
      <c r="P134" s="301">
        <v>4.4545454545454548E-2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44315</v>
      </c>
      <c r="E135" s="297">
        <v>36.200000000000003</v>
      </c>
      <c r="F135" s="297">
        <v>36.216666666666661</v>
      </c>
      <c r="G135" s="298">
        <v>35.783333333333324</v>
      </c>
      <c r="H135" s="298">
        <v>35.36666666666666</v>
      </c>
      <c r="I135" s="298">
        <v>34.933333333333323</v>
      </c>
      <c r="J135" s="298">
        <v>36.633333333333326</v>
      </c>
      <c r="K135" s="298">
        <v>37.066666666666663</v>
      </c>
      <c r="L135" s="298">
        <v>37.483333333333327</v>
      </c>
      <c r="M135" s="285">
        <v>36.65</v>
      </c>
      <c r="N135" s="285">
        <v>35.799999999999997</v>
      </c>
      <c r="O135" s="300">
        <v>203936000</v>
      </c>
      <c r="P135" s="301">
        <v>2.6413271058141407E-2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44315</v>
      </c>
      <c r="E136" s="297">
        <v>215.7</v>
      </c>
      <c r="F136" s="297">
        <v>216.48333333333335</v>
      </c>
      <c r="G136" s="298">
        <v>212.51666666666671</v>
      </c>
      <c r="H136" s="298">
        <v>209.33333333333337</v>
      </c>
      <c r="I136" s="298">
        <v>205.36666666666673</v>
      </c>
      <c r="J136" s="298">
        <v>219.66666666666669</v>
      </c>
      <c r="K136" s="298">
        <v>223.63333333333333</v>
      </c>
      <c r="L136" s="298">
        <v>226.81666666666666</v>
      </c>
      <c r="M136" s="285">
        <v>220.45</v>
      </c>
      <c r="N136" s="285">
        <v>213.3</v>
      </c>
      <c r="O136" s="300">
        <v>14228000</v>
      </c>
      <c r="P136" s="301">
        <v>0.20290835306053431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44315</v>
      </c>
      <c r="E137" s="297">
        <v>1224.1500000000001</v>
      </c>
      <c r="F137" s="297">
        <v>1233.4333333333334</v>
      </c>
      <c r="G137" s="298">
        <v>1211.7166666666667</v>
      </c>
      <c r="H137" s="298">
        <v>1199.2833333333333</v>
      </c>
      <c r="I137" s="298">
        <v>1177.5666666666666</v>
      </c>
      <c r="J137" s="298">
        <v>1245.8666666666668</v>
      </c>
      <c r="K137" s="298">
        <v>1267.5833333333335</v>
      </c>
      <c r="L137" s="298">
        <v>1280.0166666666669</v>
      </c>
      <c r="M137" s="285">
        <v>1255.1500000000001</v>
      </c>
      <c r="N137" s="285">
        <v>1221</v>
      </c>
      <c r="O137" s="300">
        <v>1443222</v>
      </c>
      <c r="P137" s="301">
        <v>2.6933101650738488E-2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44315</v>
      </c>
      <c r="E138" s="297">
        <v>967.1</v>
      </c>
      <c r="F138" s="297">
        <v>968.29999999999984</v>
      </c>
      <c r="G138" s="298">
        <v>957.59999999999968</v>
      </c>
      <c r="H138" s="298">
        <v>948.0999999999998</v>
      </c>
      <c r="I138" s="298">
        <v>937.39999999999964</v>
      </c>
      <c r="J138" s="298">
        <v>977.79999999999973</v>
      </c>
      <c r="K138" s="298">
        <v>988.49999999999977</v>
      </c>
      <c r="L138" s="298">
        <v>997.99999999999977</v>
      </c>
      <c r="M138" s="285">
        <v>979</v>
      </c>
      <c r="N138" s="285">
        <v>958.8</v>
      </c>
      <c r="O138" s="300">
        <v>1703400</v>
      </c>
      <c r="P138" s="301">
        <v>-7.429420505200594E-3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44315</v>
      </c>
      <c r="E139" s="297">
        <v>212.35</v>
      </c>
      <c r="F139" s="297">
        <v>213.31666666666669</v>
      </c>
      <c r="G139" s="298">
        <v>210.13333333333338</v>
      </c>
      <c r="H139" s="298">
        <v>207.91666666666669</v>
      </c>
      <c r="I139" s="298">
        <v>204.73333333333338</v>
      </c>
      <c r="J139" s="298">
        <v>215.53333333333339</v>
      </c>
      <c r="K139" s="298">
        <v>218.71666666666673</v>
      </c>
      <c r="L139" s="298">
        <v>220.93333333333339</v>
      </c>
      <c r="M139" s="285">
        <v>216.5</v>
      </c>
      <c r="N139" s="285">
        <v>211.1</v>
      </c>
      <c r="O139" s="300">
        <v>19740300</v>
      </c>
      <c r="P139" s="301">
        <v>1.7640902975033637E-2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44315</v>
      </c>
      <c r="E140" s="297">
        <v>132.19999999999999</v>
      </c>
      <c r="F140" s="297">
        <v>132.85</v>
      </c>
      <c r="G140" s="298">
        <v>131.04999999999998</v>
      </c>
      <c r="H140" s="298">
        <v>129.89999999999998</v>
      </c>
      <c r="I140" s="298">
        <v>128.09999999999997</v>
      </c>
      <c r="J140" s="298">
        <v>134</v>
      </c>
      <c r="K140" s="298">
        <v>135.80000000000001</v>
      </c>
      <c r="L140" s="298">
        <v>136.95000000000002</v>
      </c>
      <c r="M140" s="285">
        <v>134.65</v>
      </c>
      <c r="N140" s="285">
        <v>131.69999999999999</v>
      </c>
      <c r="O140" s="300">
        <v>14946000</v>
      </c>
      <c r="P140" s="301">
        <v>-1.0329757647993643E-2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44315</v>
      </c>
      <c r="E141" s="297">
        <v>2009.5</v>
      </c>
      <c r="F141" s="297">
        <v>2008.9166666666667</v>
      </c>
      <c r="G141" s="298">
        <v>1990.9333333333334</v>
      </c>
      <c r="H141" s="298">
        <v>1972.3666666666666</v>
      </c>
      <c r="I141" s="298">
        <v>1954.3833333333332</v>
      </c>
      <c r="J141" s="298">
        <v>2027.4833333333336</v>
      </c>
      <c r="K141" s="298">
        <v>2045.4666666666667</v>
      </c>
      <c r="L141" s="298">
        <v>2064.0333333333338</v>
      </c>
      <c r="M141" s="285">
        <v>2026.9</v>
      </c>
      <c r="N141" s="285">
        <v>1990.35</v>
      </c>
      <c r="O141" s="300">
        <v>27146750</v>
      </c>
      <c r="P141" s="301">
        <v>3.2293944291282441E-2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44315</v>
      </c>
      <c r="E142" s="297">
        <v>77.5</v>
      </c>
      <c r="F142" s="297">
        <v>76.433333333333337</v>
      </c>
      <c r="G142" s="298">
        <v>74.716666666666669</v>
      </c>
      <c r="H142" s="298">
        <v>71.933333333333337</v>
      </c>
      <c r="I142" s="298">
        <v>70.216666666666669</v>
      </c>
      <c r="J142" s="298">
        <v>79.216666666666669</v>
      </c>
      <c r="K142" s="298">
        <v>80.933333333333337</v>
      </c>
      <c r="L142" s="298">
        <v>83.716666666666669</v>
      </c>
      <c r="M142" s="285">
        <v>78.150000000000006</v>
      </c>
      <c r="N142" s="285">
        <v>73.650000000000006</v>
      </c>
      <c r="O142" s="300">
        <v>139023000</v>
      </c>
      <c r="P142" s="301">
        <v>0.10662431941923775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44315</v>
      </c>
      <c r="E143" s="297">
        <v>877.6</v>
      </c>
      <c r="F143" s="297">
        <v>877.08333333333337</v>
      </c>
      <c r="G143" s="298">
        <v>873.16666666666674</v>
      </c>
      <c r="H143" s="298">
        <v>868.73333333333335</v>
      </c>
      <c r="I143" s="298">
        <v>864.81666666666672</v>
      </c>
      <c r="J143" s="298">
        <v>881.51666666666677</v>
      </c>
      <c r="K143" s="298">
        <v>885.43333333333351</v>
      </c>
      <c r="L143" s="298">
        <v>889.86666666666679</v>
      </c>
      <c r="M143" s="285">
        <v>881</v>
      </c>
      <c r="N143" s="285">
        <v>872.65</v>
      </c>
      <c r="O143" s="300">
        <v>4986750</v>
      </c>
      <c r="P143" s="301">
        <v>1.6977669011930253E-2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44315</v>
      </c>
      <c r="E144" s="297">
        <v>360.35</v>
      </c>
      <c r="F144" s="297">
        <v>360.75</v>
      </c>
      <c r="G144" s="298">
        <v>357.05</v>
      </c>
      <c r="H144" s="298">
        <v>353.75</v>
      </c>
      <c r="I144" s="298">
        <v>350.05</v>
      </c>
      <c r="J144" s="298">
        <v>364.05</v>
      </c>
      <c r="K144" s="298">
        <v>367.75000000000006</v>
      </c>
      <c r="L144" s="298">
        <v>371.05</v>
      </c>
      <c r="M144" s="285">
        <v>364.45</v>
      </c>
      <c r="N144" s="285">
        <v>357.45</v>
      </c>
      <c r="O144" s="300">
        <v>87804000</v>
      </c>
      <c r="P144" s="301">
        <v>4.9098712446351929E-3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44315</v>
      </c>
      <c r="E145" s="297">
        <v>28345.75</v>
      </c>
      <c r="F145" s="297">
        <v>28255.216666666664</v>
      </c>
      <c r="G145" s="298">
        <v>28020.483333333326</v>
      </c>
      <c r="H145" s="298">
        <v>27695.216666666664</v>
      </c>
      <c r="I145" s="298">
        <v>27460.483333333326</v>
      </c>
      <c r="J145" s="298">
        <v>28580.483333333326</v>
      </c>
      <c r="K145" s="298">
        <v>28815.216666666664</v>
      </c>
      <c r="L145" s="298">
        <v>29140.483333333326</v>
      </c>
      <c r="M145" s="285">
        <v>28489.95</v>
      </c>
      <c r="N145" s="285">
        <v>27929.95</v>
      </c>
      <c r="O145" s="300">
        <v>123500</v>
      </c>
      <c r="P145" s="301">
        <v>-1.2395041983206718E-2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44315</v>
      </c>
      <c r="E146" s="297">
        <v>1826.25</v>
      </c>
      <c r="F146" s="297">
        <v>1827.3666666666668</v>
      </c>
      <c r="G146" s="298">
        <v>1811.1833333333336</v>
      </c>
      <c r="H146" s="298">
        <v>1796.1166666666668</v>
      </c>
      <c r="I146" s="298">
        <v>1779.9333333333336</v>
      </c>
      <c r="J146" s="298">
        <v>1842.4333333333336</v>
      </c>
      <c r="K146" s="298">
        <v>1858.616666666667</v>
      </c>
      <c r="L146" s="298">
        <v>1873.6833333333336</v>
      </c>
      <c r="M146" s="285">
        <v>1843.55</v>
      </c>
      <c r="N146" s="285">
        <v>1812.3</v>
      </c>
      <c r="O146" s="300">
        <v>615450</v>
      </c>
      <c r="P146" s="301">
        <v>2.7548209366391185E-2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44315</v>
      </c>
      <c r="E147" s="297">
        <v>5315.7</v>
      </c>
      <c r="F147" s="297">
        <v>5327.3666666666668</v>
      </c>
      <c r="G147" s="298">
        <v>5264.9333333333334</v>
      </c>
      <c r="H147" s="298">
        <v>5214.166666666667</v>
      </c>
      <c r="I147" s="298">
        <v>5151.7333333333336</v>
      </c>
      <c r="J147" s="298">
        <v>5378.1333333333332</v>
      </c>
      <c r="K147" s="298">
        <v>5440.5666666666675</v>
      </c>
      <c r="L147" s="298">
        <v>5491.333333333333</v>
      </c>
      <c r="M147" s="285">
        <v>5389.8</v>
      </c>
      <c r="N147" s="285">
        <v>5276.6</v>
      </c>
      <c r="O147" s="300">
        <v>309500</v>
      </c>
      <c r="P147" s="301">
        <v>2.271788517141677E-2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44315</v>
      </c>
      <c r="E148" s="297">
        <v>1429.65</v>
      </c>
      <c r="F148" s="297">
        <v>1428.9166666666667</v>
      </c>
      <c r="G148" s="298">
        <v>1385.1833333333334</v>
      </c>
      <c r="H148" s="298">
        <v>1340.7166666666667</v>
      </c>
      <c r="I148" s="298">
        <v>1296.9833333333333</v>
      </c>
      <c r="J148" s="298">
        <v>1473.3833333333334</v>
      </c>
      <c r="K148" s="298">
        <v>1517.1166666666666</v>
      </c>
      <c r="L148" s="298">
        <v>1561.5833333333335</v>
      </c>
      <c r="M148" s="285">
        <v>1472.65</v>
      </c>
      <c r="N148" s="285">
        <v>1384.45</v>
      </c>
      <c r="O148" s="300">
        <v>3304800</v>
      </c>
      <c r="P148" s="301">
        <v>4.1078629032258063E-2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44315</v>
      </c>
      <c r="E149" s="297">
        <v>590.35</v>
      </c>
      <c r="F149" s="297">
        <v>587.48333333333335</v>
      </c>
      <c r="G149" s="298">
        <v>581.41666666666674</v>
      </c>
      <c r="H149" s="298">
        <v>572.48333333333335</v>
      </c>
      <c r="I149" s="298">
        <v>566.41666666666674</v>
      </c>
      <c r="J149" s="298">
        <v>596.41666666666674</v>
      </c>
      <c r="K149" s="298">
        <v>602.48333333333335</v>
      </c>
      <c r="L149" s="298">
        <v>611.41666666666674</v>
      </c>
      <c r="M149" s="285">
        <v>593.54999999999995</v>
      </c>
      <c r="N149" s="285">
        <v>578.54999999999995</v>
      </c>
      <c r="O149" s="300">
        <v>41438600</v>
      </c>
      <c r="P149" s="301">
        <v>4.6841587183055564E-3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44315</v>
      </c>
      <c r="E150" s="297">
        <v>457.45</v>
      </c>
      <c r="F150" s="297">
        <v>457.85000000000008</v>
      </c>
      <c r="G150" s="298">
        <v>452.20000000000016</v>
      </c>
      <c r="H150" s="298">
        <v>446.9500000000001</v>
      </c>
      <c r="I150" s="298">
        <v>441.30000000000018</v>
      </c>
      <c r="J150" s="298">
        <v>463.10000000000014</v>
      </c>
      <c r="K150" s="298">
        <v>468.75000000000011</v>
      </c>
      <c r="L150" s="298">
        <v>474.00000000000011</v>
      </c>
      <c r="M150" s="285">
        <v>463.5</v>
      </c>
      <c r="N150" s="285">
        <v>452.6</v>
      </c>
      <c r="O150" s="300">
        <v>12006000</v>
      </c>
      <c r="P150" s="301">
        <v>2.0918367346938777E-2</v>
      </c>
    </row>
    <row r="151" spans="1:16" ht="15">
      <c r="A151" s="263">
        <v>141</v>
      </c>
      <c r="B151" s="362" t="s">
        <v>852</v>
      </c>
      <c r="C151" s="468" t="s">
        <v>177</v>
      </c>
      <c r="D151" s="469">
        <v>44315</v>
      </c>
      <c r="E151" s="297">
        <v>750.85</v>
      </c>
      <c r="F151" s="297">
        <v>751.16666666666663</v>
      </c>
      <c r="G151" s="298">
        <v>739.08333333333326</v>
      </c>
      <c r="H151" s="298">
        <v>727.31666666666661</v>
      </c>
      <c r="I151" s="298">
        <v>715.23333333333323</v>
      </c>
      <c r="J151" s="298">
        <v>762.93333333333328</v>
      </c>
      <c r="K151" s="298">
        <v>775.01666666666654</v>
      </c>
      <c r="L151" s="298">
        <v>786.7833333333333</v>
      </c>
      <c r="M151" s="285">
        <v>763.25</v>
      </c>
      <c r="N151" s="285">
        <v>739.4</v>
      </c>
      <c r="O151" s="300">
        <v>8822000</v>
      </c>
      <c r="P151" s="301">
        <v>7.7678775416952254E-3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44315</v>
      </c>
      <c r="E152" s="297">
        <v>632.9</v>
      </c>
      <c r="F152" s="297">
        <v>631.0333333333333</v>
      </c>
      <c r="G152" s="298">
        <v>621.86666666666656</v>
      </c>
      <c r="H152" s="298">
        <v>610.83333333333326</v>
      </c>
      <c r="I152" s="298">
        <v>601.66666666666652</v>
      </c>
      <c r="J152" s="298">
        <v>642.06666666666661</v>
      </c>
      <c r="K152" s="298">
        <v>651.23333333333335</v>
      </c>
      <c r="L152" s="298">
        <v>662.26666666666665</v>
      </c>
      <c r="M152" s="285">
        <v>640.20000000000005</v>
      </c>
      <c r="N152" s="285">
        <v>620</v>
      </c>
      <c r="O152" s="300">
        <v>11083500</v>
      </c>
      <c r="P152" s="301">
        <v>-2.914743745445713E-3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44315</v>
      </c>
      <c r="E153" s="297">
        <v>298.25</v>
      </c>
      <c r="F153" s="297">
        <v>297.96666666666664</v>
      </c>
      <c r="G153" s="298">
        <v>292.13333333333327</v>
      </c>
      <c r="H153" s="298">
        <v>286.01666666666665</v>
      </c>
      <c r="I153" s="298">
        <v>280.18333333333328</v>
      </c>
      <c r="J153" s="298">
        <v>304.08333333333326</v>
      </c>
      <c r="K153" s="298">
        <v>309.91666666666663</v>
      </c>
      <c r="L153" s="298">
        <v>316.03333333333325</v>
      </c>
      <c r="M153" s="285">
        <v>303.8</v>
      </c>
      <c r="N153" s="285">
        <v>291.85000000000002</v>
      </c>
      <c r="O153" s="300">
        <v>90504600</v>
      </c>
      <c r="P153" s="301">
        <v>-8.3067890825057767E-3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44315</v>
      </c>
      <c r="E154" s="297">
        <v>104</v>
      </c>
      <c r="F154" s="297">
        <v>103.10000000000001</v>
      </c>
      <c r="G154" s="298">
        <v>101.40000000000002</v>
      </c>
      <c r="H154" s="298">
        <v>98.800000000000011</v>
      </c>
      <c r="I154" s="298">
        <v>97.100000000000023</v>
      </c>
      <c r="J154" s="298">
        <v>105.70000000000002</v>
      </c>
      <c r="K154" s="298">
        <v>107.4</v>
      </c>
      <c r="L154" s="298">
        <v>110.00000000000001</v>
      </c>
      <c r="M154" s="285">
        <v>104.8</v>
      </c>
      <c r="N154" s="285">
        <v>100.5</v>
      </c>
      <c r="O154" s="300">
        <v>127575000</v>
      </c>
      <c r="P154" s="301">
        <v>-5.0918951491413074E-2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44315</v>
      </c>
      <c r="E155" s="297">
        <v>770.75</v>
      </c>
      <c r="F155" s="297">
        <v>760.48333333333323</v>
      </c>
      <c r="G155" s="298">
        <v>740.31666666666649</v>
      </c>
      <c r="H155" s="298">
        <v>709.88333333333321</v>
      </c>
      <c r="I155" s="298">
        <v>689.71666666666647</v>
      </c>
      <c r="J155" s="298">
        <v>790.91666666666652</v>
      </c>
      <c r="K155" s="298">
        <v>811.08333333333326</v>
      </c>
      <c r="L155" s="298">
        <v>841.51666666666654</v>
      </c>
      <c r="M155" s="285">
        <v>780.65</v>
      </c>
      <c r="N155" s="285">
        <v>730.05</v>
      </c>
      <c r="O155" s="300">
        <v>42875700</v>
      </c>
      <c r="P155" s="301">
        <v>6.9003517992624927E-2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44315</v>
      </c>
      <c r="E156" s="297">
        <v>3091.3</v>
      </c>
      <c r="F156" s="297">
        <v>3100.9333333333329</v>
      </c>
      <c r="G156" s="298">
        <v>3058.4166666666661</v>
      </c>
      <c r="H156" s="298">
        <v>3025.5333333333333</v>
      </c>
      <c r="I156" s="298">
        <v>2983.0166666666664</v>
      </c>
      <c r="J156" s="298">
        <v>3133.8166666666657</v>
      </c>
      <c r="K156" s="298">
        <v>3176.333333333333</v>
      </c>
      <c r="L156" s="298">
        <v>3209.2166666666653</v>
      </c>
      <c r="M156" s="285">
        <v>3143.45</v>
      </c>
      <c r="N156" s="285">
        <v>3068.05</v>
      </c>
      <c r="O156" s="300">
        <v>7338600</v>
      </c>
      <c r="P156" s="301">
        <v>6.5047021943573674E-2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44315</v>
      </c>
      <c r="E157" s="297">
        <v>996.5</v>
      </c>
      <c r="F157" s="297">
        <v>994.95000000000016</v>
      </c>
      <c r="G157" s="298">
        <v>984.00000000000034</v>
      </c>
      <c r="H157" s="298">
        <v>971.50000000000023</v>
      </c>
      <c r="I157" s="298">
        <v>960.55000000000041</v>
      </c>
      <c r="J157" s="298">
        <v>1007.4500000000003</v>
      </c>
      <c r="K157" s="298">
        <v>1018.4000000000001</v>
      </c>
      <c r="L157" s="298">
        <v>1030.9000000000001</v>
      </c>
      <c r="M157" s="285">
        <v>1005.9</v>
      </c>
      <c r="N157" s="285">
        <v>982.45</v>
      </c>
      <c r="O157" s="300">
        <v>10975200</v>
      </c>
      <c r="P157" s="301">
        <v>2.23563603845294E-2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44315</v>
      </c>
      <c r="E158" s="297">
        <v>1516</v>
      </c>
      <c r="F158" s="297">
        <v>1500.9833333333333</v>
      </c>
      <c r="G158" s="298">
        <v>1481.9666666666667</v>
      </c>
      <c r="H158" s="298">
        <v>1447.9333333333334</v>
      </c>
      <c r="I158" s="298">
        <v>1428.9166666666667</v>
      </c>
      <c r="J158" s="298">
        <v>1535.0166666666667</v>
      </c>
      <c r="K158" s="298">
        <v>1554.0333333333335</v>
      </c>
      <c r="L158" s="298">
        <v>1588.0666666666666</v>
      </c>
      <c r="M158" s="285">
        <v>1520</v>
      </c>
      <c r="N158" s="285">
        <v>1466.95</v>
      </c>
      <c r="O158" s="300">
        <v>5895750</v>
      </c>
      <c r="P158" s="301">
        <v>3.2982917214191852E-2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44315</v>
      </c>
      <c r="E159" s="297">
        <v>2480.5500000000002</v>
      </c>
      <c r="F159" s="297">
        <v>2474.5333333333333</v>
      </c>
      <c r="G159" s="298">
        <v>2445.1166666666668</v>
      </c>
      <c r="H159" s="298">
        <v>2409.6833333333334</v>
      </c>
      <c r="I159" s="298">
        <v>2380.2666666666669</v>
      </c>
      <c r="J159" s="298">
        <v>2509.9666666666667</v>
      </c>
      <c r="K159" s="298">
        <v>2539.3833333333337</v>
      </c>
      <c r="L159" s="298">
        <v>2574.8166666666666</v>
      </c>
      <c r="M159" s="285">
        <v>2503.9499999999998</v>
      </c>
      <c r="N159" s="285">
        <v>2439.1</v>
      </c>
      <c r="O159" s="300">
        <v>865000</v>
      </c>
      <c r="P159" s="301">
        <v>1.140017538731365E-2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44315</v>
      </c>
      <c r="E160" s="297">
        <v>417.4</v>
      </c>
      <c r="F160" s="297">
        <v>415.91666666666669</v>
      </c>
      <c r="G160" s="298">
        <v>412.18333333333339</v>
      </c>
      <c r="H160" s="298">
        <v>406.9666666666667</v>
      </c>
      <c r="I160" s="298">
        <v>403.23333333333341</v>
      </c>
      <c r="J160" s="298">
        <v>421.13333333333338</v>
      </c>
      <c r="K160" s="298">
        <v>424.86666666666662</v>
      </c>
      <c r="L160" s="298">
        <v>430.08333333333337</v>
      </c>
      <c r="M160" s="285">
        <v>419.65</v>
      </c>
      <c r="N160" s="285">
        <v>410.7</v>
      </c>
      <c r="O160" s="300">
        <v>2337000</v>
      </c>
      <c r="P160" s="301">
        <v>4.9865229110512131E-2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44315</v>
      </c>
      <c r="E161" s="297">
        <v>767.15</v>
      </c>
      <c r="F161" s="297">
        <v>769.73333333333323</v>
      </c>
      <c r="G161" s="298">
        <v>758.46666666666647</v>
      </c>
      <c r="H161" s="298">
        <v>749.78333333333319</v>
      </c>
      <c r="I161" s="298">
        <v>738.51666666666642</v>
      </c>
      <c r="J161" s="298">
        <v>778.41666666666652</v>
      </c>
      <c r="K161" s="298">
        <v>789.68333333333317</v>
      </c>
      <c r="L161" s="298">
        <v>798.36666666666656</v>
      </c>
      <c r="M161" s="285">
        <v>781</v>
      </c>
      <c r="N161" s="285">
        <v>761.05</v>
      </c>
      <c r="O161" s="300">
        <v>732250</v>
      </c>
      <c r="P161" s="301">
        <v>5.6485355648535567E-2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44315</v>
      </c>
      <c r="E162" s="297">
        <v>573.29999999999995</v>
      </c>
      <c r="F162" s="297">
        <v>569.6</v>
      </c>
      <c r="G162" s="298">
        <v>562.25</v>
      </c>
      <c r="H162" s="298">
        <v>551.19999999999993</v>
      </c>
      <c r="I162" s="298">
        <v>543.84999999999991</v>
      </c>
      <c r="J162" s="298">
        <v>580.65000000000009</v>
      </c>
      <c r="K162" s="298">
        <v>588.00000000000023</v>
      </c>
      <c r="L162" s="298">
        <v>599.05000000000018</v>
      </c>
      <c r="M162" s="285">
        <v>576.95000000000005</v>
      </c>
      <c r="N162" s="285">
        <v>558.54999999999995</v>
      </c>
      <c r="O162" s="300">
        <v>2679600</v>
      </c>
      <c r="P162" s="301">
        <v>-5.8534185932120023E-2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44315</v>
      </c>
      <c r="E163" s="297">
        <v>1245.05</v>
      </c>
      <c r="F163" s="297">
        <v>1237.7333333333333</v>
      </c>
      <c r="G163" s="298">
        <v>1221.4666666666667</v>
      </c>
      <c r="H163" s="298">
        <v>1197.8833333333334</v>
      </c>
      <c r="I163" s="298">
        <v>1181.6166666666668</v>
      </c>
      <c r="J163" s="298">
        <v>1261.3166666666666</v>
      </c>
      <c r="K163" s="298">
        <v>1277.5833333333335</v>
      </c>
      <c r="L163" s="298">
        <v>1301.1666666666665</v>
      </c>
      <c r="M163" s="285">
        <v>1254</v>
      </c>
      <c r="N163" s="285">
        <v>1214.1500000000001</v>
      </c>
      <c r="O163" s="300">
        <v>940100</v>
      </c>
      <c r="P163" s="301">
        <v>-5.9215396002960767E-3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44315</v>
      </c>
      <c r="E164" s="297">
        <v>6791.05</v>
      </c>
      <c r="F164" s="297">
        <v>6790.5333333333328</v>
      </c>
      <c r="G164" s="298">
        <v>6742.3666666666659</v>
      </c>
      <c r="H164" s="298">
        <v>6693.6833333333334</v>
      </c>
      <c r="I164" s="298">
        <v>6645.5166666666664</v>
      </c>
      <c r="J164" s="298">
        <v>6839.2166666666653</v>
      </c>
      <c r="K164" s="298">
        <v>6887.3833333333332</v>
      </c>
      <c r="L164" s="298">
        <v>6936.0666666666648</v>
      </c>
      <c r="M164" s="285">
        <v>6838.7</v>
      </c>
      <c r="N164" s="285">
        <v>6741.85</v>
      </c>
      <c r="O164" s="300">
        <v>1570400</v>
      </c>
      <c r="P164" s="301">
        <v>-2.4139245330961757E-3</v>
      </c>
    </row>
    <row r="165" spans="1:16" ht="15">
      <c r="A165" s="263">
        <v>155</v>
      </c>
      <c r="B165" s="362" t="s">
        <v>852</v>
      </c>
      <c r="C165" s="468" t="s">
        <v>193</v>
      </c>
      <c r="D165" s="469">
        <v>44315</v>
      </c>
      <c r="E165" s="297">
        <v>590.79999999999995</v>
      </c>
      <c r="F165" s="297">
        <v>595.41666666666663</v>
      </c>
      <c r="G165" s="298">
        <v>581.5333333333333</v>
      </c>
      <c r="H165" s="298">
        <v>572.26666666666665</v>
      </c>
      <c r="I165" s="298">
        <v>558.38333333333333</v>
      </c>
      <c r="J165" s="298">
        <v>604.68333333333328</v>
      </c>
      <c r="K165" s="298">
        <v>618.56666666666672</v>
      </c>
      <c r="L165" s="298">
        <v>627.83333333333326</v>
      </c>
      <c r="M165" s="285">
        <v>609.29999999999995</v>
      </c>
      <c r="N165" s="285">
        <v>586.15</v>
      </c>
      <c r="O165" s="300">
        <v>18891600</v>
      </c>
      <c r="P165" s="301">
        <v>3.4747935061236114E-2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44315</v>
      </c>
      <c r="E166" s="297">
        <v>226.95</v>
      </c>
      <c r="F166" s="297">
        <v>225.38333333333335</v>
      </c>
      <c r="G166" s="298">
        <v>223.3666666666667</v>
      </c>
      <c r="H166" s="298">
        <v>219.78333333333336</v>
      </c>
      <c r="I166" s="298">
        <v>217.76666666666671</v>
      </c>
      <c r="J166" s="298">
        <v>228.9666666666667</v>
      </c>
      <c r="K166" s="298">
        <v>230.98333333333335</v>
      </c>
      <c r="L166" s="298">
        <v>234.56666666666669</v>
      </c>
      <c r="M166" s="285">
        <v>227.4</v>
      </c>
      <c r="N166" s="285">
        <v>221.8</v>
      </c>
      <c r="O166" s="300">
        <v>70983800</v>
      </c>
      <c r="P166" s="301">
        <v>-4.924431157615014E-2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44315</v>
      </c>
      <c r="E167" s="297">
        <v>985.9</v>
      </c>
      <c r="F167" s="297">
        <v>984.69999999999993</v>
      </c>
      <c r="G167" s="298">
        <v>974.49999999999989</v>
      </c>
      <c r="H167" s="298">
        <v>963.09999999999991</v>
      </c>
      <c r="I167" s="298">
        <v>952.89999999999986</v>
      </c>
      <c r="J167" s="298">
        <v>996.09999999999991</v>
      </c>
      <c r="K167" s="298">
        <v>1006.3</v>
      </c>
      <c r="L167" s="298">
        <v>1017.6999999999999</v>
      </c>
      <c r="M167" s="285">
        <v>994.9</v>
      </c>
      <c r="N167" s="285">
        <v>973.3</v>
      </c>
      <c r="O167" s="300">
        <v>3031000</v>
      </c>
      <c r="P167" s="301">
        <v>-4.1126225877886745E-2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44315</v>
      </c>
      <c r="E168" s="297">
        <v>407.65</v>
      </c>
      <c r="F168" s="297">
        <v>407.55</v>
      </c>
      <c r="G168" s="298">
        <v>404.1</v>
      </c>
      <c r="H168" s="298">
        <v>400.55</v>
      </c>
      <c r="I168" s="298">
        <v>397.1</v>
      </c>
      <c r="J168" s="298">
        <v>411.1</v>
      </c>
      <c r="K168" s="298">
        <v>414.54999999999995</v>
      </c>
      <c r="L168" s="298">
        <v>418.1</v>
      </c>
      <c r="M168" s="285">
        <v>411</v>
      </c>
      <c r="N168" s="285">
        <v>404</v>
      </c>
      <c r="O168" s="300">
        <v>32582400</v>
      </c>
      <c r="P168" s="301">
        <v>2.1263791374122366E-2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44315</v>
      </c>
      <c r="E169" s="297">
        <v>201.7</v>
      </c>
      <c r="F169" s="297">
        <v>202.23333333333335</v>
      </c>
      <c r="G169" s="298">
        <v>198.76666666666671</v>
      </c>
      <c r="H169" s="298">
        <v>195.83333333333337</v>
      </c>
      <c r="I169" s="298">
        <v>192.36666666666673</v>
      </c>
      <c r="J169" s="298">
        <v>205.16666666666669</v>
      </c>
      <c r="K169" s="298">
        <v>208.63333333333333</v>
      </c>
      <c r="L169" s="298">
        <v>211.56666666666666</v>
      </c>
      <c r="M169" s="285">
        <v>205.7</v>
      </c>
      <c r="N169" s="285">
        <v>199.3</v>
      </c>
      <c r="O169" s="300">
        <v>48480000</v>
      </c>
      <c r="P169" s="301">
        <v>4.4399922445550313E-2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44285</v>
      </c>
    </row>
    <row r="7" spans="1:15">
      <c r="A7"/>
    </row>
    <row r="8" spans="1:15" ht="28.5" customHeight="1">
      <c r="A8" s="596" t="s">
        <v>16</v>
      </c>
      <c r="B8" s="597" t="s">
        <v>18</v>
      </c>
      <c r="C8" s="595" t="s">
        <v>19</v>
      </c>
      <c r="D8" s="595" t="s">
        <v>20</v>
      </c>
      <c r="E8" s="595" t="s">
        <v>21</v>
      </c>
      <c r="F8" s="595"/>
      <c r="G8" s="595"/>
      <c r="H8" s="595" t="s">
        <v>22</v>
      </c>
      <c r="I8" s="595"/>
      <c r="J8" s="595"/>
      <c r="K8" s="260"/>
      <c r="L8" s="268"/>
      <c r="M8" s="268"/>
    </row>
    <row r="9" spans="1:15" ht="36" customHeight="1">
      <c r="A9" s="591"/>
      <c r="B9" s="593"/>
      <c r="C9" s="598" t="s">
        <v>23</v>
      </c>
      <c r="D9" s="59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14507.3</v>
      </c>
      <c r="D10" s="284">
        <v>14498.15</v>
      </c>
      <c r="E10" s="284">
        <v>14423.4</v>
      </c>
      <c r="F10" s="284">
        <v>14339.5</v>
      </c>
      <c r="G10" s="284">
        <v>14264.75</v>
      </c>
      <c r="H10" s="284">
        <v>14582.05</v>
      </c>
      <c r="I10" s="284">
        <v>14656.8</v>
      </c>
      <c r="J10" s="284">
        <v>14740.699999999999</v>
      </c>
      <c r="K10" s="283">
        <v>14572.9</v>
      </c>
      <c r="L10" s="283">
        <v>14414.25</v>
      </c>
      <c r="M10" s="288"/>
    </row>
    <row r="11" spans="1:15">
      <c r="A11" s="282">
        <v>2</v>
      </c>
      <c r="B11" s="263" t="s">
        <v>216</v>
      </c>
      <c r="C11" s="285">
        <v>33318.199999999997</v>
      </c>
      <c r="D11" s="265">
        <v>33364.983333333337</v>
      </c>
      <c r="E11" s="265">
        <v>33119.316666666673</v>
      </c>
      <c r="F11" s="265">
        <v>32920.433333333334</v>
      </c>
      <c r="G11" s="265">
        <v>32674.76666666667</v>
      </c>
      <c r="H11" s="265">
        <v>33563.866666666676</v>
      </c>
      <c r="I11" s="265">
        <v>33809.533333333333</v>
      </c>
      <c r="J11" s="265">
        <v>34008.416666666679</v>
      </c>
      <c r="K11" s="285">
        <v>33610.65</v>
      </c>
      <c r="L11" s="285">
        <v>33166.1</v>
      </c>
      <c r="M11" s="288"/>
    </row>
    <row r="12" spans="1:15">
      <c r="A12" s="282">
        <v>3</v>
      </c>
      <c r="B12" s="271" t="s">
        <v>217</v>
      </c>
      <c r="C12" s="285">
        <v>1745.95</v>
      </c>
      <c r="D12" s="265">
        <v>1748</v>
      </c>
      <c r="E12" s="265">
        <v>1732.7</v>
      </c>
      <c r="F12" s="265">
        <v>1719.45</v>
      </c>
      <c r="G12" s="265">
        <v>1704.15</v>
      </c>
      <c r="H12" s="265">
        <v>1761.25</v>
      </c>
      <c r="I12" s="265">
        <v>1776.5500000000002</v>
      </c>
      <c r="J12" s="265">
        <v>1789.8</v>
      </c>
      <c r="K12" s="285">
        <v>1763.3</v>
      </c>
      <c r="L12" s="285">
        <v>1734.75</v>
      </c>
      <c r="M12" s="288"/>
    </row>
    <row r="13" spans="1:15">
      <c r="A13" s="282">
        <v>4</v>
      </c>
      <c r="B13" s="263" t="s">
        <v>218</v>
      </c>
      <c r="C13" s="285">
        <v>4043.05</v>
      </c>
      <c r="D13" s="265">
        <v>4038.9499999999994</v>
      </c>
      <c r="E13" s="265">
        <v>4020.5499999999988</v>
      </c>
      <c r="F13" s="265">
        <v>3998.0499999999993</v>
      </c>
      <c r="G13" s="265">
        <v>3979.6499999999987</v>
      </c>
      <c r="H13" s="265">
        <v>4061.4499999999989</v>
      </c>
      <c r="I13" s="265">
        <v>4079.8499999999995</v>
      </c>
      <c r="J13" s="265">
        <v>4102.3499999999985</v>
      </c>
      <c r="K13" s="285">
        <v>4057.35</v>
      </c>
      <c r="L13" s="285">
        <v>4016.45</v>
      </c>
      <c r="M13" s="288"/>
    </row>
    <row r="14" spans="1:15">
      <c r="A14" s="282">
        <v>5</v>
      </c>
      <c r="B14" s="263" t="s">
        <v>219</v>
      </c>
      <c r="C14" s="285">
        <v>25385.1</v>
      </c>
      <c r="D14" s="265">
        <v>25449.583333333332</v>
      </c>
      <c r="E14" s="265">
        <v>25212.116666666665</v>
      </c>
      <c r="F14" s="265">
        <v>25039.133333333331</v>
      </c>
      <c r="G14" s="265">
        <v>24801.666666666664</v>
      </c>
      <c r="H14" s="265">
        <v>25622.566666666666</v>
      </c>
      <c r="I14" s="265">
        <v>25860.033333333333</v>
      </c>
      <c r="J14" s="265">
        <v>26033.016666666666</v>
      </c>
      <c r="K14" s="285">
        <v>25687.05</v>
      </c>
      <c r="L14" s="285">
        <v>25276.6</v>
      </c>
      <c r="M14" s="288"/>
    </row>
    <row r="15" spans="1:15">
      <c r="A15" s="282">
        <v>6</v>
      </c>
      <c r="B15" s="263" t="s">
        <v>220</v>
      </c>
      <c r="C15" s="285">
        <v>3063.45</v>
      </c>
      <c r="D15" s="265">
        <v>3060.8666666666663</v>
      </c>
      <c r="E15" s="265">
        <v>3048.0333333333328</v>
      </c>
      <c r="F15" s="265">
        <v>3032.6166666666663</v>
      </c>
      <c r="G15" s="265">
        <v>3019.7833333333328</v>
      </c>
      <c r="H15" s="265">
        <v>3076.2833333333328</v>
      </c>
      <c r="I15" s="265">
        <v>3089.1166666666659</v>
      </c>
      <c r="J15" s="265">
        <v>3104.5333333333328</v>
      </c>
      <c r="K15" s="285">
        <v>3073.7</v>
      </c>
      <c r="L15" s="285">
        <v>3045.45</v>
      </c>
      <c r="M15" s="288"/>
    </row>
    <row r="16" spans="1:15">
      <c r="A16" s="282">
        <v>7</v>
      </c>
      <c r="B16" s="263" t="s">
        <v>221</v>
      </c>
      <c r="C16" s="285">
        <v>6681.2</v>
      </c>
      <c r="D16" s="265">
        <v>6678.7</v>
      </c>
      <c r="E16" s="265">
        <v>6631.3499999999995</v>
      </c>
      <c r="F16" s="265">
        <v>6581.5</v>
      </c>
      <c r="G16" s="265">
        <v>6534.15</v>
      </c>
      <c r="H16" s="265">
        <v>6728.5499999999993</v>
      </c>
      <c r="I16" s="265">
        <v>6775.9</v>
      </c>
      <c r="J16" s="265">
        <v>6825.7499999999991</v>
      </c>
      <c r="K16" s="285">
        <v>6726.05</v>
      </c>
      <c r="L16" s="285">
        <v>6628.85</v>
      </c>
      <c r="M16" s="288"/>
    </row>
    <row r="17" spans="1:13">
      <c r="A17" s="282">
        <v>8</v>
      </c>
      <c r="B17" s="263" t="s">
        <v>38</v>
      </c>
      <c r="C17" s="263">
        <v>1861.95</v>
      </c>
      <c r="D17" s="265">
        <v>1865.9833333333333</v>
      </c>
      <c r="E17" s="265">
        <v>1843.9666666666667</v>
      </c>
      <c r="F17" s="265">
        <v>1825.9833333333333</v>
      </c>
      <c r="G17" s="265">
        <v>1803.9666666666667</v>
      </c>
      <c r="H17" s="265">
        <v>1883.9666666666667</v>
      </c>
      <c r="I17" s="265">
        <v>1905.9833333333336</v>
      </c>
      <c r="J17" s="265">
        <v>1923.9666666666667</v>
      </c>
      <c r="K17" s="263">
        <v>1888</v>
      </c>
      <c r="L17" s="263">
        <v>1848</v>
      </c>
      <c r="M17" s="263">
        <v>5.7265100000000002</v>
      </c>
    </row>
    <row r="18" spans="1:13">
      <c r="A18" s="282">
        <v>9</v>
      </c>
      <c r="B18" s="263" t="s">
        <v>222</v>
      </c>
      <c r="C18" s="263">
        <v>1178.5</v>
      </c>
      <c r="D18" s="265">
        <v>1174.3833333333334</v>
      </c>
      <c r="E18" s="265">
        <v>1152.8666666666668</v>
      </c>
      <c r="F18" s="265">
        <v>1127.2333333333333</v>
      </c>
      <c r="G18" s="265">
        <v>1105.7166666666667</v>
      </c>
      <c r="H18" s="265">
        <v>1200.0166666666669</v>
      </c>
      <c r="I18" s="265">
        <v>1221.5333333333338</v>
      </c>
      <c r="J18" s="265">
        <v>1247.166666666667</v>
      </c>
      <c r="K18" s="263">
        <v>1195.9000000000001</v>
      </c>
      <c r="L18" s="263">
        <v>1148.75</v>
      </c>
      <c r="M18" s="263">
        <v>8.6858900000000006</v>
      </c>
    </row>
    <row r="19" spans="1:13">
      <c r="A19" s="282">
        <v>10</v>
      </c>
      <c r="B19" s="263" t="s">
        <v>735</v>
      </c>
      <c r="C19" s="264">
        <v>1321.75</v>
      </c>
      <c r="D19" s="265">
        <v>1318.9333333333334</v>
      </c>
      <c r="E19" s="265">
        <v>1297.8666666666668</v>
      </c>
      <c r="F19" s="265">
        <v>1273.9833333333333</v>
      </c>
      <c r="G19" s="265">
        <v>1252.9166666666667</v>
      </c>
      <c r="H19" s="265">
        <v>1342.8166666666668</v>
      </c>
      <c r="I19" s="265">
        <v>1363.8833333333334</v>
      </c>
      <c r="J19" s="265">
        <v>1387.7666666666669</v>
      </c>
      <c r="K19" s="263">
        <v>1340</v>
      </c>
      <c r="L19" s="263">
        <v>1295.05</v>
      </c>
      <c r="M19" s="263">
        <v>3.60493</v>
      </c>
    </row>
    <row r="20" spans="1:13">
      <c r="A20" s="282">
        <v>11</v>
      </c>
      <c r="B20" s="263" t="s">
        <v>288</v>
      </c>
      <c r="C20" s="263">
        <v>15029.5</v>
      </c>
      <c r="D20" s="265">
        <v>14963.183333333334</v>
      </c>
      <c r="E20" s="265">
        <v>14827.366666666669</v>
      </c>
      <c r="F20" s="265">
        <v>14625.233333333334</v>
      </c>
      <c r="G20" s="265">
        <v>14489.416666666668</v>
      </c>
      <c r="H20" s="265">
        <v>15165.316666666669</v>
      </c>
      <c r="I20" s="265">
        <v>15301.133333333335</v>
      </c>
      <c r="J20" s="265">
        <v>15503.26666666667</v>
      </c>
      <c r="K20" s="263">
        <v>15099</v>
      </c>
      <c r="L20" s="263">
        <v>14761.05</v>
      </c>
      <c r="M20" s="263">
        <v>0.13174</v>
      </c>
    </row>
    <row r="21" spans="1:13">
      <c r="A21" s="282">
        <v>12</v>
      </c>
      <c r="B21" s="263" t="s">
        <v>40</v>
      </c>
      <c r="C21" s="263">
        <v>988.3</v>
      </c>
      <c r="D21" s="265">
        <v>994.91666666666663</v>
      </c>
      <c r="E21" s="265">
        <v>971.38333333333321</v>
      </c>
      <c r="F21" s="265">
        <v>954.46666666666658</v>
      </c>
      <c r="G21" s="265">
        <v>930.93333333333317</v>
      </c>
      <c r="H21" s="265">
        <v>1011.8333333333333</v>
      </c>
      <c r="I21" s="265">
        <v>1035.3666666666668</v>
      </c>
      <c r="J21" s="265">
        <v>1052.2833333333333</v>
      </c>
      <c r="K21" s="263">
        <v>1018.45</v>
      </c>
      <c r="L21" s="263">
        <v>978</v>
      </c>
      <c r="M21" s="263">
        <v>93.965059999999994</v>
      </c>
    </row>
    <row r="22" spans="1:13">
      <c r="A22" s="282">
        <v>13</v>
      </c>
      <c r="B22" s="263" t="s">
        <v>289</v>
      </c>
      <c r="C22" s="263">
        <v>1212.3499999999999</v>
      </c>
      <c r="D22" s="265">
        <v>1216.8500000000001</v>
      </c>
      <c r="E22" s="265">
        <v>1173.7000000000003</v>
      </c>
      <c r="F22" s="265">
        <v>1135.0500000000002</v>
      </c>
      <c r="G22" s="265">
        <v>1091.9000000000003</v>
      </c>
      <c r="H22" s="265">
        <v>1255.5000000000002</v>
      </c>
      <c r="I22" s="265">
        <v>1298.6500000000003</v>
      </c>
      <c r="J22" s="265">
        <v>1337.3000000000002</v>
      </c>
      <c r="K22" s="263">
        <v>1260</v>
      </c>
      <c r="L22" s="263">
        <v>1178.2</v>
      </c>
      <c r="M22" s="263">
        <v>4.3690199999999999</v>
      </c>
    </row>
    <row r="23" spans="1:13">
      <c r="A23" s="282">
        <v>14</v>
      </c>
      <c r="B23" s="263" t="s">
        <v>41</v>
      </c>
      <c r="C23" s="263">
        <v>703.05</v>
      </c>
      <c r="D23" s="265">
        <v>702.11666666666667</v>
      </c>
      <c r="E23" s="265">
        <v>693.5333333333333</v>
      </c>
      <c r="F23" s="265">
        <v>684.01666666666665</v>
      </c>
      <c r="G23" s="265">
        <v>675.43333333333328</v>
      </c>
      <c r="H23" s="265">
        <v>711.63333333333333</v>
      </c>
      <c r="I23" s="265">
        <v>720.21666666666658</v>
      </c>
      <c r="J23" s="265">
        <v>729.73333333333335</v>
      </c>
      <c r="K23" s="263">
        <v>710.7</v>
      </c>
      <c r="L23" s="263">
        <v>692.6</v>
      </c>
      <c r="M23" s="263">
        <v>123.50673</v>
      </c>
    </row>
    <row r="24" spans="1:13">
      <c r="A24" s="282">
        <v>15</v>
      </c>
      <c r="B24" s="263" t="s">
        <v>832</v>
      </c>
      <c r="C24" s="263">
        <v>905.45</v>
      </c>
      <c r="D24" s="265">
        <v>908.51666666666677</v>
      </c>
      <c r="E24" s="265">
        <v>887.03333333333353</v>
      </c>
      <c r="F24" s="265">
        <v>868.61666666666679</v>
      </c>
      <c r="G24" s="265">
        <v>847.13333333333355</v>
      </c>
      <c r="H24" s="265">
        <v>926.93333333333351</v>
      </c>
      <c r="I24" s="265">
        <v>948.41666666666686</v>
      </c>
      <c r="J24" s="265">
        <v>966.83333333333348</v>
      </c>
      <c r="K24" s="263">
        <v>930</v>
      </c>
      <c r="L24" s="263">
        <v>890.1</v>
      </c>
      <c r="M24" s="263">
        <v>17.860330000000001</v>
      </c>
    </row>
    <row r="25" spans="1:13">
      <c r="A25" s="282">
        <v>16</v>
      </c>
      <c r="B25" s="263" t="s">
        <v>290</v>
      </c>
      <c r="C25" s="263">
        <v>870.6</v>
      </c>
      <c r="D25" s="265">
        <v>866.19999999999993</v>
      </c>
      <c r="E25" s="265">
        <v>848.39999999999986</v>
      </c>
      <c r="F25" s="265">
        <v>826.19999999999993</v>
      </c>
      <c r="G25" s="265">
        <v>808.39999999999986</v>
      </c>
      <c r="H25" s="265">
        <v>888.39999999999986</v>
      </c>
      <c r="I25" s="265">
        <v>906.19999999999982</v>
      </c>
      <c r="J25" s="265">
        <v>928.39999999999986</v>
      </c>
      <c r="K25" s="263">
        <v>884</v>
      </c>
      <c r="L25" s="263">
        <v>844</v>
      </c>
      <c r="M25" s="263">
        <v>14.72044</v>
      </c>
    </row>
    <row r="26" spans="1:13">
      <c r="A26" s="282">
        <v>17</v>
      </c>
      <c r="B26" s="263" t="s">
        <v>223</v>
      </c>
      <c r="C26" s="263">
        <v>122.95</v>
      </c>
      <c r="D26" s="265">
        <v>121.55</v>
      </c>
      <c r="E26" s="265">
        <v>118.39999999999999</v>
      </c>
      <c r="F26" s="265">
        <v>113.85</v>
      </c>
      <c r="G26" s="265">
        <v>110.69999999999999</v>
      </c>
      <c r="H26" s="265">
        <v>126.1</v>
      </c>
      <c r="I26" s="265">
        <v>129.25</v>
      </c>
      <c r="J26" s="265">
        <v>133.80000000000001</v>
      </c>
      <c r="K26" s="263">
        <v>124.7</v>
      </c>
      <c r="L26" s="263">
        <v>117</v>
      </c>
      <c r="M26" s="263">
        <v>36.925420000000003</v>
      </c>
    </row>
    <row r="27" spans="1:13">
      <c r="A27" s="282">
        <v>18</v>
      </c>
      <c r="B27" s="263" t="s">
        <v>224</v>
      </c>
      <c r="C27" s="263">
        <v>204.05</v>
      </c>
      <c r="D27" s="265">
        <v>202.18333333333331</v>
      </c>
      <c r="E27" s="265">
        <v>196.51666666666662</v>
      </c>
      <c r="F27" s="265">
        <v>188.98333333333332</v>
      </c>
      <c r="G27" s="265">
        <v>183.31666666666663</v>
      </c>
      <c r="H27" s="265">
        <v>209.71666666666661</v>
      </c>
      <c r="I27" s="265">
        <v>215.3833333333333</v>
      </c>
      <c r="J27" s="265">
        <v>222.9166666666666</v>
      </c>
      <c r="K27" s="263">
        <v>207.85</v>
      </c>
      <c r="L27" s="263">
        <v>194.65</v>
      </c>
      <c r="M27" s="263">
        <v>28.135809999999999</v>
      </c>
    </row>
    <row r="28" spans="1:13">
      <c r="A28" s="282">
        <v>19</v>
      </c>
      <c r="B28" s="263" t="s">
        <v>225</v>
      </c>
      <c r="C28" s="263">
        <v>1788.1</v>
      </c>
      <c r="D28" s="265">
        <v>1785.5666666666668</v>
      </c>
      <c r="E28" s="265">
        <v>1763.6833333333336</v>
      </c>
      <c r="F28" s="265">
        <v>1739.2666666666669</v>
      </c>
      <c r="G28" s="265">
        <v>1717.3833333333337</v>
      </c>
      <c r="H28" s="265">
        <v>1809.9833333333336</v>
      </c>
      <c r="I28" s="265">
        <v>1831.8666666666668</v>
      </c>
      <c r="J28" s="265">
        <v>1856.2833333333335</v>
      </c>
      <c r="K28" s="263">
        <v>1807.45</v>
      </c>
      <c r="L28" s="263">
        <v>1761.15</v>
      </c>
      <c r="M28" s="263">
        <v>1.7900400000000001</v>
      </c>
    </row>
    <row r="29" spans="1:13">
      <c r="A29" s="282">
        <v>20</v>
      </c>
      <c r="B29" s="263" t="s">
        <v>294</v>
      </c>
      <c r="C29" s="263">
        <v>935.65</v>
      </c>
      <c r="D29" s="265">
        <v>933.75</v>
      </c>
      <c r="E29" s="265">
        <v>920.65</v>
      </c>
      <c r="F29" s="265">
        <v>905.65</v>
      </c>
      <c r="G29" s="265">
        <v>892.55</v>
      </c>
      <c r="H29" s="265">
        <v>948.75</v>
      </c>
      <c r="I29" s="265">
        <v>961.84999999999991</v>
      </c>
      <c r="J29" s="265">
        <v>976.85</v>
      </c>
      <c r="K29" s="263">
        <v>946.85</v>
      </c>
      <c r="L29" s="263">
        <v>918.75</v>
      </c>
      <c r="M29" s="263">
        <v>2.14446</v>
      </c>
    </row>
    <row r="30" spans="1:13">
      <c r="A30" s="282">
        <v>21</v>
      </c>
      <c r="B30" s="263" t="s">
        <v>226</v>
      </c>
      <c r="C30" s="263">
        <v>2650.05</v>
      </c>
      <c r="D30" s="265">
        <v>2654.35</v>
      </c>
      <c r="E30" s="265">
        <v>2623.2</v>
      </c>
      <c r="F30" s="265">
        <v>2596.35</v>
      </c>
      <c r="G30" s="265">
        <v>2565.1999999999998</v>
      </c>
      <c r="H30" s="265">
        <v>2681.2</v>
      </c>
      <c r="I30" s="265">
        <v>2712.3500000000004</v>
      </c>
      <c r="J30" s="265">
        <v>2739.2</v>
      </c>
      <c r="K30" s="263">
        <v>2685.5</v>
      </c>
      <c r="L30" s="263">
        <v>2627.5</v>
      </c>
      <c r="M30" s="263">
        <v>0.89771000000000001</v>
      </c>
    </row>
    <row r="31" spans="1:13">
      <c r="A31" s="282">
        <v>22</v>
      </c>
      <c r="B31" s="263" t="s">
        <v>44</v>
      </c>
      <c r="C31" s="263">
        <v>840.65</v>
      </c>
      <c r="D31" s="265">
        <v>846.05000000000007</v>
      </c>
      <c r="E31" s="265">
        <v>832.25000000000011</v>
      </c>
      <c r="F31" s="265">
        <v>823.85</v>
      </c>
      <c r="G31" s="265">
        <v>810.05000000000007</v>
      </c>
      <c r="H31" s="265">
        <v>854.45000000000016</v>
      </c>
      <c r="I31" s="265">
        <v>868.25000000000011</v>
      </c>
      <c r="J31" s="265">
        <v>876.6500000000002</v>
      </c>
      <c r="K31" s="263">
        <v>859.85</v>
      </c>
      <c r="L31" s="263">
        <v>837.65</v>
      </c>
      <c r="M31" s="263">
        <v>5.6849999999999996</v>
      </c>
    </row>
    <row r="32" spans="1:13">
      <c r="A32" s="282">
        <v>23</v>
      </c>
      <c r="B32" s="263" t="s">
        <v>45</v>
      </c>
      <c r="C32" s="263">
        <v>294.89999999999998</v>
      </c>
      <c r="D32" s="265">
        <v>296.68333333333334</v>
      </c>
      <c r="E32" s="265">
        <v>291.76666666666665</v>
      </c>
      <c r="F32" s="265">
        <v>288.63333333333333</v>
      </c>
      <c r="G32" s="265">
        <v>283.71666666666664</v>
      </c>
      <c r="H32" s="265">
        <v>299.81666666666666</v>
      </c>
      <c r="I32" s="265">
        <v>304.73333333333329</v>
      </c>
      <c r="J32" s="265">
        <v>307.86666666666667</v>
      </c>
      <c r="K32" s="263">
        <v>301.60000000000002</v>
      </c>
      <c r="L32" s="263">
        <v>293.55</v>
      </c>
      <c r="M32" s="263">
        <v>71.959720000000004</v>
      </c>
    </row>
    <row r="33" spans="1:13">
      <c r="A33" s="282">
        <v>24</v>
      </c>
      <c r="B33" s="263" t="s">
        <v>46</v>
      </c>
      <c r="C33" s="263">
        <v>2851.7</v>
      </c>
      <c r="D33" s="265">
        <v>2858.5666666666671</v>
      </c>
      <c r="E33" s="265">
        <v>2812.1333333333341</v>
      </c>
      <c r="F33" s="265">
        <v>2772.5666666666671</v>
      </c>
      <c r="G33" s="265">
        <v>2726.1333333333341</v>
      </c>
      <c r="H33" s="265">
        <v>2898.1333333333341</v>
      </c>
      <c r="I33" s="265">
        <v>2944.5666666666675</v>
      </c>
      <c r="J33" s="265">
        <v>2984.1333333333341</v>
      </c>
      <c r="K33" s="263">
        <v>2905</v>
      </c>
      <c r="L33" s="263">
        <v>2819</v>
      </c>
      <c r="M33" s="263">
        <v>9.1820400000000006</v>
      </c>
    </row>
    <row r="34" spans="1:13">
      <c r="A34" s="282">
        <v>25</v>
      </c>
      <c r="B34" s="263" t="s">
        <v>47</v>
      </c>
      <c r="C34" s="263">
        <v>224.85</v>
      </c>
      <c r="D34" s="265">
        <v>224.41666666666666</v>
      </c>
      <c r="E34" s="265">
        <v>221.93333333333331</v>
      </c>
      <c r="F34" s="265">
        <v>219.01666666666665</v>
      </c>
      <c r="G34" s="265">
        <v>216.5333333333333</v>
      </c>
      <c r="H34" s="265">
        <v>227.33333333333331</v>
      </c>
      <c r="I34" s="265">
        <v>229.81666666666666</v>
      </c>
      <c r="J34" s="265">
        <v>232.73333333333332</v>
      </c>
      <c r="K34" s="263">
        <v>226.9</v>
      </c>
      <c r="L34" s="263">
        <v>221.5</v>
      </c>
      <c r="M34" s="263">
        <v>46.548220000000001</v>
      </c>
    </row>
    <row r="35" spans="1:13">
      <c r="A35" s="282">
        <v>26</v>
      </c>
      <c r="B35" s="263" t="s">
        <v>48</v>
      </c>
      <c r="C35" s="263">
        <v>114.05</v>
      </c>
      <c r="D35" s="265">
        <v>113.48333333333333</v>
      </c>
      <c r="E35" s="265">
        <v>111.66666666666667</v>
      </c>
      <c r="F35" s="265">
        <v>109.28333333333333</v>
      </c>
      <c r="G35" s="265">
        <v>107.46666666666667</v>
      </c>
      <c r="H35" s="265">
        <v>115.86666666666667</v>
      </c>
      <c r="I35" s="265">
        <v>117.68333333333334</v>
      </c>
      <c r="J35" s="265">
        <v>120.06666666666668</v>
      </c>
      <c r="K35" s="263">
        <v>115.3</v>
      </c>
      <c r="L35" s="263">
        <v>111.1</v>
      </c>
      <c r="M35" s="263">
        <v>236.53818000000001</v>
      </c>
    </row>
    <row r="36" spans="1:13">
      <c r="A36" s="282">
        <v>27</v>
      </c>
      <c r="B36" s="263" t="s">
        <v>50</v>
      </c>
      <c r="C36" s="263">
        <v>2505.15</v>
      </c>
      <c r="D36" s="265">
        <v>2476.0666666666671</v>
      </c>
      <c r="E36" s="265">
        <v>2438.1833333333343</v>
      </c>
      <c r="F36" s="265">
        <v>2371.2166666666672</v>
      </c>
      <c r="G36" s="265">
        <v>2333.3333333333344</v>
      </c>
      <c r="H36" s="265">
        <v>2543.0333333333342</v>
      </c>
      <c r="I36" s="265">
        <v>2580.9166666666665</v>
      </c>
      <c r="J36" s="265">
        <v>2647.8833333333341</v>
      </c>
      <c r="K36" s="263">
        <v>2513.9499999999998</v>
      </c>
      <c r="L36" s="263">
        <v>2409.1</v>
      </c>
      <c r="M36" s="263">
        <v>30.846070000000001</v>
      </c>
    </row>
    <row r="37" spans="1:13">
      <c r="A37" s="282">
        <v>28</v>
      </c>
      <c r="B37" s="263" t="s">
        <v>52</v>
      </c>
      <c r="C37" s="263">
        <v>850.05</v>
      </c>
      <c r="D37" s="265">
        <v>848.61666666666667</v>
      </c>
      <c r="E37" s="265">
        <v>839.73333333333335</v>
      </c>
      <c r="F37" s="265">
        <v>829.41666666666663</v>
      </c>
      <c r="G37" s="265">
        <v>820.5333333333333</v>
      </c>
      <c r="H37" s="265">
        <v>858.93333333333339</v>
      </c>
      <c r="I37" s="265">
        <v>867.81666666666683</v>
      </c>
      <c r="J37" s="265">
        <v>878.13333333333344</v>
      </c>
      <c r="K37" s="263">
        <v>857.5</v>
      </c>
      <c r="L37" s="263">
        <v>838.3</v>
      </c>
      <c r="M37" s="263">
        <v>13.222720000000001</v>
      </c>
    </row>
    <row r="38" spans="1:13">
      <c r="A38" s="282">
        <v>29</v>
      </c>
      <c r="B38" s="263" t="s">
        <v>227</v>
      </c>
      <c r="C38" s="263">
        <v>2855.2</v>
      </c>
      <c r="D38" s="265">
        <v>2853</v>
      </c>
      <c r="E38" s="265">
        <v>2807.2</v>
      </c>
      <c r="F38" s="265">
        <v>2759.2</v>
      </c>
      <c r="G38" s="265">
        <v>2713.3999999999996</v>
      </c>
      <c r="H38" s="265">
        <v>2901</v>
      </c>
      <c r="I38" s="265">
        <v>2946.8</v>
      </c>
      <c r="J38" s="265">
        <v>2994.8</v>
      </c>
      <c r="K38" s="263">
        <v>2898.8</v>
      </c>
      <c r="L38" s="263">
        <v>2805</v>
      </c>
      <c r="M38" s="263">
        <v>4.8275899999999998</v>
      </c>
    </row>
    <row r="39" spans="1:13">
      <c r="A39" s="282">
        <v>30</v>
      </c>
      <c r="B39" s="263" t="s">
        <v>54</v>
      </c>
      <c r="C39" s="263">
        <v>698.2</v>
      </c>
      <c r="D39" s="265">
        <v>699.44999999999993</v>
      </c>
      <c r="E39" s="265">
        <v>691.89999999999986</v>
      </c>
      <c r="F39" s="265">
        <v>685.59999999999991</v>
      </c>
      <c r="G39" s="265">
        <v>678.04999999999984</v>
      </c>
      <c r="H39" s="265">
        <v>705.74999999999989</v>
      </c>
      <c r="I39" s="265">
        <v>713.29999999999984</v>
      </c>
      <c r="J39" s="265">
        <v>719.59999999999991</v>
      </c>
      <c r="K39" s="263">
        <v>707</v>
      </c>
      <c r="L39" s="263">
        <v>693.15</v>
      </c>
      <c r="M39" s="263">
        <v>131.43312</v>
      </c>
    </row>
    <row r="40" spans="1:13">
      <c r="A40" s="282">
        <v>31</v>
      </c>
      <c r="B40" s="263" t="s">
        <v>55</v>
      </c>
      <c r="C40" s="263">
        <v>3600.05</v>
      </c>
      <c r="D40" s="265">
        <v>3578.7999999999997</v>
      </c>
      <c r="E40" s="265">
        <v>3538.3499999999995</v>
      </c>
      <c r="F40" s="265">
        <v>3476.6499999999996</v>
      </c>
      <c r="G40" s="265">
        <v>3436.1999999999994</v>
      </c>
      <c r="H40" s="265">
        <v>3640.4999999999995</v>
      </c>
      <c r="I40" s="265">
        <v>3680.9499999999994</v>
      </c>
      <c r="J40" s="265">
        <v>3742.6499999999996</v>
      </c>
      <c r="K40" s="263">
        <v>3619.25</v>
      </c>
      <c r="L40" s="263">
        <v>3517.1</v>
      </c>
      <c r="M40" s="263">
        <v>6.91</v>
      </c>
    </row>
    <row r="41" spans="1:13">
      <c r="A41" s="282">
        <v>32</v>
      </c>
      <c r="B41" s="263" t="s">
        <v>58</v>
      </c>
      <c r="C41" s="263">
        <v>5183.05</v>
      </c>
      <c r="D41" s="265">
        <v>5188.6833333333334</v>
      </c>
      <c r="E41" s="265">
        <v>5129.3666666666668</v>
      </c>
      <c r="F41" s="265">
        <v>5075.6833333333334</v>
      </c>
      <c r="G41" s="265">
        <v>5016.3666666666668</v>
      </c>
      <c r="H41" s="265">
        <v>5242.3666666666668</v>
      </c>
      <c r="I41" s="265">
        <v>5301.6833333333343</v>
      </c>
      <c r="J41" s="265">
        <v>5355.3666666666668</v>
      </c>
      <c r="K41" s="263">
        <v>5248</v>
      </c>
      <c r="L41" s="263">
        <v>5135</v>
      </c>
      <c r="M41" s="263">
        <v>23.474599999999999</v>
      </c>
    </row>
    <row r="42" spans="1:13">
      <c r="A42" s="282">
        <v>33</v>
      </c>
      <c r="B42" s="263" t="s">
        <v>57</v>
      </c>
      <c r="C42" s="263">
        <v>9467.4500000000007</v>
      </c>
      <c r="D42" s="265">
        <v>9371.4833333333336</v>
      </c>
      <c r="E42" s="265">
        <v>9235.9666666666672</v>
      </c>
      <c r="F42" s="265">
        <v>9004.4833333333336</v>
      </c>
      <c r="G42" s="265">
        <v>8868.9666666666672</v>
      </c>
      <c r="H42" s="265">
        <v>9602.9666666666672</v>
      </c>
      <c r="I42" s="265">
        <v>9738.4833333333336</v>
      </c>
      <c r="J42" s="265">
        <v>9969.9666666666672</v>
      </c>
      <c r="K42" s="263">
        <v>9507</v>
      </c>
      <c r="L42" s="263">
        <v>9140</v>
      </c>
      <c r="M42" s="263">
        <v>6.7863600000000002</v>
      </c>
    </row>
    <row r="43" spans="1:13">
      <c r="A43" s="282">
        <v>34</v>
      </c>
      <c r="B43" s="263" t="s">
        <v>228</v>
      </c>
      <c r="C43" s="263">
        <v>3285.55</v>
      </c>
      <c r="D43" s="265">
        <v>3264.7333333333336</v>
      </c>
      <c r="E43" s="265">
        <v>3229.4666666666672</v>
      </c>
      <c r="F43" s="265">
        <v>3173.3833333333337</v>
      </c>
      <c r="G43" s="265">
        <v>3138.1166666666672</v>
      </c>
      <c r="H43" s="265">
        <v>3320.8166666666671</v>
      </c>
      <c r="I43" s="265">
        <v>3356.0833333333335</v>
      </c>
      <c r="J43" s="265">
        <v>3412.166666666667</v>
      </c>
      <c r="K43" s="263">
        <v>3300</v>
      </c>
      <c r="L43" s="263">
        <v>3208.65</v>
      </c>
      <c r="M43" s="263">
        <v>0.38891999999999999</v>
      </c>
    </row>
    <row r="44" spans="1:13">
      <c r="A44" s="282">
        <v>35</v>
      </c>
      <c r="B44" s="263" t="s">
        <v>59</v>
      </c>
      <c r="C44" s="263">
        <v>1648.8</v>
      </c>
      <c r="D44" s="265">
        <v>1644.3</v>
      </c>
      <c r="E44" s="265">
        <v>1612.6</v>
      </c>
      <c r="F44" s="265">
        <v>1576.3999999999999</v>
      </c>
      <c r="G44" s="265">
        <v>1544.6999999999998</v>
      </c>
      <c r="H44" s="265">
        <v>1680.5</v>
      </c>
      <c r="I44" s="265">
        <v>1712.2000000000003</v>
      </c>
      <c r="J44" s="265">
        <v>1748.4</v>
      </c>
      <c r="K44" s="263">
        <v>1676</v>
      </c>
      <c r="L44" s="263">
        <v>1608.1</v>
      </c>
      <c r="M44" s="263">
        <v>8.6426599999999993</v>
      </c>
    </row>
    <row r="45" spans="1:13">
      <c r="A45" s="282">
        <v>36</v>
      </c>
      <c r="B45" s="263" t="s">
        <v>229</v>
      </c>
      <c r="C45" s="263">
        <v>345.6</v>
      </c>
      <c r="D45" s="265">
        <v>349.5333333333333</v>
      </c>
      <c r="E45" s="265">
        <v>340.16666666666663</v>
      </c>
      <c r="F45" s="265">
        <v>334.73333333333335</v>
      </c>
      <c r="G45" s="265">
        <v>325.36666666666667</v>
      </c>
      <c r="H45" s="265">
        <v>354.96666666666658</v>
      </c>
      <c r="I45" s="265">
        <v>364.33333333333326</v>
      </c>
      <c r="J45" s="265">
        <v>369.76666666666654</v>
      </c>
      <c r="K45" s="263">
        <v>358.9</v>
      </c>
      <c r="L45" s="263">
        <v>344.1</v>
      </c>
      <c r="M45" s="263">
        <v>68.771010000000004</v>
      </c>
    </row>
    <row r="46" spans="1:13">
      <c r="A46" s="282">
        <v>37</v>
      </c>
      <c r="B46" s="263" t="s">
        <v>60</v>
      </c>
      <c r="C46" s="263">
        <v>70.75</v>
      </c>
      <c r="D46" s="265">
        <v>70.95</v>
      </c>
      <c r="E46" s="265">
        <v>70</v>
      </c>
      <c r="F46" s="265">
        <v>69.25</v>
      </c>
      <c r="G46" s="265">
        <v>68.3</v>
      </c>
      <c r="H46" s="265">
        <v>71.7</v>
      </c>
      <c r="I46" s="265">
        <v>72.65000000000002</v>
      </c>
      <c r="J46" s="265">
        <v>73.400000000000006</v>
      </c>
      <c r="K46" s="263">
        <v>71.900000000000006</v>
      </c>
      <c r="L46" s="263">
        <v>70.2</v>
      </c>
      <c r="M46" s="263">
        <v>349.63254999999998</v>
      </c>
    </row>
    <row r="47" spans="1:13">
      <c r="A47" s="282">
        <v>38</v>
      </c>
      <c r="B47" s="263" t="s">
        <v>61</v>
      </c>
      <c r="C47" s="263">
        <v>69.7</v>
      </c>
      <c r="D47" s="265">
        <v>70.300000000000011</v>
      </c>
      <c r="E47" s="265">
        <v>68.700000000000017</v>
      </c>
      <c r="F47" s="265">
        <v>67.7</v>
      </c>
      <c r="G47" s="265">
        <v>66.100000000000009</v>
      </c>
      <c r="H47" s="265">
        <v>71.300000000000026</v>
      </c>
      <c r="I47" s="265">
        <v>72.90000000000002</v>
      </c>
      <c r="J47" s="265">
        <v>73.900000000000034</v>
      </c>
      <c r="K47" s="263">
        <v>71.900000000000006</v>
      </c>
      <c r="L47" s="263">
        <v>69.3</v>
      </c>
      <c r="M47" s="263">
        <v>49.043080000000003</v>
      </c>
    </row>
    <row r="48" spans="1:13">
      <c r="A48" s="282">
        <v>39</v>
      </c>
      <c r="B48" s="263" t="s">
        <v>62</v>
      </c>
      <c r="C48" s="263">
        <v>1411.95</v>
      </c>
      <c r="D48" s="265">
        <v>1422.6499999999999</v>
      </c>
      <c r="E48" s="265">
        <v>1399.2999999999997</v>
      </c>
      <c r="F48" s="265">
        <v>1386.6499999999999</v>
      </c>
      <c r="G48" s="265">
        <v>1363.2999999999997</v>
      </c>
      <c r="H48" s="265">
        <v>1435.2999999999997</v>
      </c>
      <c r="I48" s="265">
        <v>1458.6499999999996</v>
      </c>
      <c r="J48" s="265">
        <v>1471.2999999999997</v>
      </c>
      <c r="K48" s="263">
        <v>1446</v>
      </c>
      <c r="L48" s="263">
        <v>1410</v>
      </c>
      <c r="M48" s="263">
        <v>5.0362</v>
      </c>
    </row>
    <row r="49" spans="1:13">
      <c r="A49" s="282">
        <v>40</v>
      </c>
      <c r="B49" s="263" t="s">
        <v>65</v>
      </c>
      <c r="C49" s="263">
        <v>759.9</v>
      </c>
      <c r="D49" s="265">
        <v>753.80000000000007</v>
      </c>
      <c r="E49" s="265">
        <v>744.10000000000014</v>
      </c>
      <c r="F49" s="265">
        <v>728.30000000000007</v>
      </c>
      <c r="G49" s="265">
        <v>718.60000000000014</v>
      </c>
      <c r="H49" s="265">
        <v>769.60000000000014</v>
      </c>
      <c r="I49" s="265">
        <v>779.30000000000018</v>
      </c>
      <c r="J49" s="265">
        <v>795.10000000000014</v>
      </c>
      <c r="K49" s="263">
        <v>763.5</v>
      </c>
      <c r="L49" s="263">
        <v>738</v>
      </c>
      <c r="M49" s="263">
        <v>12.50766</v>
      </c>
    </row>
    <row r="50" spans="1:13">
      <c r="A50" s="282">
        <v>41</v>
      </c>
      <c r="B50" s="263" t="s">
        <v>64</v>
      </c>
      <c r="C50" s="263">
        <v>122.4</v>
      </c>
      <c r="D50" s="265">
        <v>122.2</v>
      </c>
      <c r="E50" s="265">
        <v>120.15</v>
      </c>
      <c r="F50" s="265">
        <v>117.9</v>
      </c>
      <c r="G50" s="265">
        <v>115.85000000000001</v>
      </c>
      <c r="H50" s="265">
        <v>124.45</v>
      </c>
      <c r="I50" s="265">
        <v>126.49999999999999</v>
      </c>
      <c r="J50" s="265">
        <v>128.75</v>
      </c>
      <c r="K50" s="263">
        <v>124.25</v>
      </c>
      <c r="L50" s="263">
        <v>119.95</v>
      </c>
      <c r="M50" s="263">
        <v>120.30981</v>
      </c>
    </row>
    <row r="51" spans="1:13">
      <c r="A51" s="282">
        <v>42</v>
      </c>
      <c r="B51" s="263" t="s">
        <v>66</v>
      </c>
      <c r="C51" s="263">
        <v>587.25</v>
      </c>
      <c r="D51" s="265">
        <v>584.75</v>
      </c>
      <c r="E51" s="265">
        <v>576.54999999999995</v>
      </c>
      <c r="F51" s="265">
        <v>565.84999999999991</v>
      </c>
      <c r="G51" s="265">
        <v>557.64999999999986</v>
      </c>
      <c r="H51" s="265">
        <v>595.45000000000005</v>
      </c>
      <c r="I51" s="265">
        <v>603.65000000000009</v>
      </c>
      <c r="J51" s="265">
        <v>614.35000000000014</v>
      </c>
      <c r="K51" s="263">
        <v>592.95000000000005</v>
      </c>
      <c r="L51" s="263">
        <v>574.04999999999995</v>
      </c>
      <c r="M51" s="263">
        <v>16.029489999999999</v>
      </c>
    </row>
    <row r="52" spans="1:13">
      <c r="A52" s="282">
        <v>43</v>
      </c>
      <c r="B52" s="263" t="s">
        <v>69</v>
      </c>
      <c r="C52" s="263">
        <v>48.7</v>
      </c>
      <c r="D52" s="265">
        <v>48.883333333333333</v>
      </c>
      <c r="E52" s="265">
        <v>48.266666666666666</v>
      </c>
      <c r="F52" s="265">
        <v>47.833333333333336</v>
      </c>
      <c r="G52" s="265">
        <v>47.216666666666669</v>
      </c>
      <c r="H52" s="265">
        <v>49.316666666666663</v>
      </c>
      <c r="I52" s="265">
        <v>49.933333333333323</v>
      </c>
      <c r="J52" s="265">
        <v>50.36666666666666</v>
      </c>
      <c r="K52" s="263">
        <v>49.5</v>
      </c>
      <c r="L52" s="263">
        <v>48.45</v>
      </c>
      <c r="M52" s="263">
        <v>406.17084</v>
      </c>
    </row>
    <row r="53" spans="1:13">
      <c r="A53" s="282">
        <v>44</v>
      </c>
      <c r="B53" s="263" t="s">
        <v>73</v>
      </c>
      <c r="C53" s="263">
        <v>424.2</v>
      </c>
      <c r="D53" s="265">
        <v>425.8</v>
      </c>
      <c r="E53" s="265">
        <v>419.8</v>
      </c>
      <c r="F53" s="265">
        <v>415.4</v>
      </c>
      <c r="G53" s="265">
        <v>409.4</v>
      </c>
      <c r="H53" s="265">
        <v>430.20000000000005</v>
      </c>
      <c r="I53" s="265">
        <v>436.20000000000005</v>
      </c>
      <c r="J53" s="265">
        <v>440.60000000000008</v>
      </c>
      <c r="K53" s="263">
        <v>431.8</v>
      </c>
      <c r="L53" s="263">
        <v>421.4</v>
      </c>
      <c r="M53" s="263">
        <v>96.02431</v>
      </c>
    </row>
    <row r="54" spans="1:13">
      <c r="A54" s="282">
        <v>45</v>
      </c>
      <c r="B54" s="263" t="s">
        <v>68</v>
      </c>
      <c r="C54" s="263">
        <v>522.5</v>
      </c>
      <c r="D54" s="265">
        <v>519.33333333333337</v>
      </c>
      <c r="E54" s="265">
        <v>513.76666666666677</v>
      </c>
      <c r="F54" s="265">
        <v>505.03333333333342</v>
      </c>
      <c r="G54" s="265">
        <v>499.46666666666681</v>
      </c>
      <c r="H54" s="265">
        <v>528.06666666666672</v>
      </c>
      <c r="I54" s="265">
        <v>533.63333333333333</v>
      </c>
      <c r="J54" s="265">
        <v>542.36666666666667</v>
      </c>
      <c r="K54" s="263">
        <v>524.9</v>
      </c>
      <c r="L54" s="263">
        <v>510.6</v>
      </c>
      <c r="M54" s="263">
        <v>109.43035</v>
      </c>
    </row>
    <row r="55" spans="1:13">
      <c r="A55" s="282">
        <v>46</v>
      </c>
      <c r="B55" s="263" t="s">
        <v>70</v>
      </c>
      <c r="C55" s="263">
        <v>395.25</v>
      </c>
      <c r="D55" s="265">
        <v>395</v>
      </c>
      <c r="E55" s="265">
        <v>391</v>
      </c>
      <c r="F55" s="265">
        <v>386.75</v>
      </c>
      <c r="G55" s="265">
        <v>382.75</v>
      </c>
      <c r="H55" s="265">
        <v>399.25</v>
      </c>
      <c r="I55" s="265">
        <v>403.25</v>
      </c>
      <c r="J55" s="265">
        <v>407.5</v>
      </c>
      <c r="K55" s="263">
        <v>399</v>
      </c>
      <c r="L55" s="263">
        <v>390.75</v>
      </c>
      <c r="M55" s="263">
        <v>42.269030000000001</v>
      </c>
    </row>
    <row r="56" spans="1:13">
      <c r="A56" s="282">
        <v>47</v>
      </c>
      <c r="B56" s="263" t="s">
        <v>230</v>
      </c>
      <c r="C56" s="263">
        <v>1111.7</v>
      </c>
      <c r="D56" s="265">
        <v>1117.5666666666666</v>
      </c>
      <c r="E56" s="265">
        <v>1095.1333333333332</v>
      </c>
      <c r="F56" s="265">
        <v>1078.5666666666666</v>
      </c>
      <c r="G56" s="265">
        <v>1056.1333333333332</v>
      </c>
      <c r="H56" s="265">
        <v>1134.1333333333332</v>
      </c>
      <c r="I56" s="265">
        <v>1156.5666666666666</v>
      </c>
      <c r="J56" s="265">
        <v>1173.1333333333332</v>
      </c>
      <c r="K56" s="263">
        <v>1140</v>
      </c>
      <c r="L56" s="263">
        <v>1101</v>
      </c>
      <c r="M56" s="263">
        <v>0.62397999999999998</v>
      </c>
    </row>
    <row r="57" spans="1:13">
      <c r="A57" s="282">
        <v>48</v>
      </c>
      <c r="B57" s="263" t="s">
        <v>71</v>
      </c>
      <c r="C57" s="263">
        <v>13754.65</v>
      </c>
      <c r="D57" s="265">
        <v>13757.6</v>
      </c>
      <c r="E57" s="265">
        <v>13616.95</v>
      </c>
      <c r="F57" s="265">
        <v>13479.25</v>
      </c>
      <c r="G57" s="265">
        <v>13338.6</v>
      </c>
      <c r="H57" s="265">
        <v>13895.300000000001</v>
      </c>
      <c r="I57" s="265">
        <v>14035.949999999999</v>
      </c>
      <c r="J57" s="265">
        <v>14173.650000000001</v>
      </c>
      <c r="K57" s="263">
        <v>13898.25</v>
      </c>
      <c r="L57" s="263">
        <v>13619.9</v>
      </c>
      <c r="M57" s="263">
        <v>0.31444</v>
      </c>
    </row>
    <row r="58" spans="1:13">
      <c r="A58" s="282">
        <v>49</v>
      </c>
      <c r="B58" s="263" t="s">
        <v>74</v>
      </c>
      <c r="C58" s="263">
        <v>3504.6</v>
      </c>
      <c r="D58" s="265">
        <v>3491.65</v>
      </c>
      <c r="E58" s="265">
        <v>3468.3</v>
      </c>
      <c r="F58" s="265">
        <v>3432</v>
      </c>
      <c r="G58" s="265">
        <v>3408.65</v>
      </c>
      <c r="H58" s="265">
        <v>3527.9500000000003</v>
      </c>
      <c r="I58" s="265">
        <v>3551.2999999999997</v>
      </c>
      <c r="J58" s="265">
        <v>3587.6000000000004</v>
      </c>
      <c r="K58" s="263">
        <v>3515</v>
      </c>
      <c r="L58" s="263">
        <v>3455.35</v>
      </c>
      <c r="M58" s="263">
        <v>2.7303299999999999</v>
      </c>
    </row>
    <row r="59" spans="1:13">
      <c r="A59" s="282">
        <v>50</v>
      </c>
      <c r="B59" s="263" t="s">
        <v>80</v>
      </c>
      <c r="C59" s="263">
        <v>604</v>
      </c>
      <c r="D59" s="265">
        <v>605.4</v>
      </c>
      <c r="E59" s="265">
        <v>597.09999999999991</v>
      </c>
      <c r="F59" s="265">
        <v>590.19999999999993</v>
      </c>
      <c r="G59" s="265">
        <v>581.89999999999986</v>
      </c>
      <c r="H59" s="265">
        <v>612.29999999999995</v>
      </c>
      <c r="I59" s="265">
        <v>620.59999999999991</v>
      </c>
      <c r="J59" s="265">
        <v>627.5</v>
      </c>
      <c r="K59" s="263">
        <v>613.70000000000005</v>
      </c>
      <c r="L59" s="263">
        <v>598.5</v>
      </c>
      <c r="M59" s="263">
        <v>2.83067</v>
      </c>
    </row>
    <row r="60" spans="1:13">
      <c r="A60" s="282">
        <v>51</v>
      </c>
      <c r="B60" s="263" t="s">
        <v>75</v>
      </c>
      <c r="C60" s="263">
        <v>420.2</v>
      </c>
      <c r="D60" s="265">
        <v>420.01666666666665</v>
      </c>
      <c r="E60" s="265">
        <v>415.38333333333333</v>
      </c>
      <c r="F60" s="265">
        <v>410.56666666666666</v>
      </c>
      <c r="G60" s="265">
        <v>405.93333333333334</v>
      </c>
      <c r="H60" s="265">
        <v>424.83333333333331</v>
      </c>
      <c r="I60" s="265">
        <v>429.46666666666664</v>
      </c>
      <c r="J60" s="265">
        <v>434.2833333333333</v>
      </c>
      <c r="K60" s="263">
        <v>424.65</v>
      </c>
      <c r="L60" s="263">
        <v>415.2</v>
      </c>
      <c r="M60" s="263">
        <v>22.213799999999999</v>
      </c>
    </row>
    <row r="61" spans="1:13">
      <c r="A61" s="282">
        <v>52</v>
      </c>
      <c r="B61" s="263" t="s">
        <v>76</v>
      </c>
      <c r="C61" s="263">
        <v>146.15</v>
      </c>
      <c r="D61" s="265">
        <v>146.31666666666666</v>
      </c>
      <c r="E61" s="265">
        <v>144.13333333333333</v>
      </c>
      <c r="F61" s="265">
        <v>142.11666666666667</v>
      </c>
      <c r="G61" s="265">
        <v>139.93333333333334</v>
      </c>
      <c r="H61" s="265">
        <v>148.33333333333331</v>
      </c>
      <c r="I61" s="265">
        <v>150.51666666666665</v>
      </c>
      <c r="J61" s="265">
        <v>152.5333333333333</v>
      </c>
      <c r="K61" s="263">
        <v>148.5</v>
      </c>
      <c r="L61" s="263">
        <v>144.30000000000001</v>
      </c>
      <c r="M61" s="263">
        <v>165.74854999999999</v>
      </c>
    </row>
    <row r="62" spans="1:13">
      <c r="A62" s="282">
        <v>53</v>
      </c>
      <c r="B62" s="263" t="s">
        <v>77</v>
      </c>
      <c r="C62" s="263">
        <v>123</v>
      </c>
      <c r="D62" s="265">
        <v>123.31666666666666</v>
      </c>
      <c r="E62" s="265">
        <v>122.28333333333333</v>
      </c>
      <c r="F62" s="265">
        <v>121.56666666666666</v>
      </c>
      <c r="G62" s="265">
        <v>120.53333333333333</v>
      </c>
      <c r="H62" s="265">
        <v>124.03333333333333</v>
      </c>
      <c r="I62" s="265">
        <v>125.06666666666666</v>
      </c>
      <c r="J62" s="265">
        <v>125.78333333333333</v>
      </c>
      <c r="K62" s="263">
        <v>124.35</v>
      </c>
      <c r="L62" s="263">
        <v>122.6</v>
      </c>
      <c r="M62" s="263">
        <v>7.9899300000000002</v>
      </c>
    </row>
    <row r="63" spans="1:13">
      <c r="A63" s="282">
        <v>54</v>
      </c>
      <c r="B63" s="263" t="s">
        <v>81</v>
      </c>
      <c r="C63" s="263">
        <v>554.65</v>
      </c>
      <c r="D63" s="265">
        <v>554.16666666666663</v>
      </c>
      <c r="E63" s="265">
        <v>543.68333333333328</v>
      </c>
      <c r="F63" s="265">
        <v>532.7166666666667</v>
      </c>
      <c r="G63" s="265">
        <v>522.23333333333335</v>
      </c>
      <c r="H63" s="265">
        <v>565.13333333333321</v>
      </c>
      <c r="I63" s="265">
        <v>575.61666666666656</v>
      </c>
      <c r="J63" s="265">
        <v>586.58333333333314</v>
      </c>
      <c r="K63" s="263">
        <v>564.65</v>
      </c>
      <c r="L63" s="263">
        <v>543.20000000000005</v>
      </c>
      <c r="M63" s="263">
        <v>56.483269999999997</v>
      </c>
    </row>
    <row r="64" spans="1:13">
      <c r="A64" s="282">
        <v>55</v>
      </c>
      <c r="B64" s="263" t="s">
        <v>82</v>
      </c>
      <c r="C64" s="263">
        <v>787.45</v>
      </c>
      <c r="D64" s="265">
        <v>789.23333333333323</v>
      </c>
      <c r="E64" s="265">
        <v>779.46666666666647</v>
      </c>
      <c r="F64" s="265">
        <v>771.48333333333323</v>
      </c>
      <c r="G64" s="265">
        <v>761.71666666666647</v>
      </c>
      <c r="H64" s="265">
        <v>797.21666666666647</v>
      </c>
      <c r="I64" s="265">
        <v>806.98333333333312</v>
      </c>
      <c r="J64" s="265">
        <v>814.96666666666647</v>
      </c>
      <c r="K64" s="263">
        <v>799</v>
      </c>
      <c r="L64" s="263">
        <v>781.25</v>
      </c>
      <c r="M64" s="263">
        <v>29.345479999999998</v>
      </c>
    </row>
    <row r="65" spans="1:13">
      <c r="A65" s="282">
        <v>56</v>
      </c>
      <c r="B65" s="263" t="s">
        <v>231</v>
      </c>
      <c r="C65" s="263">
        <v>159.6</v>
      </c>
      <c r="D65" s="265">
        <v>161.11666666666667</v>
      </c>
      <c r="E65" s="265">
        <v>157.23333333333335</v>
      </c>
      <c r="F65" s="265">
        <v>154.86666666666667</v>
      </c>
      <c r="G65" s="265">
        <v>150.98333333333335</v>
      </c>
      <c r="H65" s="265">
        <v>163.48333333333335</v>
      </c>
      <c r="I65" s="265">
        <v>167.36666666666667</v>
      </c>
      <c r="J65" s="265">
        <v>169.73333333333335</v>
      </c>
      <c r="K65" s="263">
        <v>165</v>
      </c>
      <c r="L65" s="263">
        <v>158.75</v>
      </c>
      <c r="M65" s="263">
        <v>15.77014</v>
      </c>
    </row>
    <row r="66" spans="1:13">
      <c r="A66" s="282">
        <v>57</v>
      </c>
      <c r="B66" s="263" t="s">
        <v>83</v>
      </c>
      <c r="C66" s="263">
        <v>129.6</v>
      </c>
      <c r="D66" s="265">
        <v>129.56666666666666</v>
      </c>
      <c r="E66" s="265">
        <v>128.73333333333332</v>
      </c>
      <c r="F66" s="265">
        <v>127.86666666666665</v>
      </c>
      <c r="G66" s="265">
        <v>127.0333333333333</v>
      </c>
      <c r="H66" s="265">
        <v>130.43333333333334</v>
      </c>
      <c r="I66" s="265">
        <v>131.26666666666671</v>
      </c>
      <c r="J66" s="265">
        <v>132.13333333333335</v>
      </c>
      <c r="K66" s="263">
        <v>130.4</v>
      </c>
      <c r="L66" s="263">
        <v>128.69999999999999</v>
      </c>
      <c r="M66" s="263">
        <v>95.056150000000002</v>
      </c>
    </row>
    <row r="67" spans="1:13">
      <c r="A67" s="282">
        <v>58</v>
      </c>
      <c r="B67" s="263" t="s">
        <v>823</v>
      </c>
      <c r="C67" s="263">
        <v>2796.05</v>
      </c>
      <c r="D67" s="265">
        <v>2796.6833333333329</v>
      </c>
      <c r="E67" s="265">
        <v>2749.3666666666659</v>
      </c>
      <c r="F67" s="265">
        <v>2702.6833333333329</v>
      </c>
      <c r="G67" s="265">
        <v>2655.3666666666659</v>
      </c>
      <c r="H67" s="265">
        <v>2843.3666666666659</v>
      </c>
      <c r="I67" s="265">
        <v>2890.6833333333325</v>
      </c>
      <c r="J67" s="265">
        <v>2937.3666666666659</v>
      </c>
      <c r="K67" s="263">
        <v>2844</v>
      </c>
      <c r="L67" s="263">
        <v>2750</v>
      </c>
      <c r="M67" s="263">
        <v>2.4971100000000002</v>
      </c>
    </row>
    <row r="68" spans="1:13">
      <c r="A68" s="282">
        <v>59</v>
      </c>
      <c r="B68" s="263" t="s">
        <v>84</v>
      </c>
      <c r="C68" s="263">
        <v>1539.05</v>
      </c>
      <c r="D68" s="265">
        <v>1535.8666666666668</v>
      </c>
      <c r="E68" s="265">
        <v>1522.2833333333335</v>
      </c>
      <c r="F68" s="265">
        <v>1505.5166666666667</v>
      </c>
      <c r="G68" s="265">
        <v>1491.9333333333334</v>
      </c>
      <c r="H68" s="265">
        <v>1552.6333333333337</v>
      </c>
      <c r="I68" s="265">
        <v>1566.2166666666667</v>
      </c>
      <c r="J68" s="265">
        <v>1582.9833333333338</v>
      </c>
      <c r="K68" s="263">
        <v>1549.45</v>
      </c>
      <c r="L68" s="263">
        <v>1519.1</v>
      </c>
      <c r="M68" s="263">
        <v>4.6903199999999998</v>
      </c>
    </row>
    <row r="69" spans="1:13">
      <c r="A69" s="282">
        <v>60</v>
      </c>
      <c r="B69" s="263" t="s">
        <v>85</v>
      </c>
      <c r="C69" s="263">
        <v>589.4</v>
      </c>
      <c r="D69" s="265">
        <v>577.4</v>
      </c>
      <c r="E69" s="265">
        <v>562.44999999999993</v>
      </c>
      <c r="F69" s="265">
        <v>535.5</v>
      </c>
      <c r="G69" s="265">
        <v>520.54999999999995</v>
      </c>
      <c r="H69" s="265">
        <v>604.34999999999991</v>
      </c>
      <c r="I69" s="265">
        <v>619.29999999999995</v>
      </c>
      <c r="J69" s="265">
        <v>646.24999999999989</v>
      </c>
      <c r="K69" s="263">
        <v>592.35</v>
      </c>
      <c r="L69" s="263">
        <v>550.45000000000005</v>
      </c>
      <c r="M69" s="263">
        <v>81.633930000000007</v>
      </c>
    </row>
    <row r="70" spans="1:13">
      <c r="A70" s="282">
        <v>61</v>
      </c>
      <c r="B70" s="263" t="s">
        <v>232</v>
      </c>
      <c r="C70" s="263">
        <v>752.85</v>
      </c>
      <c r="D70" s="265">
        <v>752.6</v>
      </c>
      <c r="E70" s="265">
        <v>744.30000000000007</v>
      </c>
      <c r="F70" s="265">
        <v>735.75</v>
      </c>
      <c r="G70" s="265">
        <v>727.45</v>
      </c>
      <c r="H70" s="265">
        <v>761.15000000000009</v>
      </c>
      <c r="I70" s="265">
        <v>769.45</v>
      </c>
      <c r="J70" s="265">
        <v>778.00000000000011</v>
      </c>
      <c r="K70" s="263">
        <v>760.9</v>
      </c>
      <c r="L70" s="263">
        <v>744.05</v>
      </c>
      <c r="M70" s="263">
        <v>2.7329599999999998</v>
      </c>
    </row>
    <row r="71" spans="1:13">
      <c r="A71" s="282">
        <v>62</v>
      </c>
      <c r="B71" s="263" t="s">
        <v>233</v>
      </c>
      <c r="C71" s="263">
        <v>383.35</v>
      </c>
      <c r="D71" s="265">
        <v>377.43333333333334</v>
      </c>
      <c r="E71" s="265">
        <v>367.11666666666667</v>
      </c>
      <c r="F71" s="265">
        <v>350.88333333333333</v>
      </c>
      <c r="G71" s="265">
        <v>340.56666666666666</v>
      </c>
      <c r="H71" s="265">
        <v>393.66666666666669</v>
      </c>
      <c r="I71" s="265">
        <v>403.98333333333341</v>
      </c>
      <c r="J71" s="265">
        <v>420.2166666666667</v>
      </c>
      <c r="K71" s="263">
        <v>387.75</v>
      </c>
      <c r="L71" s="263">
        <v>361.2</v>
      </c>
      <c r="M71" s="263">
        <v>23.961649999999999</v>
      </c>
    </row>
    <row r="72" spans="1:13">
      <c r="A72" s="282">
        <v>63</v>
      </c>
      <c r="B72" s="263" t="s">
        <v>86</v>
      </c>
      <c r="C72" s="263">
        <v>869.4</v>
      </c>
      <c r="D72" s="265">
        <v>856.5</v>
      </c>
      <c r="E72" s="265">
        <v>836.4</v>
      </c>
      <c r="F72" s="265">
        <v>803.4</v>
      </c>
      <c r="G72" s="265">
        <v>783.3</v>
      </c>
      <c r="H72" s="265">
        <v>889.5</v>
      </c>
      <c r="I72" s="265">
        <v>909.59999999999991</v>
      </c>
      <c r="J72" s="265">
        <v>942.6</v>
      </c>
      <c r="K72" s="263">
        <v>876.6</v>
      </c>
      <c r="L72" s="263">
        <v>823.5</v>
      </c>
      <c r="M72" s="263">
        <v>8.4590899999999998</v>
      </c>
    </row>
    <row r="73" spans="1:13">
      <c r="A73" s="282">
        <v>64</v>
      </c>
      <c r="B73" s="263" t="s">
        <v>92</v>
      </c>
      <c r="C73" s="263">
        <v>279.2</v>
      </c>
      <c r="D73" s="265">
        <v>280.18333333333334</v>
      </c>
      <c r="E73" s="265">
        <v>276.06666666666666</v>
      </c>
      <c r="F73" s="265">
        <v>272.93333333333334</v>
      </c>
      <c r="G73" s="265">
        <v>268.81666666666666</v>
      </c>
      <c r="H73" s="265">
        <v>283.31666666666666</v>
      </c>
      <c r="I73" s="265">
        <v>287.43333333333334</v>
      </c>
      <c r="J73" s="265">
        <v>290.56666666666666</v>
      </c>
      <c r="K73" s="263">
        <v>284.3</v>
      </c>
      <c r="L73" s="263">
        <v>277.05</v>
      </c>
      <c r="M73" s="263">
        <v>77.200659999999999</v>
      </c>
    </row>
    <row r="74" spans="1:13">
      <c r="A74" s="282">
        <v>65</v>
      </c>
      <c r="B74" s="263" t="s">
        <v>87</v>
      </c>
      <c r="C74" s="263">
        <v>529.79999999999995</v>
      </c>
      <c r="D74" s="265">
        <v>526.13333333333333</v>
      </c>
      <c r="E74" s="265">
        <v>521.26666666666665</v>
      </c>
      <c r="F74" s="265">
        <v>512.73333333333335</v>
      </c>
      <c r="G74" s="265">
        <v>507.86666666666667</v>
      </c>
      <c r="H74" s="265">
        <v>534.66666666666663</v>
      </c>
      <c r="I74" s="265">
        <v>539.53333333333319</v>
      </c>
      <c r="J74" s="265">
        <v>548.06666666666661</v>
      </c>
      <c r="K74" s="263">
        <v>531</v>
      </c>
      <c r="L74" s="263">
        <v>517.6</v>
      </c>
      <c r="M74" s="263">
        <v>17.572649999999999</v>
      </c>
    </row>
    <row r="75" spans="1:13">
      <c r="A75" s="282">
        <v>66</v>
      </c>
      <c r="B75" s="263" t="s">
        <v>234</v>
      </c>
      <c r="C75" s="263">
        <v>1551.45</v>
      </c>
      <c r="D75" s="265">
        <v>1550.4833333333333</v>
      </c>
      <c r="E75" s="265">
        <v>1520.9666666666667</v>
      </c>
      <c r="F75" s="265">
        <v>1490.4833333333333</v>
      </c>
      <c r="G75" s="265">
        <v>1460.9666666666667</v>
      </c>
      <c r="H75" s="265">
        <v>1580.9666666666667</v>
      </c>
      <c r="I75" s="265">
        <v>1610.4833333333336</v>
      </c>
      <c r="J75" s="265">
        <v>1640.9666666666667</v>
      </c>
      <c r="K75" s="263">
        <v>1580</v>
      </c>
      <c r="L75" s="263">
        <v>1520</v>
      </c>
      <c r="M75" s="263">
        <v>1.02512</v>
      </c>
    </row>
    <row r="76" spans="1:13">
      <c r="A76" s="282">
        <v>67</v>
      </c>
      <c r="B76" s="263" t="s">
        <v>834</v>
      </c>
      <c r="C76" s="263">
        <v>211.35</v>
      </c>
      <c r="D76" s="265">
        <v>211.41666666666666</v>
      </c>
      <c r="E76" s="265">
        <v>194.93333333333331</v>
      </c>
      <c r="F76" s="265">
        <v>178.51666666666665</v>
      </c>
      <c r="G76" s="265">
        <v>162.0333333333333</v>
      </c>
      <c r="H76" s="265">
        <v>227.83333333333331</v>
      </c>
      <c r="I76" s="265">
        <v>244.31666666666666</v>
      </c>
      <c r="J76" s="265">
        <v>260.73333333333335</v>
      </c>
      <c r="K76" s="263">
        <v>227.9</v>
      </c>
      <c r="L76" s="263">
        <v>195</v>
      </c>
      <c r="M76" s="263">
        <v>147.69998000000001</v>
      </c>
    </row>
    <row r="77" spans="1:13">
      <c r="A77" s="282">
        <v>68</v>
      </c>
      <c r="B77" s="263" t="s">
        <v>90</v>
      </c>
      <c r="C77" s="263">
        <v>3464.95</v>
      </c>
      <c r="D77" s="265">
        <v>3462.2333333333336</v>
      </c>
      <c r="E77" s="265">
        <v>3414.5166666666673</v>
      </c>
      <c r="F77" s="265">
        <v>3364.0833333333339</v>
      </c>
      <c r="G77" s="265">
        <v>3316.3666666666677</v>
      </c>
      <c r="H77" s="265">
        <v>3512.666666666667</v>
      </c>
      <c r="I77" s="265">
        <v>3560.3833333333332</v>
      </c>
      <c r="J77" s="265">
        <v>3610.8166666666666</v>
      </c>
      <c r="K77" s="263">
        <v>3509.95</v>
      </c>
      <c r="L77" s="263">
        <v>3411.8</v>
      </c>
      <c r="M77" s="263">
        <v>5.0422599999999997</v>
      </c>
    </row>
    <row r="78" spans="1:13">
      <c r="A78" s="282">
        <v>69</v>
      </c>
      <c r="B78" s="263" t="s">
        <v>348</v>
      </c>
      <c r="C78" s="263">
        <v>2571.4</v>
      </c>
      <c r="D78" s="265">
        <v>2548.6</v>
      </c>
      <c r="E78" s="265">
        <v>2506.1999999999998</v>
      </c>
      <c r="F78" s="265">
        <v>2441</v>
      </c>
      <c r="G78" s="265">
        <v>2398.6</v>
      </c>
      <c r="H78" s="265">
        <v>2613.7999999999997</v>
      </c>
      <c r="I78" s="265">
        <v>2656.2000000000003</v>
      </c>
      <c r="J78" s="265">
        <v>2721.3999999999996</v>
      </c>
      <c r="K78" s="263">
        <v>2591</v>
      </c>
      <c r="L78" s="263">
        <v>2483.4</v>
      </c>
      <c r="M78" s="263">
        <v>2.2934600000000001</v>
      </c>
    </row>
    <row r="79" spans="1:13">
      <c r="A79" s="282">
        <v>70</v>
      </c>
      <c r="B79" s="263" t="s">
        <v>93</v>
      </c>
      <c r="C79" s="263">
        <v>4406</v>
      </c>
      <c r="D79" s="265">
        <v>4392.2333333333336</v>
      </c>
      <c r="E79" s="265">
        <v>4361.4666666666672</v>
      </c>
      <c r="F79" s="265">
        <v>4316.9333333333334</v>
      </c>
      <c r="G79" s="265">
        <v>4286.166666666667</v>
      </c>
      <c r="H79" s="265">
        <v>4436.7666666666673</v>
      </c>
      <c r="I79" s="265">
        <v>4467.5333333333338</v>
      </c>
      <c r="J79" s="265">
        <v>4512.0666666666675</v>
      </c>
      <c r="K79" s="263">
        <v>4423</v>
      </c>
      <c r="L79" s="263">
        <v>4347.7</v>
      </c>
      <c r="M79" s="263">
        <v>7.2531800000000004</v>
      </c>
    </row>
    <row r="80" spans="1:13">
      <c r="A80" s="282">
        <v>71</v>
      </c>
      <c r="B80" s="263" t="s">
        <v>235</v>
      </c>
      <c r="C80" s="263">
        <v>70.099999999999994</v>
      </c>
      <c r="D80" s="265">
        <v>71.2</v>
      </c>
      <c r="E80" s="265">
        <v>69</v>
      </c>
      <c r="F80" s="265">
        <v>67.899999999999991</v>
      </c>
      <c r="G80" s="265">
        <v>65.699999999999989</v>
      </c>
      <c r="H80" s="265">
        <v>72.300000000000011</v>
      </c>
      <c r="I80" s="265">
        <v>74.500000000000028</v>
      </c>
      <c r="J80" s="265">
        <v>75.600000000000023</v>
      </c>
      <c r="K80" s="263">
        <v>73.400000000000006</v>
      </c>
      <c r="L80" s="263">
        <v>70.099999999999994</v>
      </c>
      <c r="M80" s="263">
        <v>35.100250000000003</v>
      </c>
    </row>
    <row r="81" spans="1:13">
      <c r="A81" s="282">
        <v>72</v>
      </c>
      <c r="B81" s="263" t="s">
        <v>94</v>
      </c>
      <c r="C81" s="263">
        <v>2560.5500000000002</v>
      </c>
      <c r="D81" s="265">
        <v>2577.5166666666669</v>
      </c>
      <c r="E81" s="265">
        <v>2534.0833333333339</v>
      </c>
      <c r="F81" s="265">
        <v>2507.6166666666672</v>
      </c>
      <c r="G81" s="265">
        <v>2464.1833333333343</v>
      </c>
      <c r="H81" s="265">
        <v>2603.9833333333336</v>
      </c>
      <c r="I81" s="265">
        <v>2647.416666666667</v>
      </c>
      <c r="J81" s="265">
        <v>2673.8833333333332</v>
      </c>
      <c r="K81" s="263">
        <v>2620.9499999999998</v>
      </c>
      <c r="L81" s="263">
        <v>2551.0500000000002</v>
      </c>
      <c r="M81" s="263">
        <v>6.7627800000000002</v>
      </c>
    </row>
    <row r="82" spans="1:13">
      <c r="A82" s="282">
        <v>73</v>
      </c>
      <c r="B82" s="263" t="s">
        <v>236</v>
      </c>
      <c r="C82" s="263">
        <v>470.85</v>
      </c>
      <c r="D82" s="265">
        <v>469.7833333333333</v>
      </c>
      <c r="E82" s="265">
        <v>462.56666666666661</v>
      </c>
      <c r="F82" s="265">
        <v>454.2833333333333</v>
      </c>
      <c r="G82" s="265">
        <v>447.06666666666661</v>
      </c>
      <c r="H82" s="265">
        <v>478.06666666666661</v>
      </c>
      <c r="I82" s="265">
        <v>485.2833333333333</v>
      </c>
      <c r="J82" s="265">
        <v>493.56666666666661</v>
      </c>
      <c r="K82" s="263">
        <v>477</v>
      </c>
      <c r="L82" s="263">
        <v>461.5</v>
      </c>
      <c r="M82" s="263">
        <v>2.9979300000000002</v>
      </c>
    </row>
    <row r="83" spans="1:13">
      <c r="A83" s="282">
        <v>74</v>
      </c>
      <c r="B83" s="263" t="s">
        <v>237</v>
      </c>
      <c r="C83" s="263">
        <v>1442.45</v>
      </c>
      <c r="D83" s="265">
        <v>1423.95</v>
      </c>
      <c r="E83" s="265">
        <v>1393.5</v>
      </c>
      <c r="F83" s="265">
        <v>1344.55</v>
      </c>
      <c r="G83" s="265">
        <v>1314.1</v>
      </c>
      <c r="H83" s="265">
        <v>1472.9</v>
      </c>
      <c r="I83" s="265">
        <v>1503.3500000000004</v>
      </c>
      <c r="J83" s="265">
        <v>1552.3000000000002</v>
      </c>
      <c r="K83" s="263">
        <v>1454.4</v>
      </c>
      <c r="L83" s="263">
        <v>1375</v>
      </c>
      <c r="M83" s="263">
        <v>1.0640400000000001</v>
      </c>
    </row>
    <row r="84" spans="1:13">
      <c r="A84" s="282">
        <v>75</v>
      </c>
      <c r="B84" s="263" t="s">
        <v>96</v>
      </c>
      <c r="C84" s="263">
        <v>1270.1500000000001</v>
      </c>
      <c r="D84" s="265">
        <v>1273.2</v>
      </c>
      <c r="E84" s="265">
        <v>1257.45</v>
      </c>
      <c r="F84" s="265">
        <v>1244.75</v>
      </c>
      <c r="G84" s="265">
        <v>1229</v>
      </c>
      <c r="H84" s="265">
        <v>1285.9000000000001</v>
      </c>
      <c r="I84" s="265">
        <v>1301.6500000000001</v>
      </c>
      <c r="J84" s="265">
        <v>1314.3500000000001</v>
      </c>
      <c r="K84" s="263">
        <v>1288.95</v>
      </c>
      <c r="L84" s="263">
        <v>1260.5</v>
      </c>
      <c r="M84" s="263">
        <v>6.6788100000000004</v>
      </c>
    </row>
    <row r="85" spans="1:13">
      <c r="A85" s="282">
        <v>76</v>
      </c>
      <c r="B85" s="263" t="s">
        <v>97</v>
      </c>
      <c r="C85" s="263">
        <v>182.4</v>
      </c>
      <c r="D85" s="265">
        <v>182.70000000000002</v>
      </c>
      <c r="E85" s="265">
        <v>181.45000000000005</v>
      </c>
      <c r="F85" s="265">
        <v>180.50000000000003</v>
      </c>
      <c r="G85" s="265">
        <v>179.25000000000006</v>
      </c>
      <c r="H85" s="265">
        <v>183.65000000000003</v>
      </c>
      <c r="I85" s="265">
        <v>184.89999999999998</v>
      </c>
      <c r="J85" s="265">
        <v>185.85000000000002</v>
      </c>
      <c r="K85" s="263">
        <v>183.95</v>
      </c>
      <c r="L85" s="263">
        <v>181.75</v>
      </c>
      <c r="M85" s="263">
        <v>26.22054</v>
      </c>
    </row>
    <row r="86" spans="1:13">
      <c r="A86" s="282">
        <v>77</v>
      </c>
      <c r="B86" s="263" t="s">
        <v>98</v>
      </c>
      <c r="C86" s="263">
        <v>76.75</v>
      </c>
      <c r="D86" s="265">
        <v>77.033333333333331</v>
      </c>
      <c r="E86" s="265">
        <v>75.816666666666663</v>
      </c>
      <c r="F86" s="265">
        <v>74.883333333333326</v>
      </c>
      <c r="G86" s="265">
        <v>73.666666666666657</v>
      </c>
      <c r="H86" s="265">
        <v>77.966666666666669</v>
      </c>
      <c r="I86" s="265">
        <v>79.183333333333337</v>
      </c>
      <c r="J86" s="265">
        <v>80.116666666666674</v>
      </c>
      <c r="K86" s="263">
        <v>78.25</v>
      </c>
      <c r="L86" s="263">
        <v>76.099999999999994</v>
      </c>
      <c r="M86" s="263">
        <v>192.63538</v>
      </c>
    </row>
    <row r="87" spans="1:13">
      <c r="A87" s="282">
        <v>78</v>
      </c>
      <c r="B87" s="263" t="s">
        <v>359</v>
      </c>
      <c r="C87" s="263">
        <v>198.55</v>
      </c>
      <c r="D87" s="265">
        <v>200.18333333333331</v>
      </c>
      <c r="E87" s="265">
        <v>194.56666666666661</v>
      </c>
      <c r="F87" s="265">
        <v>190.58333333333329</v>
      </c>
      <c r="G87" s="265">
        <v>184.96666666666658</v>
      </c>
      <c r="H87" s="265">
        <v>204.16666666666663</v>
      </c>
      <c r="I87" s="265">
        <v>209.78333333333336</v>
      </c>
      <c r="J87" s="265">
        <v>213.76666666666665</v>
      </c>
      <c r="K87" s="263">
        <v>205.8</v>
      </c>
      <c r="L87" s="263">
        <v>196.2</v>
      </c>
      <c r="M87" s="263">
        <v>29.435580000000002</v>
      </c>
    </row>
    <row r="88" spans="1:13">
      <c r="A88" s="282">
        <v>79</v>
      </c>
      <c r="B88" s="263" t="s">
        <v>240</v>
      </c>
      <c r="C88" s="263">
        <v>47.2</v>
      </c>
      <c r="D88" s="265">
        <v>48.716666666666669</v>
      </c>
      <c r="E88" s="265">
        <v>45.483333333333334</v>
      </c>
      <c r="F88" s="265">
        <v>43.766666666666666</v>
      </c>
      <c r="G88" s="265">
        <v>40.533333333333331</v>
      </c>
      <c r="H88" s="265">
        <v>50.433333333333337</v>
      </c>
      <c r="I88" s="265">
        <v>53.666666666666671</v>
      </c>
      <c r="J88" s="265">
        <v>55.38333333333334</v>
      </c>
      <c r="K88" s="263">
        <v>51.95</v>
      </c>
      <c r="L88" s="263">
        <v>47</v>
      </c>
      <c r="M88" s="263">
        <v>81.71266</v>
      </c>
    </row>
    <row r="89" spans="1:13">
      <c r="A89" s="282">
        <v>80</v>
      </c>
      <c r="B89" s="263" t="s">
        <v>99</v>
      </c>
      <c r="C89" s="263">
        <v>131.80000000000001</v>
      </c>
      <c r="D89" s="265">
        <v>131.08333333333334</v>
      </c>
      <c r="E89" s="265">
        <v>129.36666666666667</v>
      </c>
      <c r="F89" s="265">
        <v>126.93333333333334</v>
      </c>
      <c r="G89" s="265">
        <v>125.21666666666667</v>
      </c>
      <c r="H89" s="265">
        <v>133.51666666666668</v>
      </c>
      <c r="I89" s="265">
        <v>135.23333333333332</v>
      </c>
      <c r="J89" s="265">
        <v>137.66666666666669</v>
      </c>
      <c r="K89" s="263">
        <v>132.80000000000001</v>
      </c>
      <c r="L89" s="263">
        <v>128.65</v>
      </c>
      <c r="M89" s="263">
        <v>160.88308000000001</v>
      </c>
    </row>
    <row r="90" spans="1:13">
      <c r="A90" s="282">
        <v>81</v>
      </c>
      <c r="B90" s="263" t="s">
        <v>102</v>
      </c>
      <c r="C90" s="263">
        <v>24.2</v>
      </c>
      <c r="D90" s="265">
        <v>24.433333333333334</v>
      </c>
      <c r="E90" s="265">
        <v>23.816666666666666</v>
      </c>
      <c r="F90" s="265">
        <v>23.433333333333334</v>
      </c>
      <c r="G90" s="265">
        <v>22.816666666666666</v>
      </c>
      <c r="H90" s="265">
        <v>24.816666666666666</v>
      </c>
      <c r="I90" s="265">
        <v>25.433333333333334</v>
      </c>
      <c r="J90" s="265">
        <v>25.816666666666666</v>
      </c>
      <c r="K90" s="263">
        <v>25.05</v>
      </c>
      <c r="L90" s="263">
        <v>24.05</v>
      </c>
      <c r="M90" s="263">
        <v>174.99366000000001</v>
      </c>
    </row>
    <row r="91" spans="1:13">
      <c r="A91" s="282">
        <v>82</v>
      </c>
      <c r="B91" s="263" t="s">
        <v>241</v>
      </c>
      <c r="C91" s="263">
        <v>202.85</v>
      </c>
      <c r="D91" s="265">
        <v>205.88333333333333</v>
      </c>
      <c r="E91" s="265">
        <v>199.16666666666666</v>
      </c>
      <c r="F91" s="265">
        <v>195.48333333333332</v>
      </c>
      <c r="G91" s="265">
        <v>188.76666666666665</v>
      </c>
      <c r="H91" s="265">
        <v>209.56666666666666</v>
      </c>
      <c r="I91" s="265">
        <v>216.28333333333336</v>
      </c>
      <c r="J91" s="265">
        <v>219.96666666666667</v>
      </c>
      <c r="K91" s="263">
        <v>212.6</v>
      </c>
      <c r="L91" s="263">
        <v>202.2</v>
      </c>
      <c r="M91" s="263">
        <v>4.5151500000000002</v>
      </c>
    </row>
    <row r="92" spans="1:13">
      <c r="A92" s="282">
        <v>83</v>
      </c>
      <c r="B92" s="263" t="s">
        <v>100</v>
      </c>
      <c r="C92" s="263">
        <v>450.55</v>
      </c>
      <c r="D92" s="265">
        <v>451.51666666666671</v>
      </c>
      <c r="E92" s="265">
        <v>441.43333333333339</v>
      </c>
      <c r="F92" s="265">
        <v>432.31666666666666</v>
      </c>
      <c r="G92" s="265">
        <v>422.23333333333335</v>
      </c>
      <c r="H92" s="265">
        <v>460.63333333333344</v>
      </c>
      <c r="I92" s="265">
        <v>470.71666666666681</v>
      </c>
      <c r="J92" s="265">
        <v>479.83333333333348</v>
      </c>
      <c r="K92" s="263">
        <v>461.6</v>
      </c>
      <c r="L92" s="263">
        <v>442.4</v>
      </c>
      <c r="M92" s="263">
        <v>14.89814</v>
      </c>
    </row>
    <row r="93" spans="1:13">
      <c r="A93" s="282">
        <v>84</v>
      </c>
      <c r="B93" s="263" t="s">
        <v>242</v>
      </c>
      <c r="C93" s="263">
        <v>491.85</v>
      </c>
      <c r="D93" s="265">
        <v>492.31666666666666</v>
      </c>
      <c r="E93" s="265">
        <v>488.63333333333333</v>
      </c>
      <c r="F93" s="265">
        <v>485.41666666666669</v>
      </c>
      <c r="G93" s="265">
        <v>481.73333333333335</v>
      </c>
      <c r="H93" s="265">
        <v>495.5333333333333</v>
      </c>
      <c r="I93" s="265">
        <v>499.21666666666658</v>
      </c>
      <c r="J93" s="265">
        <v>502.43333333333328</v>
      </c>
      <c r="K93" s="263">
        <v>496</v>
      </c>
      <c r="L93" s="263">
        <v>489.1</v>
      </c>
      <c r="M93" s="263">
        <v>0.91330999999999996</v>
      </c>
    </row>
    <row r="94" spans="1:13">
      <c r="A94" s="282">
        <v>85</v>
      </c>
      <c r="B94" s="263" t="s">
        <v>103</v>
      </c>
      <c r="C94" s="263">
        <v>710.25</v>
      </c>
      <c r="D94" s="265">
        <v>703.91666666666663</v>
      </c>
      <c r="E94" s="265">
        <v>694.83333333333326</v>
      </c>
      <c r="F94" s="265">
        <v>679.41666666666663</v>
      </c>
      <c r="G94" s="265">
        <v>670.33333333333326</v>
      </c>
      <c r="H94" s="265">
        <v>719.33333333333326</v>
      </c>
      <c r="I94" s="265">
        <v>728.41666666666652</v>
      </c>
      <c r="J94" s="265">
        <v>743.83333333333326</v>
      </c>
      <c r="K94" s="263">
        <v>713</v>
      </c>
      <c r="L94" s="263">
        <v>688.5</v>
      </c>
      <c r="M94" s="263">
        <v>30.79702</v>
      </c>
    </row>
    <row r="95" spans="1:13">
      <c r="A95" s="282">
        <v>86</v>
      </c>
      <c r="B95" s="263" t="s">
        <v>243</v>
      </c>
      <c r="C95" s="263">
        <v>530.75</v>
      </c>
      <c r="D95" s="265">
        <v>530.4</v>
      </c>
      <c r="E95" s="265">
        <v>519.34999999999991</v>
      </c>
      <c r="F95" s="265">
        <v>507.94999999999993</v>
      </c>
      <c r="G95" s="265">
        <v>496.89999999999986</v>
      </c>
      <c r="H95" s="265">
        <v>541.79999999999995</v>
      </c>
      <c r="I95" s="265">
        <v>552.84999999999991</v>
      </c>
      <c r="J95" s="265">
        <v>564.25</v>
      </c>
      <c r="K95" s="263">
        <v>541.45000000000005</v>
      </c>
      <c r="L95" s="263">
        <v>519</v>
      </c>
      <c r="M95" s="263">
        <v>4.0118499999999999</v>
      </c>
    </row>
    <row r="96" spans="1:13">
      <c r="A96" s="282">
        <v>87</v>
      </c>
      <c r="B96" s="263" t="s">
        <v>244</v>
      </c>
      <c r="C96" s="263">
        <v>1366.85</v>
      </c>
      <c r="D96" s="265">
        <v>1371.25</v>
      </c>
      <c r="E96" s="265">
        <v>1348.1</v>
      </c>
      <c r="F96" s="265">
        <v>1329.35</v>
      </c>
      <c r="G96" s="265">
        <v>1306.1999999999998</v>
      </c>
      <c r="H96" s="265">
        <v>1390</v>
      </c>
      <c r="I96" s="265">
        <v>1413.15</v>
      </c>
      <c r="J96" s="265">
        <v>1431.9</v>
      </c>
      <c r="K96" s="263">
        <v>1394.4</v>
      </c>
      <c r="L96" s="263">
        <v>1352.5</v>
      </c>
      <c r="M96" s="263">
        <v>15.2172</v>
      </c>
    </row>
    <row r="97" spans="1:13">
      <c r="A97" s="282">
        <v>88</v>
      </c>
      <c r="B97" s="263" t="s">
        <v>104</v>
      </c>
      <c r="C97" s="263">
        <v>1405.6</v>
      </c>
      <c r="D97" s="265">
        <v>1398.6833333333334</v>
      </c>
      <c r="E97" s="265">
        <v>1385.9166666666667</v>
      </c>
      <c r="F97" s="265">
        <v>1366.2333333333333</v>
      </c>
      <c r="G97" s="265">
        <v>1353.4666666666667</v>
      </c>
      <c r="H97" s="265">
        <v>1418.3666666666668</v>
      </c>
      <c r="I97" s="265">
        <v>1431.1333333333332</v>
      </c>
      <c r="J97" s="265">
        <v>1450.8166666666668</v>
      </c>
      <c r="K97" s="263">
        <v>1411.45</v>
      </c>
      <c r="L97" s="263">
        <v>1379</v>
      </c>
      <c r="M97" s="263">
        <v>17.649940000000001</v>
      </c>
    </row>
    <row r="98" spans="1:13">
      <c r="A98" s="282">
        <v>89</v>
      </c>
      <c r="B98" s="263" t="s">
        <v>372</v>
      </c>
      <c r="C98" s="263">
        <v>518.15</v>
      </c>
      <c r="D98" s="265">
        <v>514.51666666666654</v>
      </c>
      <c r="E98" s="265">
        <v>506.23333333333312</v>
      </c>
      <c r="F98" s="265">
        <v>494.31666666666661</v>
      </c>
      <c r="G98" s="265">
        <v>486.03333333333319</v>
      </c>
      <c r="H98" s="265">
        <v>526.43333333333305</v>
      </c>
      <c r="I98" s="265">
        <v>534.71666666666658</v>
      </c>
      <c r="J98" s="265">
        <v>546.63333333333298</v>
      </c>
      <c r="K98" s="263">
        <v>522.79999999999995</v>
      </c>
      <c r="L98" s="263">
        <v>502.6</v>
      </c>
      <c r="M98" s="263">
        <v>11.240460000000001</v>
      </c>
    </row>
    <row r="99" spans="1:13">
      <c r="A99" s="282">
        <v>90</v>
      </c>
      <c r="B99" s="263" t="s">
        <v>246</v>
      </c>
      <c r="C99" s="263">
        <v>265.8</v>
      </c>
      <c r="D99" s="265">
        <v>263.91666666666669</v>
      </c>
      <c r="E99" s="265">
        <v>258.13333333333338</v>
      </c>
      <c r="F99" s="265">
        <v>250.4666666666667</v>
      </c>
      <c r="G99" s="265">
        <v>244.68333333333339</v>
      </c>
      <c r="H99" s="265">
        <v>271.58333333333337</v>
      </c>
      <c r="I99" s="265">
        <v>277.36666666666667</v>
      </c>
      <c r="J99" s="265">
        <v>285.03333333333336</v>
      </c>
      <c r="K99" s="263">
        <v>269.7</v>
      </c>
      <c r="L99" s="263">
        <v>256.25</v>
      </c>
      <c r="M99" s="263">
        <v>7.1112399999999996</v>
      </c>
    </row>
    <row r="100" spans="1:13">
      <c r="A100" s="282">
        <v>91</v>
      </c>
      <c r="B100" s="263" t="s">
        <v>107</v>
      </c>
      <c r="C100" s="263">
        <v>958.55</v>
      </c>
      <c r="D100" s="265">
        <v>962.44999999999993</v>
      </c>
      <c r="E100" s="265">
        <v>949.89999999999986</v>
      </c>
      <c r="F100" s="265">
        <v>941.24999999999989</v>
      </c>
      <c r="G100" s="265">
        <v>928.69999999999982</v>
      </c>
      <c r="H100" s="265">
        <v>971.09999999999991</v>
      </c>
      <c r="I100" s="265">
        <v>983.64999999999986</v>
      </c>
      <c r="J100" s="265">
        <v>992.3</v>
      </c>
      <c r="K100" s="263">
        <v>975</v>
      </c>
      <c r="L100" s="263">
        <v>953.8</v>
      </c>
      <c r="M100" s="263">
        <v>42.711779999999997</v>
      </c>
    </row>
    <row r="101" spans="1:13">
      <c r="A101" s="282">
        <v>92</v>
      </c>
      <c r="B101" s="263" t="s">
        <v>248</v>
      </c>
      <c r="C101" s="263">
        <v>2854.35</v>
      </c>
      <c r="D101" s="265">
        <v>2845.2666666666664</v>
      </c>
      <c r="E101" s="265">
        <v>2825.2833333333328</v>
      </c>
      <c r="F101" s="265">
        <v>2796.2166666666662</v>
      </c>
      <c r="G101" s="265">
        <v>2776.2333333333327</v>
      </c>
      <c r="H101" s="265">
        <v>2874.333333333333</v>
      </c>
      <c r="I101" s="265">
        <v>2894.3166666666666</v>
      </c>
      <c r="J101" s="265">
        <v>2923.3833333333332</v>
      </c>
      <c r="K101" s="263">
        <v>2865.25</v>
      </c>
      <c r="L101" s="263">
        <v>2816.2</v>
      </c>
      <c r="M101" s="263">
        <v>1.8501000000000001</v>
      </c>
    </row>
    <row r="102" spans="1:13">
      <c r="A102" s="282">
        <v>93</v>
      </c>
      <c r="B102" s="263" t="s">
        <v>109</v>
      </c>
      <c r="C102" s="263">
        <v>1491.3</v>
      </c>
      <c r="D102" s="265">
        <v>1488.1000000000001</v>
      </c>
      <c r="E102" s="265">
        <v>1477.2000000000003</v>
      </c>
      <c r="F102" s="265">
        <v>1463.1000000000001</v>
      </c>
      <c r="G102" s="265">
        <v>1452.2000000000003</v>
      </c>
      <c r="H102" s="265">
        <v>1502.2000000000003</v>
      </c>
      <c r="I102" s="265">
        <v>1513.1000000000004</v>
      </c>
      <c r="J102" s="265">
        <v>1527.2000000000003</v>
      </c>
      <c r="K102" s="263">
        <v>1499</v>
      </c>
      <c r="L102" s="263">
        <v>1474</v>
      </c>
      <c r="M102" s="263">
        <v>60.106290000000001</v>
      </c>
    </row>
    <row r="103" spans="1:13">
      <c r="A103" s="282">
        <v>94</v>
      </c>
      <c r="B103" s="263" t="s">
        <v>249</v>
      </c>
      <c r="C103" s="263">
        <v>671.7</v>
      </c>
      <c r="D103" s="265">
        <v>671.68333333333328</v>
      </c>
      <c r="E103" s="265">
        <v>666.56666666666661</v>
      </c>
      <c r="F103" s="265">
        <v>661.43333333333328</v>
      </c>
      <c r="G103" s="265">
        <v>656.31666666666661</v>
      </c>
      <c r="H103" s="265">
        <v>676.81666666666661</v>
      </c>
      <c r="I103" s="265">
        <v>681.93333333333317</v>
      </c>
      <c r="J103" s="265">
        <v>687.06666666666661</v>
      </c>
      <c r="K103" s="263">
        <v>676.8</v>
      </c>
      <c r="L103" s="263">
        <v>666.55</v>
      </c>
      <c r="M103" s="263">
        <v>17.614920000000001</v>
      </c>
    </row>
    <row r="104" spans="1:13">
      <c r="A104" s="282">
        <v>95</v>
      </c>
      <c r="B104" s="263" t="s">
        <v>105</v>
      </c>
      <c r="C104" s="263">
        <v>1050.3</v>
      </c>
      <c r="D104" s="265">
        <v>1046.3500000000001</v>
      </c>
      <c r="E104" s="265">
        <v>1030.2500000000002</v>
      </c>
      <c r="F104" s="265">
        <v>1010.2</v>
      </c>
      <c r="G104" s="265">
        <v>994.10000000000014</v>
      </c>
      <c r="H104" s="265">
        <v>1066.4000000000003</v>
      </c>
      <c r="I104" s="265">
        <v>1082.5000000000002</v>
      </c>
      <c r="J104" s="265">
        <v>1102.5500000000004</v>
      </c>
      <c r="K104" s="263">
        <v>1062.45</v>
      </c>
      <c r="L104" s="263">
        <v>1026.3</v>
      </c>
      <c r="M104" s="263">
        <v>16.560449999999999</v>
      </c>
    </row>
    <row r="105" spans="1:13">
      <c r="A105" s="282">
        <v>96</v>
      </c>
      <c r="B105" s="263" t="s">
        <v>110</v>
      </c>
      <c r="C105" s="263">
        <v>2937.8</v>
      </c>
      <c r="D105" s="265">
        <v>2950.5333333333333</v>
      </c>
      <c r="E105" s="265">
        <v>2918.2666666666664</v>
      </c>
      <c r="F105" s="265">
        <v>2898.7333333333331</v>
      </c>
      <c r="G105" s="265">
        <v>2866.4666666666662</v>
      </c>
      <c r="H105" s="265">
        <v>2970.0666666666666</v>
      </c>
      <c r="I105" s="265">
        <v>3002.3333333333339</v>
      </c>
      <c r="J105" s="265">
        <v>3021.8666666666668</v>
      </c>
      <c r="K105" s="263">
        <v>2982.8</v>
      </c>
      <c r="L105" s="263">
        <v>2931</v>
      </c>
      <c r="M105" s="263">
        <v>6.1131799999999998</v>
      </c>
    </row>
    <row r="106" spans="1:13">
      <c r="A106" s="282">
        <v>97</v>
      </c>
      <c r="B106" s="263" t="s">
        <v>112</v>
      </c>
      <c r="C106" s="263">
        <v>327.14999999999998</v>
      </c>
      <c r="D106" s="265">
        <v>324.58333333333331</v>
      </c>
      <c r="E106" s="265">
        <v>320.66666666666663</v>
      </c>
      <c r="F106" s="265">
        <v>314.18333333333334</v>
      </c>
      <c r="G106" s="265">
        <v>310.26666666666665</v>
      </c>
      <c r="H106" s="265">
        <v>331.06666666666661</v>
      </c>
      <c r="I106" s="265">
        <v>334.98333333333323</v>
      </c>
      <c r="J106" s="265">
        <v>341.46666666666658</v>
      </c>
      <c r="K106" s="263">
        <v>328.5</v>
      </c>
      <c r="L106" s="263">
        <v>318.10000000000002</v>
      </c>
      <c r="M106" s="263">
        <v>138.57626999999999</v>
      </c>
    </row>
    <row r="107" spans="1:13">
      <c r="A107" s="282">
        <v>98</v>
      </c>
      <c r="B107" s="263" t="s">
        <v>113</v>
      </c>
      <c r="C107" s="263">
        <v>229.8</v>
      </c>
      <c r="D107" s="265">
        <v>230.04999999999998</v>
      </c>
      <c r="E107" s="265">
        <v>228.09999999999997</v>
      </c>
      <c r="F107" s="265">
        <v>226.39999999999998</v>
      </c>
      <c r="G107" s="265">
        <v>224.44999999999996</v>
      </c>
      <c r="H107" s="265">
        <v>231.74999999999997</v>
      </c>
      <c r="I107" s="265">
        <v>233.69999999999996</v>
      </c>
      <c r="J107" s="265">
        <v>235.39999999999998</v>
      </c>
      <c r="K107" s="263">
        <v>232</v>
      </c>
      <c r="L107" s="263">
        <v>228.35</v>
      </c>
      <c r="M107" s="263">
        <v>28.072130000000001</v>
      </c>
    </row>
    <row r="108" spans="1:13">
      <c r="A108" s="282">
        <v>99</v>
      </c>
      <c r="B108" s="263" t="s">
        <v>114</v>
      </c>
      <c r="C108" s="263">
        <v>2317.9</v>
      </c>
      <c r="D108" s="265">
        <v>2297.2333333333331</v>
      </c>
      <c r="E108" s="265">
        <v>2269.4666666666662</v>
      </c>
      <c r="F108" s="265">
        <v>2221.0333333333333</v>
      </c>
      <c r="G108" s="265">
        <v>2193.2666666666664</v>
      </c>
      <c r="H108" s="265">
        <v>2345.6666666666661</v>
      </c>
      <c r="I108" s="265">
        <v>2373.4333333333334</v>
      </c>
      <c r="J108" s="265">
        <v>2421.8666666666659</v>
      </c>
      <c r="K108" s="263">
        <v>2325</v>
      </c>
      <c r="L108" s="263">
        <v>2248.8000000000002</v>
      </c>
      <c r="M108" s="263">
        <v>19.292359999999999</v>
      </c>
    </row>
    <row r="109" spans="1:13">
      <c r="A109" s="282">
        <v>100</v>
      </c>
      <c r="B109" s="263" t="s">
        <v>250</v>
      </c>
      <c r="C109" s="263">
        <v>278.05</v>
      </c>
      <c r="D109" s="265">
        <v>278.7166666666667</v>
      </c>
      <c r="E109" s="265">
        <v>269.53333333333342</v>
      </c>
      <c r="F109" s="265">
        <v>261.01666666666671</v>
      </c>
      <c r="G109" s="265">
        <v>251.83333333333343</v>
      </c>
      <c r="H109" s="265">
        <v>287.23333333333341</v>
      </c>
      <c r="I109" s="265">
        <v>296.41666666666669</v>
      </c>
      <c r="J109" s="265">
        <v>304.93333333333339</v>
      </c>
      <c r="K109" s="263">
        <v>287.89999999999998</v>
      </c>
      <c r="L109" s="263">
        <v>270.2</v>
      </c>
      <c r="M109" s="263">
        <v>22.31711</v>
      </c>
    </row>
    <row r="110" spans="1:13">
      <c r="A110" s="282">
        <v>101</v>
      </c>
      <c r="B110" s="263" t="s">
        <v>251</v>
      </c>
      <c r="C110" s="263">
        <v>44.2</v>
      </c>
      <c r="D110" s="265">
        <v>44.54999999999999</v>
      </c>
      <c r="E110" s="265">
        <v>43.699999999999982</v>
      </c>
      <c r="F110" s="265">
        <v>43.199999999999989</v>
      </c>
      <c r="G110" s="265">
        <v>42.34999999999998</v>
      </c>
      <c r="H110" s="265">
        <v>45.049999999999983</v>
      </c>
      <c r="I110" s="265">
        <v>45.899999999999991</v>
      </c>
      <c r="J110" s="265">
        <v>46.399999999999984</v>
      </c>
      <c r="K110" s="263">
        <v>45.4</v>
      </c>
      <c r="L110" s="263">
        <v>44.05</v>
      </c>
      <c r="M110" s="263">
        <v>13.365970000000001</v>
      </c>
    </row>
    <row r="111" spans="1:13">
      <c r="A111" s="282">
        <v>102</v>
      </c>
      <c r="B111" s="263" t="s">
        <v>108</v>
      </c>
      <c r="C111" s="263">
        <v>2532.75</v>
      </c>
      <c r="D111" s="265">
        <v>2523.9833333333331</v>
      </c>
      <c r="E111" s="265">
        <v>2499.9666666666662</v>
      </c>
      <c r="F111" s="265">
        <v>2467.1833333333329</v>
      </c>
      <c r="G111" s="265">
        <v>2443.1666666666661</v>
      </c>
      <c r="H111" s="265">
        <v>2556.7666666666664</v>
      </c>
      <c r="I111" s="265">
        <v>2580.7833333333338</v>
      </c>
      <c r="J111" s="265">
        <v>2613.5666666666666</v>
      </c>
      <c r="K111" s="263">
        <v>2548</v>
      </c>
      <c r="L111" s="263">
        <v>2491.1999999999998</v>
      </c>
      <c r="M111" s="263">
        <v>32.725340000000003</v>
      </c>
    </row>
    <row r="112" spans="1:13">
      <c r="A112" s="282">
        <v>103</v>
      </c>
      <c r="B112" s="263" t="s">
        <v>116</v>
      </c>
      <c r="C112" s="263">
        <v>578.54999999999995</v>
      </c>
      <c r="D112" s="265">
        <v>579.11666666666667</v>
      </c>
      <c r="E112" s="265">
        <v>573.73333333333335</v>
      </c>
      <c r="F112" s="265">
        <v>568.91666666666663</v>
      </c>
      <c r="G112" s="265">
        <v>563.5333333333333</v>
      </c>
      <c r="H112" s="265">
        <v>583.93333333333339</v>
      </c>
      <c r="I112" s="265">
        <v>589.31666666666683</v>
      </c>
      <c r="J112" s="265">
        <v>594.13333333333344</v>
      </c>
      <c r="K112" s="263">
        <v>584.5</v>
      </c>
      <c r="L112" s="263">
        <v>574.29999999999995</v>
      </c>
      <c r="M112" s="263">
        <v>207.2441</v>
      </c>
    </row>
    <row r="113" spans="1:13">
      <c r="A113" s="282">
        <v>104</v>
      </c>
      <c r="B113" s="263" t="s">
        <v>252</v>
      </c>
      <c r="C113" s="263">
        <v>1400</v>
      </c>
      <c r="D113" s="265">
        <v>1405.1666666666667</v>
      </c>
      <c r="E113" s="265">
        <v>1385.3333333333335</v>
      </c>
      <c r="F113" s="265">
        <v>1370.6666666666667</v>
      </c>
      <c r="G113" s="265">
        <v>1350.8333333333335</v>
      </c>
      <c r="H113" s="265">
        <v>1419.8333333333335</v>
      </c>
      <c r="I113" s="265">
        <v>1439.666666666667</v>
      </c>
      <c r="J113" s="265">
        <v>1454.3333333333335</v>
      </c>
      <c r="K113" s="263">
        <v>1425</v>
      </c>
      <c r="L113" s="263">
        <v>1390.5</v>
      </c>
      <c r="M113" s="263">
        <v>2.2704499999999999</v>
      </c>
    </row>
    <row r="114" spans="1:13">
      <c r="A114" s="282">
        <v>105</v>
      </c>
      <c r="B114" s="263" t="s">
        <v>117</v>
      </c>
      <c r="C114" s="263">
        <v>430.65</v>
      </c>
      <c r="D114" s="265">
        <v>433.38333333333338</v>
      </c>
      <c r="E114" s="265">
        <v>426.76666666666677</v>
      </c>
      <c r="F114" s="265">
        <v>422.88333333333338</v>
      </c>
      <c r="G114" s="265">
        <v>416.26666666666677</v>
      </c>
      <c r="H114" s="265">
        <v>437.26666666666677</v>
      </c>
      <c r="I114" s="265">
        <v>443.88333333333344</v>
      </c>
      <c r="J114" s="265">
        <v>447.76666666666677</v>
      </c>
      <c r="K114" s="263">
        <v>440</v>
      </c>
      <c r="L114" s="263">
        <v>429.5</v>
      </c>
      <c r="M114" s="263">
        <v>20.633669999999999</v>
      </c>
    </row>
    <row r="115" spans="1:13">
      <c r="A115" s="282">
        <v>106</v>
      </c>
      <c r="B115" s="263" t="s">
        <v>387</v>
      </c>
      <c r="C115" s="263">
        <v>394.8</v>
      </c>
      <c r="D115" s="265">
        <v>396.93333333333334</v>
      </c>
      <c r="E115" s="265">
        <v>391.86666666666667</v>
      </c>
      <c r="F115" s="265">
        <v>388.93333333333334</v>
      </c>
      <c r="G115" s="265">
        <v>383.86666666666667</v>
      </c>
      <c r="H115" s="265">
        <v>399.86666666666667</v>
      </c>
      <c r="I115" s="265">
        <v>404.93333333333339</v>
      </c>
      <c r="J115" s="265">
        <v>407.86666666666667</v>
      </c>
      <c r="K115" s="263">
        <v>402</v>
      </c>
      <c r="L115" s="263">
        <v>394</v>
      </c>
      <c r="M115" s="263">
        <v>7.0438900000000002</v>
      </c>
    </row>
    <row r="116" spans="1:13">
      <c r="A116" s="282">
        <v>107</v>
      </c>
      <c r="B116" s="263" t="s">
        <v>119</v>
      </c>
      <c r="C116" s="263">
        <v>57.7</v>
      </c>
      <c r="D116" s="265">
        <v>58.083333333333336</v>
      </c>
      <c r="E116" s="265">
        <v>56.966666666666669</v>
      </c>
      <c r="F116" s="265">
        <v>56.233333333333334</v>
      </c>
      <c r="G116" s="265">
        <v>55.116666666666667</v>
      </c>
      <c r="H116" s="265">
        <v>58.81666666666667</v>
      </c>
      <c r="I116" s="265">
        <v>59.93333333333333</v>
      </c>
      <c r="J116" s="265">
        <v>60.666666666666671</v>
      </c>
      <c r="K116" s="263">
        <v>59.2</v>
      </c>
      <c r="L116" s="263">
        <v>57.35</v>
      </c>
      <c r="M116" s="263">
        <v>307.06356</v>
      </c>
    </row>
    <row r="117" spans="1:13">
      <c r="A117" s="282">
        <v>108</v>
      </c>
      <c r="B117" s="263" t="s">
        <v>126</v>
      </c>
      <c r="C117" s="263">
        <v>210.9</v>
      </c>
      <c r="D117" s="265">
        <v>211.9</v>
      </c>
      <c r="E117" s="265">
        <v>209.35000000000002</v>
      </c>
      <c r="F117" s="265">
        <v>207.8</v>
      </c>
      <c r="G117" s="265">
        <v>205.25000000000003</v>
      </c>
      <c r="H117" s="265">
        <v>213.45000000000002</v>
      </c>
      <c r="I117" s="265">
        <v>216.00000000000003</v>
      </c>
      <c r="J117" s="265">
        <v>217.55</v>
      </c>
      <c r="K117" s="263">
        <v>214.45</v>
      </c>
      <c r="L117" s="263">
        <v>210.35</v>
      </c>
      <c r="M117" s="263">
        <v>260.79435000000001</v>
      </c>
    </row>
    <row r="118" spans="1:13">
      <c r="A118" s="282">
        <v>109</v>
      </c>
      <c r="B118" s="263" t="s">
        <v>115</v>
      </c>
      <c r="C118" s="263">
        <v>197.95</v>
      </c>
      <c r="D118" s="265">
        <v>199.06666666666669</v>
      </c>
      <c r="E118" s="265">
        <v>195.48333333333338</v>
      </c>
      <c r="F118" s="265">
        <v>193.01666666666668</v>
      </c>
      <c r="G118" s="265">
        <v>189.43333333333337</v>
      </c>
      <c r="H118" s="265">
        <v>201.53333333333339</v>
      </c>
      <c r="I118" s="265">
        <v>205.1166666666667</v>
      </c>
      <c r="J118" s="265">
        <v>207.5833333333334</v>
      </c>
      <c r="K118" s="263">
        <v>202.65</v>
      </c>
      <c r="L118" s="263">
        <v>196.6</v>
      </c>
      <c r="M118" s="263">
        <v>149.34594999999999</v>
      </c>
    </row>
    <row r="119" spans="1:13">
      <c r="A119" s="282">
        <v>110</v>
      </c>
      <c r="B119" s="263" t="s">
        <v>255</v>
      </c>
      <c r="C119" s="263">
        <v>108.4</v>
      </c>
      <c r="D119" s="265">
        <v>106.93333333333334</v>
      </c>
      <c r="E119" s="265">
        <v>104.86666666666667</v>
      </c>
      <c r="F119" s="265">
        <v>101.33333333333334</v>
      </c>
      <c r="G119" s="265">
        <v>99.26666666666668</v>
      </c>
      <c r="H119" s="265">
        <v>110.46666666666667</v>
      </c>
      <c r="I119" s="265">
        <v>112.53333333333333</v>
      </c>
      <c r="J119" s="265">
        <v>116.06666666666666</v>
      </c>
      <c r="K119" s="263">
        <v>109</v>
      </c>
      <c r="L119" s="263">
        <v>103.4</v>
      </c>
      <c r="M119" s="263">
        <v>22.17362</v>
      </c>
    </row>
    <row r="120" spans="1:13">
      <c r="A120" s="282">
        <v>111</v>
      </c>
      <c r="B120" s="263" t="s">
        <v>125</v>
      </c>
      <c r="C120" s="263">
        <v>90.9</v>
      </c>
      <c r="D120" s="265">
        <v>91.233333333333348</v>
      </c>
      <c r="E120" s="265">
        <v>90.266666666666694</v>
      </c>
      <c r="F120" s="265">
        <v>89.63333333333334</v>
      </c>
      <c r="G120" s="265">
        <v>88.666666666666686</v>
      </c>
      <c r="H120" s="265">
        <v>91.866666666666703</v>
      </c>
      <c r="I120" s="265">
        <v>92.833333333333343</v>
      </c>
      <c r="J120" s="265">
        <v>93.466666666666711</v>
      </c>
      <c r="K120" s="263">
        <v>92.2</v>
      </c>
      <c r="L120" s="263">
        <v>90.6</v>
      </c>
      <c r="M120" s="263">
        <v>189.74850000000001</v>
      </c>
    </row>
    <row r="121" spans="1:13">
      <c r="A121" s="282">
        <v>112</v>
      </c>
      <c r="B121" s="263" t="s">
        <v>772</v>
      </c>
      <c r="C121" s="263">
        <v>1747.4</v>
      </c>
      <c r="D121" s="265">
        <v>1745.2333333333333</v>
      </c>
      <c r="E121" s="265">
        <v>1720.4666666666667</v>
      </c>
      <c r="F121" s="265">
        <v>1693.5333333333333</v>
      </c>
      <c r="G121" s="265">
        <v>1668.7666666666667</v>
      </c>
      <c r="H121" s="265">
        <v>1772.1666666666667</v>
      </c>
      <c r="I121" s="265">
        <v>1796.9333333333336</v>
      </c>
      <c r="J121" s="265">
        <v>1823.8666666666668</v>
      </c>
      <c r="K121" s="263">
        <v>1770</v>
      </c>
      <c r="L121" s="263">
        <v>1718.3</v>
      </c>
      <c r="M121" s="263">
        <v>17.761330000000001</v>
      </c>
    </row>
    <row r="122" spans="1:13">
      <c r="A122" s="282">
        <v>113</v>
      </c>
      <c r="B122" s="263" t="s">
        <v>120</v>
      </c>
      <c r="C122" s="263">
        <v>503.65</v>
      </c>
      <c r="D122" s="265">
        <v>503.2</v>
      </c>
      <c r="E122" s="265">
        <v>497.59999999999997</v>
      </c>
      <c r="F122" s="265">
        <v>491.54999999999995</v>
      </c>
      <c r="G122" s="265">
        <v>485.94999999999993</v>
      </c>
      <c r="H122" s="265">
        <v>509.25</v>
      </c>
      <c r="I122" s="265">
        <v>514.85</v>
      </c>
      <c r="J122" s="265">
        <v>520.90000000000009</v>
      </c>
      <c r="K122" s="263">
        <v>508.8</v>
      </c>
      <c r="L122" s="263">
        <v>497.15</v>
      </c>
      <c r="M122" s="263">
        <v>12.624779999999999</v>
      </c>
    </row>
    <row r="123" spans="1:13">
      <c r="A123" s="282">
        <v>114</v>
      </c>
      <c r="B123" s="263" t="s">
        <v>827</v>
      </c>
      <c r="C123" s="263">
        <v>239.95</v>
      </c>
      <c r="D123" s="265">
        <v>241.03333333333333</v>
      </c>
      <c r="E123" s="265">
        <v>234.01666666666665</v>
      </c>
      <c r="F123" s="265">
        <v>228.08333333333331</v>
      </c>
      <c r="G123" s="265">
        <v>221.06666666666663</v>
      </c>
      <c r="H123" s="265">
        <v>246.96666666666667</v>
      </c>
      <c r="I123" s="265">
        <v>253.98333333333338</v>
      </c>
      <c r="J123" s="265">
        <v>259.91666666666669</v>
      </c>
      <c r="K123" s="263">
        <v>248.05</v>
      </c>
      <c r="L123" s="263">
        <v>235.1</v>
      </c>
      <c r="M123" s="263">
        <v>20.065560000000001</v>
      </c>
    </row>
    <row r="124" spans="1:13">
      <c r="A124" s="282">
        <v>115</v>
      </c>
      <c r="B124" s="263" t="s">
        <v>122</v>
      </c>
      <c r="C124" s="263">
        <v>952.75</v>
      </c>
      <c r="D124" s="265">
        <v>959.75</v>
      </c>
      <c r="E124" s="265">
        <v>943</v>
      </c>
      <c r="F124" s="265">
        <v>933.25</v>
      </c>
      <c r="G124" s="265">
        <v>916.5</v>
      </c>
      <c r="H124" s="265">
        <v>969.5</v>
      </c>
      <c r="I124" s="265">
        <v>986.25</v>
      </c>
      <c r="J124" s="265">
        <v>996</v>
      </c>
      <c r="K124" s="263">
        <v>976.5</v>
      </c>
      <c r="L124" s="263">
        <v>950</v>
      </c>
      <c r="M124" s="263">
        <v>48.91178</v>
      </c>
    </row>
    <row r="125" spans="1:13">
      <c r="A125" s="282">
        <v>116</v>
      </c>
      <c r="B125" s="263" t="s">
        <v>256</v>
      </c>
      <c r="C125" s="263">
        <v>4470.95</v>
      </c>
      <c r="D125" s="265">
        <v>4453.8</v>
      </c>
      <c r="E125" s="265">
        <v>4408.6000000000004</v>
      </c>
      <c r="F125" s="265">
        <v>4346.25</v>
      </c>
      <c r="G125" s="265">
        <v>4301.05</v>
      </c>
      <c r="H125" s="265">
        <v>4516.1500000000005</v>
      </c>
      <c r="I125" s="265">
        <v>4561.3499999999995</v>
      </c>
      <c r="J125" s="265">
        <v>4623.7000000000007</v>
      </c>
      <c r="K125" s="263">
        <v>4499</v>
      </c>
      <c r="L125" s="263">
        <v>4391.45</v>
      </c>
      <c r="M125" s="263">
        <v>4.88842</v>
      </c>
    </row>
    <row r="126" spans="1:13">
      <c r="A126" s="282">
        <v>117</v>
      </c>
      <c r="B126" s="263" t="s">
        <v>124</v>
      </c>
      <c r="C126" s="263">
        <v>1336.2</v>
      </c>
      <c r="D126" s="265">
        <v>1341.6333333333334</v>
      </c>
      <c r="E126" s="265">
        <v>1326.5666666666668</v>
      </c>
      <c r="F126" s="265">
        <v>1316.9333333333334</v>
      </c>
      <c r="G126" s="265">
        <v>1301.8666666666668</v>
      </c>
      <c r="H126" s="265">
        <v>1351.2666666666669</v>
      </c>
      <c r="I126" s="265">
        <v>1366.3333333333335</v>
      </c>
      <c r="J126" s="265">
        <v>1375.9666666666669</v>
      </c>
      <c r="K126" s="263">
        <v>1356.7</v>
      </c>
      <c r="L126" s="263">
        <v>1332</v>
      </c>
      <c r="M126" s="263">
        <v>49.220709999999997</v>
      </c>
    </row>
    <row r="127" spans="1:13">
      <c r="A127" s="282">
        <v>118</v>
      </c>
      <c r="B127" s="263" t="s">
        <v>121</v>
      </c>
      <c r="C127" s="263">
        <v>1613</v>
      </c>
      <c r="D127" s="265">
        <v>1629.7833333333335</v>
      </c>
      <c r="E127" s="265">
        <v>1583.2166666666672</v>
      </c>
      <c r="F127" s="265">
        <v>1553.4333333333336</v>
      </c>
      <c r="G127" s="265">
        <v>1506.8666666666672</v>
      </c>
      <c r="H127" s="265">
        <v>1659.5666666666671</v>
      </c>
      <c r="I127" s="265">
        <v>1706.1333333333332</v>
      </c>
      <c r="J127" s="265">
        <v>1735.916666666667</v>
      </c>
      <c r="K127" s="263">
        <v>1676.35</v>
      </c>
      <c r="L127" s="263">
        <v>1600</v>
      </c>
      <c r="M127" s="263">
        <v>12.62754</v>
      </c>
    </row>
    <row r="128" spans="1:13">
      <c r="A128" s="282">
        <v>119</v>
      </c>
      <c r="B128" s="263" t="s">
        <v>257</v>
      </c>
      <c r="C128" s="263">
        <v>1859.9</v>
      </c>
      <c r="D128" s="265">
        <v>1855.45</v>
      </c>
      <c r="E128" s="265">
        <v>1845.45</v>
      </c>
      <c r="F128" s="265">
        <v>1831</v>
      </c>
      <c r="G128" s="265">
        <v>1821</v>
      </c>
      <c r="H128" s="265">
        <v>1869.9</v>
      </c>
      <c r="I128" s="265">
        <v>1879.9</v>
      </c>
      <c r="J128" s="265">
        <v>1894.3500000000001</v>
      </c>
      <c r="K128" s="263">
        <v>1865.45</v>
      </c>
      <c r="L128" s="263">
        <v>1841</v>
      </c>
      <c r="M128" s="263">
        <v>1.34907</v>
      </c>
    </row>
    <row r="129" spans="1:13">
      <c r="A129" s="282">
        <v>120</v>
      </c>
      <c r="B129" s="263" t="s">
        <v>258</v>
      </c>
      <c r="C129" s="263">
        <v>87.5</v>
      </c>
      <c r="D129" s="265">
        <v>86.45</v>
      </c>
      <c r="E129" s="265">
        <v>84.75</v>
      </c>
      <c r="F129" s="265">
        <v>82</v>
      </c>
      <c r="G129" s="265">
        <v>80.3</v>
      </c>
      <c r="H129" s="265">
        <v>89.2</v>
      </c>
      <c r="I129" s="265">
        <v>90.90000000000002</v>
      </c>
      <c r="J129" s="265">
        <v>93.65</v>
      </c>
      <c r="K129" s="263">
        <v>88.15</v>
      </c>
      <c r="L129" s="263">
        <v>83.7</v>
      </c>
      <c r="M129" s="263">
        <v>109.31102</v>
      </c>
    </row>
    <row r="130" spans="1:13">
      <c r="A130" s="282">
        <v>121</v>
      </c>
      <c r="B130" s="263" t="s">
        <v>128</v>
      </c>
      <c r="C130" s="263">
        <v>445.2</v>
      </c>
      <c r="D130" s="265">
        <v>444.55</v>
      </c>
      <c r="E130" s="265">
        <v>436.85</v>
      </c>
      <c r="F130" s="265">
        <v>428.5</v>
      </c>
      <c r="G130" s="265">
        <v>420.8</v>
      </c>
      <c r="H130" s="265">
        <v>452.90000000000003</v>
      </c>
      <c r="I130" s="265">
        <v>460.59999999999997</v>
      </c>
      <c r="J130" s="265">
        <v>468.95000000000005</v>
      </c>
      <c r="K130" s="263">
        <v>452.25</v>
      </c>
      <c r="L130" s="263">
        <v>436.2</v>
      </c>
      <c r="M130" s="263">
        <v>121.65673</v>
      </c>
    </row>
    <row r="131" spans="1:13">
      <c r="A131" s="282">
        <v>122</v>
      </c>
      <c r="B131" s="263" t="s">
        <v>127</v>
      </c>
      <c r="C131" s="263">
        <v>324.2</v>
      </c>
      <c r="D131" s="265">
        <v>321</v>
      </c>
      <c r="E131" s="265">
        <v>314.2</v>
      </c>
      <c r="F131" s="265">
        <v>304.2</v>
      </c>
      <c r="G131" s="265">
        <v>297.39999999999998</v>
      </c>
      <c r="H131" s="265">
        <v>331</v>
      </c>
      <c r="I131" s="265">
        <v>337.79999999999995</v>
      </c>
      <c r="J131" s="265">
        <v>347.8</v>
      </c>
      <c r="K131" s="263">
        <v>327.8</v>
      </c>
      <c r="L131" s="263">
        <v>311</v>
      </c>
      <c r="M131" s="263">
        <v>97.436639999999997</v>
      </c>
    </row>
    <row r="132" spans="1:13">
      <c r="A132" s="282">
        <v>123</v>
      </c>
      <c r="B132" s="263" t="s">
        <v>129</v>
      </c>
      <c r="C132" s="263">
        <v>2880.8</v>
      </c>
      <c r="D132" s="265">
        <v>2886.0166666666664</v>
      </c>
      <c r="E132" s="265">
        <v>2854.7833333333328</v>
      </c>
      <c r="F132" s="265">
        <v>2828.7666666666664</v>
      </c>
      <c r="G132" s="265">
        <v>2797.5333333333328</v>
      </c>
      <c r="H132" s="265">
        <v>2912.0333333333328</v>
      </c>
      <c r="I132" s="265">
        <v>2943.2666666666664</v>
      </c>
      <c r="J132" s="265">
        <v>2969.2833333333328</v>
      </c>
      <c r="K132" s="263">
        <v>2917.25</v>
      </c>
      <c r="L132" s="263">
        <v>2860</v>
      </c>
      <c r="M132" s="263">
        <v>8.3524100000000008</v>
      </c>
    </row>
    <row r="133" spans="1:13">
      <c r="A133" s="282">
        <v>124</v>
      </c>
      <c r="B133" s="263" t="s">
        <v>131</v>
      </c>
      <c r="C133" s="263">
        <v>1771.05</v>
      </c>
      <c r="D133" s="265">
        <v>1775.3999999999999</v>
      </c>
      <c r="E133" s="265">
        <v>1758.3999999999996</v>
      </c>
      <c r="F133" s="265">
        <v>1745.7499999999998</v>
      </c>
      <c r="G133" s="265">
        <v>1728.7499999999995</v>
      </c>
      <c r="H133" s="265">
        <v>1788.0499999999997</v>
      </c>
      <c r="I133" s="265">
        <v>1805.0500000000002</v>
      </c>
      <c r="J133" s="265">
        <v>1817.6999999999998</v>
      </c>
      <c r="K133" s="263">
        <v>1792.4</v>
      </c>
      <c r="L133" s="263">
        <v>1762.75</v>
      </c>
      <c r="M133" s="263">
        <v>33.107570000000003</v>
      </c>
    </row>
    <row r="134" spans="1:13">
      <c r="A134" s="282">
        <v>125</v>
      </c>
      <c r="B134" s="263" t="s">
        <v>132</v>
      </c>
      <c r="C134" s="263">
        <v>94.9</v>
      </c>
      <c r="D134" s="265">
        <v>95.483333333333348</v>
      </c>
      <c r="E134" s="265">
        <v>94.066666666666691</v>
      </c>
      <c r="F134" s="265">
        <v>93.233333333333348</v>
      </c>
      <c r="G134" s="265">
        <v>91.816666666666691</v>
      </c>
      <c r="H134" s="265">
        <v>96.316666666666691</v>
      </c>
      <c r="I134" s="265">
        <v>97.733333333333348</v>
      </c>
      <c r="J134" s="265">
        <v>98.566666666666691</v>
      </c>
      <c r="K134" s="263">
        <v>96.9</v>
      </c>
      <c r="L134" s="263">
        <v>94.65</v>
      </c>
      <c r="M134" s="263">
        <v>92.572479999999999</v>
      </c>
    </row>
    <row r="135" spans="1:13">
      <c r="A135" s="282">
        <v>126</v>
      </c>
      <c r="B135" s="263" t="s">
        <v>259</v>
      </c>
      <c r="C135" s="263">
        <v>2548.65</v>
      </c>
      <c r="D135" s="265">
        <v>2540.8833333333332</v>
      </c>
      <c r="E135" s="265">
        <v>2512.7666666666664</v>
      </c>
      <c r="F135" s="265">
        <v>2476.8833333333332</v>
      </c>
      <c r="G135" s="265">
        <v>2448.7666666666664</v>
      </c>
      <c r="H135" s="265">
        <v>2576.7666666666664</v>
      </c>
      <c r="I135" s="265">
        <v>2604.8833333333332</v>
      </c>
      <c r="J135" s="265">
        <v>2640.7666666666664</v>
      </c>
      <c r="K135" s="263">
        <v>2569</v>
      </c>
      <c r="L135" s="263">
        <v>2505</v>
      </c>
      <c r="M135" s="263">
        <v>1.0892999999999999</v>
      </c>
    </row>
    <row r="136" spans="1:13">
      <c r="A136" s="282">
        <v>127</v>
      </c>
      <c r="B136" s="263" t="s">
        <v>133</v>
      </c>
      <c r="C136" s="263">
        <v>419.8</v>
      </c>
      <c r="D136" s="265">
        <v>419.15000000000003</v>
      </c>
      <c r="E136" s="265">
        <v>414.95000000000005</v>
      </c>
      <c r="F136" s="265">
        <v>410.1</v>
      </c>
      <c r="G136" s="265">
        <v>405.90000000000003</v>
      </c>
      <c r="H136" s="265">
        <v>424.00000000000006</v>
      </c>
      <c r="I136" s="265">
        <v>428.2</v>
      </c>
      <c r="J136" s="265">
        <v>433.05000000000007</v>
      </c>
      <c r="K136" s="263">
        <v>423.35</v>
      </c>
      <c r="L136" s="263">
        <v>414.3</v>
      </c>
      <c r="M136" s="263">
        <v>32.239420000000003</v>
      </c>
    </row>
    <row r="137" spans="1:13">
      <c r="A137" s="282">
        <v>128</v>
      </c>
      <c r="B137" s="263" t="s">
        <v>260</v>
      </c>
      <c r="C137" s="263">
        <v>3947.25</v>
      </c>
      <c r="D137" s="265">
        <v>3927.2166666666667</v>
      </c>
      <c r="E137" s="265">
        <v>3879.4333333333334</v>
      </c>
      <c r="F137" s="265">
        <v>3811.6166666666668</v>
      </c>
      <c r="G137" s="265">
        <v>3763.8333333333335</v>
      </c>
      <c r="H137" s="265">
        <v>3995.0333333333333</v>
      </c>
      <c r="I137" s="265">
        <v>4042.8166666666671</v>
      </c>
      <c r="J137" s="265">
        <v>4110.6333333333332</v>
      </c>
      <c r="K137" s="263">
        <v>3975</v>
      </c>
      <c r="L137" s="263">
        <v>3859.4</v>
      </c>
      <c r="M137" s="263">
        <v>1.3891800000000001</v>
      </c>
    </row>
    <row r="138" spans="1:13">
      <c r="A138" s="282">
        <v>129</v>
      </c>
      <c r="B138" s="263" t="s">
        <v>134</v>
      </c>
      <c r="C138" s="263">
        <v>1398.3</v>
      </c>
      <c r="D138" s="265">
        <v>1396.1000000000001</v>
      </c>
      <c r="E138" s="265">
        <v>1384.2000000000003</v>
      </c>
      <c r="F138" s="265">
        <v>1370.1000000000001</v>
      </c>
      <c r="G138" s="265">
        <v>1358.2000000000003</v>
      </c>
      <c r="H138" s="265">
        <v>1410.2000000000003</v>
      </c>
      <c r="I138" s="265">
        <v>1422.1000000000004</v>
      </c>
      <c r="J138" s="265">
        <v>1436.2000000000003</v>
      </c>
      <c r="K138" s="263">
        <v>1408</v>
      </c>
      <c r="L138" s="263">
        <v>1382</v>
      </c>
      <c r="M138" s="263">
        <v>30.937660000000001</v>
      </c>
    </row>
    <row r="139" spans="1:13">
      <c r="A139" s="282">
        <v>130</v>
      </c>
      <c r="B139" s="263" t="s">
        <v>135</v>
      </c>
      <c r="C139" s="263">
        <v>978.95</v>
      </c>
      <c r="D139" s="265">
        <v>985.98333333333323</v>
      </c>
      <c r="E139" s="265">
        <v>967.96666666666647</v>
      </c>
      <c r="F139" s="265">
        <v>956.98333333333323</v>
      </c>
      <c r="G139" s="265">
        <v>938.96666666666647</v>
      </c>
      <c r="H139" s="265">
        <v>996.96666666666647</v>
      </c>
      <c r="I139" s="265">
        <v>1014.9833333333331</v>
      </c>
      <c r="J139" s="265">
        <v>1025.9666666666665</v>
      </c>
      <c r="K139" s="263">
        <v>1004</v>
      </c>
      <c r="L139" s="263">
        <v>975</v>
      </c>
      <c r="M139" s="263">
        <v>43.021509999999999</v>
      </c>
    </row>
    <row r="140" spans="1:13">
      <c r="A140" s="282">
        <v>131</v>
      </c>
      <c r="B140" s="263" t="s">
        <v>146</v>
      </c>
      <c r="C140" s="263">
        <v>82009.45</v>
      </c>
      <c r="D140" s="265">
        <v>82186.283333333326</v>
      </c>
      <c r="E140" s="265">
        <v>81623.166666666657</v>
      </c>
      <c r="F140" s="265">
        <v>81236.883333333331</v>
      </c>
      <c r="G140" s="265">
        <v>80673.766666666663</v>
      </c>
      <c r="H140" s="265">
        <v>82572.566666666651</v>
      </c>
      <c r="I140" s="265">
        <v>83135.68333333332</v>
      </c>
      <c r="J140" s="265">
        <v>83521.966666666645</v>
      </c>
      <c r="K140" s="263">
        <v>82749.399999999994</v>
      </c>
      <c r="L140" s="263">
        <v>81800</v>
      </c>
      <c r="M140" s="263">
        <v>0.17693999999999999</v>
      </c>
    </row>
    <row r="141" spans="1:13">
      <c r="A141" s="282">
        <v>132</v>
      </c>
      <c r="B141" s="263" t="s">
        <v>143</v>
      </c>
      <c r="C141" s="263">
        <v>1136.55</v>
      </c>
      <c r="D141" s="265">
        <v>1142.6000000000001</v>
      </c>
      <c r="E141" s="265">
        <v>1118.2000000000003</v>
      </c>
      <c r="F141" s="265">
        <v>1099.8500000000001</v>
      </c>
      <c r="G141" s="265">
        <v>1075.4500000000003</v>
      </c>
      <c r="H141" s="265">
        <v>1160.9500000000003</v>
      </c>
      <c r="I141" s="265">
        <v>1185.3500000000004</v>
      </c>
      <c r="J141" s="265">
        <v>1203.7000000000003</v>
      </c>
      <c r="K141" s="263">
        <v>1167</v>
      </c>
      <c r="L141" s="263">
        <v>1124.25</v>
      </c>
      <c r="M141" s="263">
        <v>4.7093800000000003</v>
      </c>
    </row>
    <row r="142" spans="1:13">
      <c r="A142" s="282">
        <v>133</v>
      </c>
      <c r="B142" s="263" t="s">
        <v>137</v>
      </c>
      <c r="C142" s="263">
        <v>206.9</v>
      </c>
      <c r="D142" s="265">
        <v>204.31666666666669</v>
      </c>
      <c r="E142" s="265">
        <v>200.63333333333338</v>
      </c>
      <c r="F142" s="265">
        <v>194.3666666666667</v>
      </c>
      <c r="G142" s="265">
        <v>190.68333333333339</v>
      </c>
      <c r="H142" s="265">
        <v>210.58333333333337</v>
      </c>
      <c r="I142" s="265">
        <v>214.26666666666671</v>
      </c>
      <c r="J142" s="265">
        <v>220.53333333333336</v>
      </c>
      <c r="K142" s="263">
        <v>208</v>
      </c>
      <c r="L142" s="263">
        <v>198.05</v>
      </c>
      <c r="M142" s="263">
        <v>83.291089999999997</v>
      </c>
    </row>
    <row r="143" spans="1:13">
      <c r="A143" s="282">
        <v>134</v>
      </c>
      <c r="B143" s="263" t="s">
        <v>136</v>
      </c>
      <c r="C143" s="263">
        <v>799.35</v>
      </c>
      <c r="D143" s="265">
        <v>802.05000000000007</v>
      </c>
      <c r="E143" s="265">
        <v>789.45000000000016</v>
      </c>
      <c r="F143" s="265">
        <v>779.55000000000007</v>
      </c>
      <c r="G143" s="265">
        <v>766.95000000000016</v>
      </c>
      <c r="H143" s="265">
        <v>811.95000000000016</v>
      </c>
      <c r="I143" s="265">
        <v>824.55000000000007</v>
      </c>
      <c r="J143" s="265">
        <v>834.45000000000016</v>
      </c>
      <c r="K143" s="263">
        <v>814.65</v>
      </c>
      <c r="L143" s="263">
        <v>792.15</v>
      </c>
      <c r="M143" s="263">
        <v>41.709719999999997</v>
      </c>
    </row>
    <row r="144" spans="1:13">
      <c r="A144" s="282">
        <v>135</v>
      </c>
      <c r="B144" s="263" t="s">
        <v>138</v>
      </c>
      <c r="C144" s="263">
        <v>151.05000000000001</v>
      </c>
      <c r="D144" s="265">
        <v>150.93333333333334</v>
      </c>
      <c r="E144" s="265">
        <v>148.66666666666669</v>
      </c>
      <c r="F144" s="265">
        <v>146.28333333333336</v>
      </c>
      <c r="G144" s="265">
        <v>144.01666666666671</v>
      </c>
      <c r="H144" s="265">
        <v>153.31666666666666</v>
      </c>
      <c r="I144" s="265">
        <v>155.58333333333331</v>
      </c>
      <c r="J144" s="265">
        <v>157.96666666666664</v>
      </c>
      <c r="K144" s="263">
        <v>153.19999999999999</v>
      </c>
      <c r="L144" s="263">
        <v>148.55000000000001</v>
      </c>
      <c r="M144" s="263">
        <v>28.666820000000001</v>
      </c>
    </row>
    <row r="145" spans="1:13">
      <c r="A145" s="282">
        <v>136</v>
      </c>
      <c r="B145" s="263" t="s">
        <v>139</v>
      </c>
      <c r="C145" s="263">
        <v>401.85</v>
      </c>
      <c r="D145" s="265">
        <v>400.86666666666673</v>
      </c>
      <c r="E145" s="265">
        <v>397.93333333333345</v>
      </c>
      <c r="F145" s="265">
        <v>394.01666666666671</v>
      </c>
      <c r="G145" s="265">
        <v>391.08333333333343</v>
      </c>
      <c r="H145" s="265">
        <v>404.78333333333347</v>
      </c>
      <c r="I145" s="265">
        <v>407.71666666666675</v>
      </c>
      <c r="J145" s="265">
        <v>411.6333333333335</v>
      </c>
      <c r="K145" s="263">
        <v>403.8</v>
      </c>
      <c r="L145" s="263">
        <v>396.95</v>
      </c>
      <c r="M145" s="263">
        <v>10.011710000000001</v>
      </c>
    </row>
    <row r="146" spans="1:13">
      <c r="A146" s="282">
        <v>137</v>
      </c>
      <c r="B146" s="263" t="s">
        <v>140</v>
      </c>
      <c r="C146" s="263">
        <v>6784.45</v>
      </c>
      <c r="D146" s="265">
        <v>6818.1333333333341</v>
      </c>
      <c r="E146" s="265">
        <v>6737.3166666666684</v>
      </c>
      <c r="F146" s="265">
        <v>6690.1833333333343</v>
      </c>
      <c r="G146" s="265">
        <v>6609.3666666666686</v>
      </c>
      <c r="H146" s="265">
        <v>6865.2666666666682</v>
      </c>
      <c r="I146" s="265">
        <v>6946.0833333333339</v>
      </c>
      <c r="J146" s="265">
        <v>6993.2166666666681</v>
      </c>
      <c r="K146" s="263">
        <v>6898.95</v>
      </c>
      <c r="L146" s="263">
        <v>6771</v>
      </c>
      <c r="M146" s="263">
        <v>9.1129899999999999</v>
      </c>
    </row>
    <row r="147" spans="1:13">
      <c r="A147" s="282">
        <v>138</v>
      </c>
      <c r="B147" s="263" t="s">
        <v>142</v>
      </c>
      <c r="C147" s="263">
        <v>863.9</v>
      </c>
      <c r="D147" s="265">
        <v>865.48333333333323</v>
      </c>
      <c r="E147" s="265">
        <v>846.81666666666649</v>
      </c>
      <c r="F147" s="265">
        <v>829.73333333333323</v>
      </c>
      <c r="G147" s="265">
        <v>811.06666666666649</v>
      </c>
      <c r="H147" s="265">
        <v>882.56666666666649</v>
      </c>
      <c r="I147" s="265">
        <v>901.23333333333323</v>
      </c>
      <c r="J147" s="265">
        <v>918.31666666666649</v>
      </c>
      <c r="K147" s="263">
        <v>884.15</v>
      </c>
      <c r="L147" s="263">
        <v>848.4</v>
      </c>
      <c r="M147" s="263">
        <v>16.16319</v>
      </c>
    </row>
    <row r="148" spans="1:13">
      <c r="A148" s="282">
        <v>139</v>
      </c>
      <c r="B148" s="263" t="s">
        <v>144</v>
      </c>
      <c r="C148" s="263">
        <v>1979.95</v>
      </c>
      <c r="D148" s="265">
        <v>1983.5</v>
      </c>
      <c r="E148" s="265">
        <v>1959.45</v>
      </c>
      <c r="F148" s="265">
        <v>1938.95</v>
      </c>
      <c r="G148" s="265">
        <v>1914.9</v>
      </c>
      <c r="H148" s="265">
        <v>2004</v>
      </c>
      <c r="I148" s="265">
        <v>2028.0500000000002</v>
      </c>
      <c r="J148" s="265">
        <v>2048.5500000000002</v>
      </c>
      <c r="K148" s="263">
        <v>2007.55</v>
      </c>
      <c r="L148" s="263">
        <v>1963</v>
      </c>
      <c r="M148" s="263">
        <v>6.7739599999999998</v>
      </c>
    </row>
    <row r="149" spans="1:13">
      <c r="A149" s="282">
        <v>140</v>
      </c>
      <c r="B149" s="263" t="s">
        <v>145</v>
      </c>
      <c r="C149" s="263">
        <v>199</v>
      </c>
      <c r="D149" s="265">
        <v>199.16666666666666</v>
      </c>
      <c r="E149" s="265">
        <v>196.38333333333333</v>
      </c>
      <c r="F149" s="265">
        <v>193.76666666666668</v>
      </c>
      <c r="G149" s="265">
        <v>190.98333333333335</v>
      </c>
      <c r="H149" s="265">
        <v>201.7833333333333</v>
      </c>
      <c r="I149" s="265">
        <v>204.56666666666666</v>
      </c>
      <c r="J149" s="265">
        <v>207.18333333333328</v>
      </c>
      <c r="K149" s="263">
        <v>201.95</v>
      </c>
      <c r="L149" s="263">
        <v>196.55</v>
      </c>
      <c r="M149" s="263">
        <v>147.35063</v>
      </c>
    </row>
    <row r="150" spans="1:13">
      <c r="A150" s="282">
        <v>141</v>
      </c>
      <c r="B150" s="263" t="s">
        <v>262</v>
      </c>
      <c r="C150" s="263">
        <v>1635.25</v>
      </c>
      <c r="D150" s="265">
        <v>1647.8666666666668</v>
      </c>
      <c r="E150" s="265">
        <v>1613.7333333333336</v>
      </c>
      <c r="F150" s="265">
        <v>1592.2166666666667</v>
      </c>
      <c r="G150" s="265">
        <v>1558.0833333333335</v>
      </c>
      <c r="H150" s="265">
        <v>1669.3833333333337</v>
      </c>
      <c r="I150" s="265">
        <v>1703.5166666666669</v>
      </c>
      <c r="J150" s="265">
        <v>1725.0333333333338</v>
      </c>
      <c r="K150" s="263">
        <v>1682</v>
      </c>
      <c r="L150" s="263">
        <v>1626.35</v>
      </c>
      <c r="M150" s="263">
        <v>3.69659</v>
      </c>
    </row>
    <row r="151" spans="1:13">
      <c r="A151" s="282">
        <v>142</v>
      </c>
      <c r="B151" s="263" t="s">
        <v>147</v>
      </c>
      <c r="C151" s="263">
        <v>1235.8</v>
      </c>
      <c r="D151" s="265">
        <v>1217.7666666666667</v>
      </c>
      <c r="E151" s="265">
        <v>1188.5333333333333</v>
      </c>
      <c r="F151" s="265">
        <v>1141.2666666666667</v>
      </c>
      <c r="G151" s="265">
        <v>1112.0333333333333</v>
      </c>
      <c r="H151" s="265">
        <v>1265.0333333333333</v>
      </c>
      <c r="I151" s="265">
        <v>1294.2666666666664</v>
      </c>
      <c r="J151" s="265">
        <v>1341.5333333333333</v>
      </c>
      <c r="K151" s="263">
        <v>1247</v>
      </c>
      <c r="L151" s="263">
        <v>1170.5</v>
      </c>
      <c r="M151" s="263">
        <v>11.957700000000001</v>
      </c>
    </row>
    <row r="152" spans="1:13">
      <c r="A152" s="282">
        <v>143</v>
      </c>
      <c r="B152" s="263" t="s">
        <v>263</v>
      </c>
      <c r="C152" s="263">
        <v>803.65</v>
      </c>
      <c r="D152" s="265">
        <v>807.56666666666661</v>
      </c>
      <c r="E152" s="265">
        <v>795.13333333333321</v>
      </c>
      <c r="F152" s="265">
        <v>786.61666666666656</v>
      </c>
      <c r="G152" s="265">
        <v>774.18333333333317</v>
      </c>
      <c r="H152" s="265">
        <v>816.08333333333326</v>
      </c>
      <c r="I152" s="265">
        <v>828.51666666666665</v>
      </c>
      <c r="J152" s="265">
        <v>837.0333333333333</v>
      </c>
      <c r="K152" s="263">
        <v>820</v>
      </c>
      <c r="L152" s="263">
        <v>799.05</v>
      </c>
      <c r="M152" s="263">
        <v>3.2128199999999998</v>
      </c>
    </row>
    <row r="153" spans="1:13">
      <c r="A153" s="282">
        <v>144</v>
      </c>
      <c r="B153" s="263" t="s">
        <v>152</v>
      </c>
      <c r="C153" s="263">
        <v>126.75</v>
      </c>
      <c r="D153" s="265">
        <v>127</v>
      </c>
      <c r="E153" s="265">
        <v>125.19999999999999</v>
      </c>
      <c r="F153" s="265">
        <v>123.64999999999999</v>
      </c>
      <c r="G153" s="265">
        <v>121.84999999999998</v>
      </c>
      <c r="H153" s="265">
        <v>128.55000000000001</v>
      </c>
      <c r="I153" s="265">
        <v>130.35000000000002</v>
      </c>
      <c r="J153" s="265">
        <v>131.9</v>
      </c>
      <c r="K153" s="263">
        <v>128.80000000000001</v>
      </c>
      <c r="L153" s="263">
        <v>125.45</v>
      </c>
      <c r="M153" s="263">
        <v>106.75622</v>
      </c>
    </row>
    <row r="154" spans="1:13">
      <c r="A154" s="282">
        <v>145</v>
      </c>
      <c r="B154" s="263" t="s">
        <v>153</v>
      </c>
      <c r="C154" s="263">
        <v>104.2</v>
      </c>
      <c r="D154" s="265">
        <v>104.55</v>
      </c>
      <c r="E154" s="265">
        <v>103.35</v>
      </c>
      <c r="F154" s="265">
        <v>102.5</v>
      </c>
      <c r="G154" s="265">
        <v>101.3</v>
      </c>
      <c r="H154" s="265">
        <v>105.39999999999999</v>
      </c>
      <c r="I154" s="265">
        <v>106.60000000000001</v>
      </c>
      <c r="J154" s="265">
        <v>107.44999999999999</v>
      </c>
      <c r="K154" s="263">
        <v>105.75</v>
      </c>
      <c r="L154" s="263">
        <v>103.7</v>
      </c>
      <c r="M154" s="263">
        <v>174.02475000000001</v>
      </c>
    </row>
    <row r="155" spans="1:13">
      <c r="A155" s="282">
        <v>146</v>
      </c>
      <c r="B155" s="263" t="s">
        <v>148</v>
      </c>
      <c r="C155" s="263">
        <v>53.75</v>
      </c>
      <c r="D155" s="265">
        <v>53.416666666666664</v>
      </c>
      <c r="E155" s="265">
        <v>52.583333333333329</v>
      </c>
      <c r="F155" s="265">
        <v>51.416666666666664</v>
      </c>
      <c r="G155" s="265">
        <v>50.583333333333329</v>
      </c>
      <c r="H155" s="265">
        <v>54.583333333333329</v>
      </c>
      <c r="I155" s="265">
        <v>55.416666666666657</v>
      </c>
      <c r="J155" s="265">
        <v>56.583333333333329</v>
      </c>
      <c r="K155" s="263">
        <v>54.25</v>
      </c>
      <c r="L155" s="263">
        <v>52.25</v>
      </c>
      <c r="M155" s="263">
        <v>196.16627</v>
      </c>
    </row>
    <row r="156" spans="1:13">
      <c r="A156" s="282">
        <v>147</v>
      </c>
      <c r="B156" s="263" t="s">
        <v>450</v>
      </c>
      <c r="C156" s="263">
        <v>2437.0500000000002</v>
      </c>
      <c r="D156" s="265">
        <v>2447.166666666667</v>
      </c>
      <c r="E156" s="265">
        <v>2405.9333333333338</v>
      </c>
      <c r="F156" s="265">
        <v>2374.8166666666671</v>
      </c>
      <c r="G156" s="265">
        <v>2333.5833333333339</v>
      </c>
      <c r="H156" s="265">
        <v>2478.2833333333338</v>
      </c>
      <c r="I156" s="265">
        <v>2519.5166666666673</v>
      </c>
      <c r="J156" s="265">
        <v>2550.6333333333337</v>
      </c>
      <c r="K156" s="263">
        <v>2488.4</v>
      </c>
      <c r="L156" s="263">
        <v>2416.0500000000002</v>
      </c>
      <c r="M156" s="263">
        <v>1.1457999999999999</v>
      </c>
    </row>
    <row r="157" spans="1:13">
      <c r="A157" s="282">
        <v>148</v>
      </c>
      <c r="B157" s="263" t="s">
        <v>151</v>
      </c>
      <c r="C157" s="263">
        <v>16571.75</v>
      </c>
      <c r="D157" s="265">
        <v>16481.399999999998</v>
      </c>
      <c r="E157" s="265">
        <v>16344.349999999995</v>
      </c>
      <c r="F157" s="265">
        <v>16116.949999999997</v>
      </c>
      <c r="G157" s="265">
        <v>15979.899999999994</v>
      </c>
      <c r="H157" s="265">
        <v>16708.799999999996</v>
      </c>
      <c r="I157" s="265">
        <v>16845.849999999999</v>
      </c>
      <c r="J157" s="265">
        <v>17073.249999999996</v>
      </c>
      <c r="K157" s="263">
        <v>16618.45</v>
      </c>
      <c r="L157" s="263">
        <v>16254</v>
      </c>
      <c r="M157" s="263">
        <v>1.2657799999999999</v>
      </c>
    </row>
    <row r="158" spans="1:13">
      <c r="A158" s="282">
        <v>149</v>
      </c>
      <c r="B158" s="263" t="s">
        <v>790</v>
      </c>
      <c r="C158" s="263">
        <v>330.55</v>
      </c>
      <c r="D158" s="265">
        <v>331.11666666666667</v>
      </c>
      <c r="E158" s="265">
        <v>328.03333333333336</v>
      </c>
      <c r="F158" s="265">
        <v>325.51666666666671</v>
      </c>
      <c r="G158" s="265">
        <v>322.43333333333339</v>
      </c>
      <c r="H158" s="265">
        <v>333.63333333333333</v>
      </c>
      <c r="I158" s="265">
        <v>336.71666666666658</v>
      </c>
      <c r="J158" s="265">
        <v>339.23333333333329</v>
      </c>
      <c r="K158" s="263">
        <v>334.2</v>
      </c>
      <c r="L158" s="263">
        <v>328.6</v>
      </c>
      <c r="M158" s="263">
        <v>8.1239799999999995</v>
      </c>
    </row>
    <row r="159" spans="1:13">
      <c r="A159" s="282">
        <v>150</v>
      </c>
      <c r="B159" s="263" t="s">
        <v>265</v>
      </c>
      <c r="C159" s="263">
        <v>556.70000000000005</v>
      </c>
      <c r="D159" s="265">
        <v>562.9</v>
      </c>
      <c r="E159" s="265">
        <v>543.9</v>
      </c>
      <c r="F159" s="265">
        <v>531.1</v>
      </c>
      <c r="G159" s="265">
        <v>512.1</v>
      </c>
      <c r="H159" s="265">
        <v>575.69999999999993</v>
      </c>
      <c r="I159" s="265">
        <v>594.69999999999993</v>
      </c>
      <c r="J159" s="265">
        <v>607.49999999999989</v>
      </c>
      <c r="K159" s="263">
        <v>581.9</v>
      </c>
      <c r="L159" s="263">
        <v>550.1</v>
      </c>
      <c r="M159" s="263">
        <v>1.88141</v>
      </c>
    </row>
    <row r="160" spans="1:13">
      <c r="A160" s="282">
        <v>151</v>
      </c>
      <c r="B160" s="263" t="s">
        <v>155</v>
      </c>
      <c r="C160" s="263">
        <v>102.4</v>
      </c>
      <c r="D160" s="265">
        <v>102.21666666666665</v>
      </c>
      <c r="E160" s="265">
        <v>100.43333333333331</v>
      </c>
      <c r="F160" s="265">
        <v>98.466666666666654</v>
      </c>
      <c r="G160" s="265">
        <v>96.683333333333309</v>
      </c>
      <c r="H160" s="265">
        <v>104.18333333333331</v>
      </c>
      <c r="I160" s="265">
        <v>105.96666666666664</v>
      </c>
      <c r="J160" s="265">
        <v>107.93333333333331</v>
      </c>
      <c r="K160" s="263">
        <v>104</v>
      </c>
      <c r="L160" s="263">
        <v>100.25</v>
      </c>
      <c r="M160" s="263">
        <v>266.37085000000002</v>
      </c>
    </row>
    <row r="161" spans="1:13">
      <c r="A161" s="282">
        <v>152</v>
      </c>
      <c r="B161" s="263" t="s">
        <v>154</v>
      </c>
      <c r="C161" s="263">
        <v>118.15</v>
      </c>
      <c r="D161" s="265">
        <v>117.91666666666667</v>
      </c>
      <c r="E161" s="265">
        <v>116.33333333333334</v>
      </c>
      <c r="F161" s="265">
        <v>114.51666666666667</v>
      </c>
      <c r="G161" s="265">
        <v>112.93333333333334</v>
      </c>
      <c r="H161" s="265">
        <v>119.73333333333335</v>
      </c>
      <c r="I161" s="265">
        <v>121.31666666666669</v>
      </c>
      <c r="J161" s="265">
        <v>123.13333333333335</v>
      </c>
      <c r="K161" s="263">
        <v>119.5</v>
      </c>
      <c r="L161" s="263">
        <v>116.1</v>
      </c>
      <c r="M161" s="263">
        <v>10.59562</v>
      </c>
    </row>
    <row r="162" spans="1:13">
      <c r="A162" s="282">
        <v>153</v>
      </c>
      <c r="B162" s="263" t="s">
        <v>266</v>
      </c>
      <c r="C162" s="263">
        <v>3124.15</v>
      </c>
      <c r="D162" s="265">
        <v>3128.2666666666664</v>
      </c>
      <c r="E162" s="265">
        <v>3067.7833333333328</v>
      </c>
      <c r="F162" s="265">
        <v>3011.4166666666665</v>
      </c>
      <c r="G162" s="265">
        <v>2950.9333333333329</v>
      </c>
      <c r="H162" s="265">
        <v>3184.6333333333328</v>
      </c>
      <c r="I162" s="265">
        <v>3245.1166666666663</v>
      </c>
      <c r="J162" s="265">
        <v>3301.4833333333327</v>
      </c>
      <c r="K162" s="263">
        <v>3188.75</v>
      </c>
      <c r="L162" s="263">
        <v>3071.9</v>
      </c>
      <c r="M162" s="263">
        <v>0.75736000000000003</v>
      </c>
    </row>
    <row r="163" spans="1:13">
      <c r="A163" s="282">
        <v>154</v>
      </c>
      <c r="B163" s="263" t="s">
        <v>267</v>
      </c>
      <c r="C163" s="263">
        <v>2272.75</v>
      </c>
      <c r="D163" s="265">
        <v>2288.3166666666666</v>
      </c>
      <c r="E163" s="265">
        <v>2249.4333333333334</v>
      </c>
      <c r="F163" s="265">
        <v>2226.1166666666668</v>
      </c>
      <c r="G163" s="265">
        <v>2187.2333333333336</v>
      </c>
      <c r="H163" s="265">
        <v>2311.6333333333332</v>
      </c>
      <c r="I163" s="265">
        <v>2350.5166666666664</v>
      </c>
      <c r="J163" s="265">
        <v>2373.833333333333</v>
      </c>
      <c r="K163" s="263">
        <v>2327.1999999999998</v>
      </c>
      <c r="L163" s="263">
        <v>2265</v>
      </c>
      <c r="M163" s="263">
        <v>1.9845299999999999</v>
      </c>
    </row>
    <row r="164" spans="1:13">
      <c r="A164" s="282">
        <v>155</v>
      </c>
      <c r="B164" s="263" t="s">
        <v>156</v>
      </c>
      <c r="C164" s="263">
        <v>30038.95</v>
      </c>
      <c r="D164" s="265">
        <v>29839.649999999998</v>
      </c>
      <c r="E164" s="265">
        <v>29499.299999999996</v>
      </c>
      <c r="F164" s="265">
        <v>28959.649999999998</v>
      </c>
      <c r="G164" s="265">
        <v>28619.299999999996</v>
      </c>
      <c r="H164" s="265">
        <v>30379.299999999996</v>
      </c>
      <c r="I164" s="265">
        <v>30719.649999999994</v>
      </c>
      <c r="J164" s="265">
        <v>31259.299999999996</v>
      </c>
      <c r="K164" s="263">
        <v>30180</v>
      </c>
      <c r="L164" s="263">
        <v>29300</v>
      </c>
      <c r="M164" s="263">
        <v>0.36962</v>
      </c>
    </row>
    <row r="165" spans="1:13">
      <c r="A165" s="282">
        <v>156</v>
      </c>
      <c r="B165" s="263" t="s">
        <v>158</v>
      </c>
      <c r="C165" s="263">
        <v>224.05</v>
      </c>
      <c r="D165" s="265">
        <v>224.28333333333333</v>
      </c>
      <c r="E165" s="265">
        <v>222.16666666666666</v>
      </c>
      <c r="F165" s="265">
        <v>220.28333333333333</v>
      </c>
      <c r="G165" s="265">
        <v>218.16666666666666</v>
      </c>
      <c r="H165" s="265">
        <v>226.16666666666666</v>
      </c>
      <c r="I165" s="265">
        <v>228.28333333333333</v>
      </c>
      <c r="J165" s="265">
        <v>230.16666666666666</v>
      </c>
      <c r="K165" s="263">
        <v>226.4</v>
      </c>
      <c r="L165" s="263">
        <v>222.4</v>
      </c>
      <c r="M165" s="263">
        <v>30.142130000000002</v>
      </c>
    </row>
    <row r="166" spans="1:13">
      <c r="A166" s="282">
        <v>157</v>
      </c>
      <c r="B166" s="263" t="s">
        <v>269</v>
      </c>
      <c r="C166" s="263">
        <v>4369.8500000000004</v>
      </c>
      <c r="D166" s="265">
        <v>4389.833333333333</v>
      </c>
      <c r="E166" s="265">
        <v>4340.0166666666664</v>
      </c>
      <c r="F166" s="265">
        <v>4310.1833333333334</v>
      </c>
      <c r="G166" s="265">
        <v>4260.3666666666668</v>
      </c>
      <c r="H166" s="265">
        <v>4419.6666666666661</v>
      </c>
      <c r="I166" s="265">
        <v>4469.4833333333336</v>
      </c>
      <c r="J166" s="265">
        <v>4499.3166666666657</v>
      </c>
      <c r="K166" s="263">
        <v>4439.6499999999996</v>
      </c>
      <c r="L166" s="263">
        <v>4360</v>
      </c>
      <c r="M166" s="263">
        <v>0.36819000000000002</v>
      </c>
    </row>
    <row r="167" spans="1:13">
      <c r="A167" s="282">
        <v>158</v>
      </c>
      <c r="B167" s="263" t="s">
        <v>160</v>
      </c>
      <c r="C167" s="263">
        <v>1800.35</v>
      </c>
      <c r="D167" s="265">
        <v>1793.5</v>
      </c>
      <c r="E167" s="265">
        <v>1772.1</v>
      </c>
      <c r="F167" s="265">
        <v>1743.85</v>
      </c>
      <c r="G167" s="265">
        <v>1722.4499999999998</v>
      </c>
      <c r="H167" s="265">
        <v>1821.75</v>
      </c>
      <c r="I167" s="265">
        <v>1843.15</v>
      </c>
      <c r="J167" s="265">
        <v>1871.4</v>
      </c>
      <c r="K167" s="263">
        <v>1814.9</v>
      </c>
      <c r="L167" s="263">
        <v>1765.25</v>
      </c>
      <c r="M167" s="263">
        <v>6.2662399999999998</v>
      </c>
    </row>
    <row r="168" spans="1:13">
      <c r="A168" s="282">
        <v>159</v>
      </c>
      <c r="B168" s="263" t="s">
        <v>157</v>
      </c>
      <c r="C168" s="263">
        <v>1804.35</v>
      </c>
      <c r="D168" s="265">
        <v>1803.4333333333334</v>
      </c>
      <c r="E168" s="265">
        <v>1776.9166666666667</v>
      </c>
      <c r="F168" s="265">
        <v>1749.4833333333333</v>
      </c>
      <c r="G168" s="265">
        <v>1722.9666666666667</v>
      </c>
      <c r="H168" s="265">
        <v>1830.8666666666668</v>
      </c>
      <c r="I168" s="265">
        <v>1857.3833333333332</v>
      </c>
      <c r="J168" s="265">
        <v>1884.8166666666668</v>
      </c>
      <c r="K168" s="263">
        <v>1829.95</v>
      </c>
      <c r="L168" s="263">
        <v>1776</v>
      </c>
      <c r="M168" s="263">
        <v>13.290290000000001</v>
      </c>
    </row>
    <row r="169" spans="1:13">
      <c r="A169" s="282">
        <v>160</v>
      </c>
      <c r="B169" s="263" t="s">
        <v>461</v>
      </c>
      <c r="C169" s="263">
        <v>1390.7</v>
      </c>
      <c r="D169" s="265">
        <v>1398.3833333333334</v>
      </c>
      <c r="E169" s="265">
        <v>1352.3666666666668</v>
      </c>
      <c r="F169" s="265">
        <v>1314.0333333333333</v>
      </c>
      <c r="G169" s="265">
        <v>1268.0166666666667</v>
      </c>
      <c r="H169" s="265">
        <v>1436.7166666666669</v>
      </c>
      <c r="I169" s="265">
        <v>1482.7333333333338</v>
      </c>
      <c r="J169" s="265">
        <v>1521.0666666666671</v>
      </c>
      <c r="K169" s="263">
        <v>1444.4</v>
      </c>
      <c r="L169" s="263">
        <v>1360.05</v>
      </c>
      <c r="M169" s="263">
        <v>9.4783299999999997</v>
      </c>
    </row>
    <row r="170" spans="1:13">
      <c r="A170" s="282">
        <v>161</v>
      </c>
      <c r="B170" s="263" t="s">
        <v>159</v>
      </c>
      <c r="C170" s="263">
        <v>114.55</v>
      </c>
      <c r="D170" s="265">
        <v>114.98333333333333</v>
      </c>
      <c r="E170" s="265">
        <v>113.31666666666666</v>
      </c>
      <c r="F170" s="265">
        <v>112.08333333333333</v>
      </c>
      <c r="G170" s="265">
        <v>110.41666666666666</v>
      </c>
      <c r="H170" s="265">
        <v>116.21666666666667</v>
      </c>
      <c r="I170" s="265">
        <v>117.88333333333333</v>
      </c>
      <c r="J170" s="265">
        <v>119.11666666666667</v>
      </c>
      <c r="K170" s="263">
        <v>116.65</v>
      </c>
      <c r="L170" s="263">
        <v>113.75</v>
      </c>
      <c r="M170" s="263">
        <v>94.170879999999997</v>
      </c>
    </row>
    <row r="171" spans="1:13">
      <c r="A171" s="282">
        <v>162</v>
      </c>
      <c r="B171" s="263" t="s">
        <v>162</v>
      </c>
      <c r="C171" s="263">
        <v>214.6</v>
      </c>
      <c r="D171" s="265">
        <v>216.25</v>
      </c>
      <c r="E171" s="265">
        <v>210.5</v>
      </c>
      <c r="F171" s="265">
        <v>206.4</v>
      </c>
      <c r="G171" s="265">
        <v>200.65</v>
      </c>
      <c r="H171" s="265">
        <v>220.35</v>
      </c>
      <c r="I171" s="265">
        <v>226.1</v>
      </c>
      <c r="J171" s="265">
        <v>230.2</v>
      </c>
      <c r="K171" s="263">
        <v>222</v>
      </c>
      <c r="L171" s="263">
        <v>212.15</v>
      </c>
      <c r="M171" s="263">
        <v>141.66489000000001</v>
      </c>
    </row>
    <row r="172" spans="1:13">
      <c r="A172" s="282">
        <v>163</v>
      </c>
      <c r="B172" s="263" t="s">
        <v>270</v>
      </c>
      <c r="C172" s="263">
        <v>308.10000000000002</v>
      </c>
      <c r="D172" s="265">
        <v>307.86666666666667</v>
      </c>
      <c r="E172" s="265">
        <v>303.23333333333335</v>
      </c>
      <c r="F172" s="265">
        <v>298.36666666666667</v>
      </c>
      <c r="G172" s="265">
        <v>293.73333333333335</v>
      </c>
      <c r="H172" s="265">
        <v>312.73333333333335</v>
      </c>
      <c r="I172" s="265">
        <v>317.36666666666667</v>
      </c>
      <c r="J172" s="265">
        <v>322.23333333333335</v>
      </c>
      <c r="K172" s="263">
        <v>312.5</v>
      </c>
      <c r="L172" s="263">
        <v>303</v>
      </c>
      <c r="M172" s="263">
        <v>5.0286600000000004</v>
      </c>
    </row>
    <row r="173" spans="1:13">
      <c r="A173" s="282">
        <v>164</v>
      </c>
      <c r="B173" s="263" t="s">
        <v>271</v>
      </c>
      <c r="C173" s="263">
        <v>12738.45</v>
      </c>
      <c r="D173" s="265">
        <v>12779.816666666666</v>
      </c>
      <c r="E173" s="265">
        <v>12559.633333333331</v>
      </c>
      <c r="F173" s="265">
        <v>12380.816666666666</v>
      </c>
      <c r="G173" s="265">
        <v>12160.633333333331</v>
      </c>
      <c r="H173" s="265">
        <v>12958.633333333331</v>
      </c>
      <c r="I173" s="265">
        <v>13178.816666666666</v>
      </c>
      <c r="J173" s="265">
        <v>13357.633333333331</v>
      </c>
      <c r="K173" s="263">
        <v>13000</v>
      </c>
      <c r="L173" s="263">
        <v>12601</v>
      </c>
      <c r="M173" s="263">
        <v>2.827E-2</v>
      </c>
    </row>
    <row r="174" spans="1:13">
      <c r="A174" s="282">
        <v>165</v>
      </c>
      <c r="B174" s="263" t="s">
        <v>161</v>
      </c>
      <c r="C174" s="263">
        <v>36</v>
      </c>
      <c r="D174" s="265">
        <v>36.033333333333339</v>
      </c>
      <c r="E174" s="265">
        <v>35.666666666666679</v>
      </c>
      <c r="F174" s="265">
        <v>35.333333333333343</v>
      </c>
      <c r="G174" s="265">
        <v>34.966666666666683</v>
      </c>
      <c r="H174" s="265">
        <v>36.366666666666674</v>
      </c>
      <c r="I174" s="265">
        <v>36.733333333333334</v>
      </c>
      <c r="J174" s="265">
        <v>37.06666666666667</v>
      </c>
      <c r="K174" s="263">
        <v>36.4</v>
      </c>
      <c r="L174" s="263">
        <v>35.700000000000003</v>
      </c>
      <c r="M174" s="263">
        <v>1007.24564</v>
      </c>
    </row>
    <row r="175" spans="1:13">
      <c r="A175" s="282">
        <v>166</v>
      </c>
      <c r="B175" s="263" t="s">
        <v>165</v>
      </c>
      <c r="C175" s="263">
        <v>211.1</v>
      </c>
      <c r="D175" s="265">
        <v>212.21666666666667</v>
      </c>
      <c r="E175" s="265">
        <v>209.03333333333333</v>
      </c>
      <c r="F175" s="265">
        <v>206.96666666666667</v>
      </c>
      <c r="G175" s="265">
        <v>203.78333333333333</v>
      </c>
      <c r="H175" s="265">
        <v>214.28333333333333</v>
      </c>
      <c r="I175" s="265">
        <v>217.46666666666667</v>
      </c>
      <c r="J175" s="265">
        <v>219.53333333333333</v>
      </c>
      <c r="K175" s="263">
        <v>215.4</v>
      </c>
      <c r="L175" s="263">
        <v>210.15</v>
      </c>
      <c r="M175" s="263">
        <v>103.30808</v>
      </c>
    </row>
    <row r="176" spans="1:13">
      <c r="A176" s="282">
        <v>167</v>
      </c>
      <c r="B176" s="263" t="s">
        <v>166</v>
      </c>
      <c r="C176" s="263">
        <v>131.30000000000001</v>
      </c>
      <c r="D176" s="265">
        <v>131.85</v>
      </c>
      <c r="E176" s="265">
        <v>130.1</v>
      </c>
      <c r="F176" s="265">
        <v>128.9</v>
      </c>
      <c r="G176" s="265">
        <v>127.15</v>
      </c>
      <c r="H176" s="265">
        <v>133.04999999999998</v>
      </c>
      <c r="I176" s="265">
        <v>134.79999999999998</v>
      </c>
      <c r="J176" s="265">
        <v>135.99999999999997</v>
      </c>
      <c r="K176" s="263">
        <v>133.6</v>
      </c>
      <c r="L176" s="263">
        <v>130.65</v>
      </c>
      <c r="M176" s="263">
        <v>31.352720000000001</v>
      </c>
    </row>
    <row r="177" spans="1:13">
      <c r="A177" s="282">
        <v>168</v>
      </c>
      <c r="B177" s="263" t="s">
        <v>273</v>
      </c>
      <c r="C177" s="263">
        <v>475.6</v>
      </c>
      <c r="D177" s="265">
        <v>475.26666666666665</v>
      </c>
      <c r="E177" s="265">
        <v>472.63333333333333</v>
      </c>
      <c r="F177" s="265">
        <v>469.66666666666669</v>
      </c>
      <c r="G177" s="265">
        <v>467.03333333333336</v>
      </c>
      <c r="H177" s="265">
        <v>478.23333333333329</v>
      </c>
      <c r="I177" s="265">
        <v>480.86666666666662</v>
      </c>
      <c r="J177" s="265">
        <v>483.83333333333326</v>
      </c>
      <c r="K177" s="263">
        <v>477.9</v>
      </c>
      <c r="L177" s="263">
        <v>472.3</v>
      </c>
      <c r="M177" s="263">
        <v>0.94498000000000004</v>
      </c>
    </row>
    <row r="178" spans="1:13">
      <c r="A178" s="282">
        <v>169</v>
      </c>
      <c r="B178" s="263" t="s">
        <v>167</v>
      </c>
      <c r="C178" s="263">
        <v>1994.65</v>
      </c>
      <c r="D178" s="265">
        <v>1994.0166666666667</v>
      </c>
      <c r="E178" s="265">
        <v>1974.3333333333333</v>
      </c>
      <c r="F178" s="265">
        <v>1954.0166666666667</v>
      </c>
      <c r="G178" s="265">
        <v>1934.3333333333333</v>
      </c>
      <c r="H178" s="265">
        <v>2014.3333333333333</v>
      </c>
      <c r="I178" s="265">
        <v>2034.0166666666667</v>
      </c>
      <c r="J178" s="265">
        <v>2054.333333333333</v>
      </c>
      <c r="K178" s="263">
        <v>2013.7</v>
      </c>
      <c r="L178" s="263">
        <v>1973.7</v>
      </c>
      <c r="M178" s="263">
        <v>93.131600000000006</v>
      </c>
    </row>
    <row r="179" spans="1:13">
      <c r="A179" s="282">
        <v>170</v>
      </c>
      <c r="B179" s="263" t="s">
        <v>815</v>
      </c>
      <c r="C179" s="263">
        <v>946.5</v>
      </c>
      <c r="D179" s="265">
        <v>940.75</v>
      </c>
      <c r="E179" s="265">
        <v>931.75</v>
      </c>
      <c r="F179" s="265">
        <v>917</v>
      </c>
      <c r="G179" s="265">
        <v>908</v>
      </c>
      <c r="H179" s="265">
        <v>955.5</v>
      </c>
      <c r="I179" s="265">
        <v>964.5</v>
      </c>
      <c r="J179" s="265">
        <v>979.25</v>
      </c>
      <c r="K179" s="263">
        <v>949.75</v>
      </c>
      <c r="L179" s="263">
        <v>926</v>
      </c>
      <c r="M179" s="263">
        <v>22.820540000000001</v>
      </c>
    </row>
    <row r="180" spans="1:13">
      <c r="A180" s="282">
        <v>171</v>
      </c>
      <c r="B180" s="263" t="s">
        <v>274</v>
      </c>
      <c r="C180" s="263">
        <v>873.95</v>
      </c>
      <c r="D180" s="265">
        <v>872.98333333333323</v>
      </c>
      <c r="E180" s="265">
        <v>869.06666666666649</v>
      </c>
      <c r="F180" s="265">
        <v>864.18333333333328</v>
      </c>
      <c r="G180" s="265">
        <v>860.26666666666654</v>
      </c>
      <c r="H180" s="265">
        <v>877.86666666666645</v>
      </c>
      <c r="I180" s="265">
        <v>881.78333333333319</v>
      </c>
      <c r="J180" s="265">
        <v>886.6666666666664</v>
      </c>
      <c r="K180" s="263">
        <v>876.9</v>
      </c>
      <c r="L180" s="263">
        <v>868.1</v>
      </c>
      <c r="M180" s="263">
        <v>11.94885</v>
      </c>
    </row>
    <row r="181" spans="1:13">
      <c r="A181" s="282">
        <v>172</v>
      </c>
      <c r="B181" s="263" t="s">
        <v>172</v>
      </c>
      <c r="C181" s="263">
        <v>5273.25</v>
      </c>
      <c r="D181" s="265">
        <v>5281.3499999999995</v>
      </c>
      <c r="E181" s="265">
        <v>5216.8999999999987</v>
      </c>
      <c r="F181" s="265">
        <v>5160.5499999999993</v>
      </c>
      <c r="G181" s="265">
        <v>5096.0999999999985</v>
      </c>
      <c r="H181" s="265">
        <v>5337.6999999999989</v>
      </c>
      <c r="I181" s="265">
        <v>5402.15</v>
      </c>
      <c r="J181" s="265">
        <v>5458.4999999999991</v>
      </c>
      <c r="K181" s="263">
        <v>5345.8</v>
      </c>
      <c r="L181" s="263">
        <v>5225</v>
      </c>
      <c r="M181" s="263">
        <v>0.77754000000000001</v>
      </c>
    </row>
    <row r="182" spans="1:13">
      <c r="A182" s="282">
        <v>173</v>
      </c>
      <c r="B182" s="263" t="s">
        <v>478</v>
      </c>
      <c r="C182" s="263">
        <v>7844.5</v>
      </c>
      <c r="D182" s="265">
        <v>7830.0166666666664</v>
      </c>
      <c r="E182" s="265">
        <v>7770.0333333333328</v>
      </c>
      <c r="F182" s="265">
        <v>7695.5666666666666</v>
      </c>
      <c r="G182" s="265">
        <v>7635.583333333333</v>
      </c>
      <c r="H182" s="265">
        <v>7904.4833333333327</v>
      </c>
      <c r="I182" s="265">
        <v>7964.4666666666662</v>
      </c>
      <c r="J182" s="265">
        <v>8038.9333333333325</v>
      </c>
      <c r="K182" s="263">
        <v>7890</v>
      </c>
      <c r="L182" s="263">
        <v>7755.55</v>
      </c>
      <c r="M182" s="263">
        <v>0.18678</v>
      </c>
    </row>
    <row r="183" spans="1:13">
      <c r="A183" s="282">
        <v>174</v>
      </c>
      <c r="B183" s="263" t="s">
        <v>170</v>
      </c>
      <c r="C183" s="263">
        <v>28116.2</v>
      </c>
      <c r="D183" s="265">
        <v>28036.399999999998</v>
      </c>
      <c r="E183" s="265">
        <v>27752.849999999995</v>
      </c>
      <c r="F183" s="265">
        <v>27389.499999999996</v>
      </c>
      <c r="G183" s="265">
        <v>27105.949999999993</v>
      </c>
      <c r="H183" s="265">
        <v>28399.749999999996</v>
      </c>
      <c r="I183" s="265">
        <v>28683.3</v>
      </c>
      <c r="J183" s="265">
        <v>29046.649999999998</v>
      </c>
      <c r="K183" s="263">
        <v>28319.95</v>
      </c>
      <c r="L183" s="263">
        <v>27673.05</v>
      </c>
      <c r="M183" s="263">
        <v>0.74138999999999999</v>
      </c>
    </row>
    <row r="184" spans="1:13">
      <c r="A184" s="282">
        <v>175</v>
      </c>
      <c r="B184" s="263" t="s">
        <v>173</v>
      </c>
      <c r="C184" s="263">
        <v>1429.15</v>
      </c>
      <c r="D184" s="265">
        <v>1426.8833333333332</v>
      </c>
      <c r="E184" s="265">
        <v>1382.2666666666664</v>
      </c>
      <c r="F184" s="265">
        <v>1335.3833333333332</v>
      </c>
      <c r="G184" s="265">
        <v>1290.7666666666664</v>
      </c>
      <c r="H184" s="265">
        <v>1473.7666666666664</v>
      </c>
      <c r="I184" s="265">
        <v>1518.3833333333332</v>
      </c>
      <c r="J184" s="265">
        <v>1565.2666666666664</v>
      </c>
      <c r="K184" s="263">
        <v>1471.5</v>
      </c>
      <c r="L184" s="263">
        <v>1380</v>
      </c>
      <c r="M184" s="263">
        <v>37.496690000000001</v>
      </c>
    </row>
    <row r="185" spans="1:13">
      <c r="A185" s="282">
        <v>176</v>
      </c>
      <c r="B185" s="263" t="s">
        <v>171</v>
      </c>
      <c r="C185" s="263">
        <v>1809.75</v>
      </c>
      <c r="D185" s="265">
        <v>1812.5</v>
      </c>
      <c r="E185" s="265">
        <v>1795</v>
      </c>
      <c r="F185" s="265">
        <v>1780.25</v>
      </c>
      <c r="G185" s="265">
        <v>1762.75</v>
      </c>
      <c r="H185" s="265">
        <v>1827.25</v>
      </c>
      <c r="I185" s="265">
        <v>1844.75</v>
      </c>
      <c r="J185" s="265">
        <v>1859.5</v>
      </c>
      <c r="K185" s="263">
        <v>1830</v>
      </c>
      <c r="L185" s="263">
        <v>1797.75</v>
      </c>
      <c r="M185" s="263">
        <v>2.1081599999999998</v>
      </c>
    </row>
    <row r="186" spans="1:13">
      <c r="A186" s="282">
        <v>177</v>
      </c>
      <c r="B186" s="263" t="s">
        <v>169</v>
      </c>
      <c r="C186" s="263">
        <v>357.2</v>
      </c>
      <c r="D186" s="265">
        <v>357.91666666666669</v>
      </c>
      <c r="E186" s="265">
        <v>353.83333333333337</v>
      </c>
      <c r="F186" s="265">
        <v>350.4666666666667</v>
      </c>
      <c r="G186" s="265">
        <v>346.38333333333338</v>
      </c>
      <c r="H186" s="265">
        <v>361.28333333333336</v>
      </c>
      <c r="I186" s="265">
        <v>365.36666666666673</v>
      </c>
      <c r="J186" s="265">
        <v>368.73333333333335</v>
      </c>
      <c r="K186" s="263">
        <v>362</v>
      </c>
      <c r="L186" s="263">
        <v>354.55</v>
      </c>
      <c r="M186" s="263">
        <v>407.18848000000003</v>
      </c>
    </row>
    <row r="187" spans="1:13">
      <c r="A187" s="282">
        <v>178</v>
      </c>
      <c r="B187" s="263" t="s">
        <v>168</v>
      </c>
      <c r="C187" s="263">
        <v>76.75</v>
      </c>
      <c r="D187" s="265">
        <v>75.766666666666666</v>
      </c>
      <c r="E187" s="265">
        <v>74.033333333333331</v>
      </c>
      <c r="F187" s="265">
        <v>71.316666666666663</v>
      </c>
      <c r="G187" s="265">
        <v>69.583333333333329</v>
      </c>
      <c r="H187" s="265">
        <v>78.483333333333334</v>
      </c>
      <c r="I187" s="265">
        <v>80.216666666666654</v>
      </c>
      <c r="J187" s="265">
        <v>82.933333333333337</v>
      </c>
      <c r="K187" s="263">
        <v>77.5</v>
      </c>
      <c r="L187" s="263">
        <v>73.05</v>
      </c>
      <c r="M187" s="263">
        <v>1059.5872300000001</v>
      </c>
    </row>
    <row r="188" spans="1:13">
      <c r="A188" s="282">
        <v>179</v>
      </c>
      <c r="B188" s="263" t="s">
        <v>175</v>
      </c>
      <c r="C188" s="263">
        <v>587.20000000000005</v>
      </c>
      <c r="D188" s="265">
        <v>584.0333333333333</v>
      </c>
      <c r="E188" s="265">
        <v>577.76666666666665</v>
      </c>
      <c r="F188" s="265">
        <v>568.33333333333337</v>
      </c>
      <c r="G188" s="265">
        <v>562.06666666666672</v>
      </c>
      <c r="H188" s="265">
        <v>593.46666666666658</v>
      </c>
      <c r="I188" s="265">
        <v>599.73333333333323</v>
      </c>
      <c r="J188" s="265">
        <v>609.16666666666652</v>
      </c>
      <c r="K188" s="263">
        <v>590.29999999999995</v>
      </c>
      <c r="L188" s="263">
        <v>574.6</v>
      </c>
      <c r="M188" s="263">
        <v>57.618180000000002</v>
      </c>
    </row>
    <row r="189" spans="1:13">
      <c r="A189" s="282">
        <v>180</v>
      </c>
      <c r="B189" s="263" t="s">
        <v>176</v>
      </c>
      <c r="C189" s="263">
        <v>454.1</v>
      </c>
      <c r="D189" s="265">
        <v>454.7166666666667</v>
      </c>
      <c r="E189" s="265">
        <v>449.38333333333338</v>
      </c>
      <c r="F189" s="265">
        <v>444.66666666666669</v>
      </c>
      <c r="G189" s="265">
        <v>439.33333333333337</v>
      </c>
      <c r="H189" s="265">
        <v>459.43333333333339</v>
      </c>
      <c r="I189" s="265">
        <v>464.76666666666665</v>
      </c>
      <c r="J189" s="265">
        <v>469.48333333333341</v>
      </c>
      <c r="K189" s="263">
        <v>460.05</v>
      </c>
      <c r="L189" s="263">
        <v>450</v>
      </c>
      <c r="M189" s="263">
        <v>16.450890000000001</v>
      </c>
    </row>
    <row r="190" spans="1:13">
      <c r="A190" s="282">
        <v>181</v>
      </c>
      <c r="B190" s="263" t="s">
        <v>275</v>
      </c>
      <c r="C190" s="263">
        <v>534.4</v>
      </c>
      <c r="D190" s="265">
        <v>534.26666666666665</v>
      </c>
      <c r="E190" s="265">
        <v>531.63333333333333</v>
      </c>
      <c r="F190" s="265">
        <v>528.86666666666667</v>
      </c>
      <c r="G190" s="265">
        <v>526.23333333333335</v>
      </c>
      <c r="H190" s="265">
        <v>537.0333333333333</v>
      </c>
      <c r="I190" s="265">
        <v>539.66666666666652</v>
      </c>
      <c r="J190" s="265">
        <v>542.43333333333328</v>
      </c>
      <c r="K190" s="263">
        <v>536.9</v>
      </c>
      <c r="L190" s="263">
        <v>531.5</v>
      </c>
      <c r="M190" s="263">
        <v>3.6669100000000001</v>
      </c>
    </row>
    <row r="191" spans="1:13">
      <c r="A191" s="282">
        <v>182</v>
      </c>
      <c r="B191" s="263" t="s">
        <v>188</v>
      </c>
      <c r="C191" s="263">
        <v>570.65</v>
      </c>
      <c r="D191" s="265">
        <v>567.76666666666665</v>
      </c>
      <c r="E191" s="265">
        <v>561.93333333333328</v>
      </c>
      <c r="F191" s="265">
        <v>553.21666666666658</v>
      </c>
      <c r="G191" s="265">
        <v>547.38333333333321</v>
      </c>
      <c r="H191" s="265">
        <v>576.48333333333335</v>
      </c>
      <c r="I191" s="265">
        <v>582.31666666666683</v>
      </c>
      <c r="J191" s="265">
        <v>591.03333333333342</v>
      </c>
      <c r="K191" s="263">
        <v>573.6</v>
      </c>
      <c r="L191" s="263">
        <v>559.04999999999995</v>
      </c>
      <c r="M191" s="263">
        <v>8.0125799999999998</v>
      </c>
    </row>
    <row r="192" spans="1:13">
      <c r="A192" s="282">
        <v>183</v>
      </c>
      <c r="B192" s="263" t="s">
        <v>177</v>
      </c>
      <c r="C192" s="263">
        <v>744.15</v>
      </c>
      <c r="D192" s="265">
        <v>745.5333333333333</v>
      </c>
      <c r="E192" s="265">
        <v>733.61666666666656</v>
      </c>
      <c r="F192" s="265">
        <v>723.08333333333326</v>
      </c>
      <c r="G192" s="265">
        <v>711.16666666666652</v>
      </c>
      <c r="H192" s="265">
        <v>756.06666666666661</v>
      </c>
      <c r="I192" s="265">
        <v>767.98333333333335</v>
      </c>
      <c r="J192" s="265">
        <v>778.51666666666665</v>
      </c>
      <c r="K192" s="263">
        <v>757.45</v>
      </c>
      <c r="L192" s="263">
        <v>735</v>
      </c>
      <c r="M192" s="263">
        <v>54.281269999999999</v>
      </c>
    </row>
    <row r="193" spans="1:13">
      <c r="A193" s="282">
        <v>184</v>
      </c>
      <c r="B193" s="263" t="s">
        <v>183</v>
      </c>
      <c r="C193" s="263">
        <v>3066.8</v>
      </c>
      <c r="D193" s="265">
        <v>3075.9500000000003</v>
      </c>
      <c r="E193" s="265">
        <v>3033.9000000000005</v>
      </c>
      <c r="F193" s="265">
        <v>3001.0000000000005</v>
      </c>
      <c r="G193" s="265">
        <v>2958.9500000000007</v>
      </c>
      <c r="H193" s="265">
        <v>3108.8500000000004</v>
      </c>
      <c r="I193" s="265">
        <v>3150.9000000000005</v>
      </c>
      <c r="J193" s="265">
        <v>3183.8</v>
      </c>
      <c r="K193" s="263">
        <v>3118</v>
      </c>
      <c r="L193" s="263">
        <v>3043.05</v>
      </c>
      <c r="M193" s="263">
        <v>36.973700000000001</v>
      </c>
    </row>
    <row r="194" spans="1:13">
      <c r="A194" s="282">
        <v>185</v>
      </c>
      <c r="B194" s="263" t="s">
        <v>804</v>
      </c>
      <c r="C194" s="263">
        <v>628.29999999999995</v>
      </c>
      <c r="D194" s="265">
        <v>626.11666666666667</v>
      </c>
      <c r="E194" s="265">
        <v>617.2833333333333</v>
      </c>
      <c r="F194" s="265">
        <v>606.26666666666665</v>
      </c>
      <c r="G194" s="265">
        <v>597.43333333333328</v>
      </c>
      <c r="H194" s="265">
        <v>637.13333333333333</v>
      </c>
      <c r="I194" s="265">
        <v>645.96666666666658</v>
      </c>
      <c r="J194" s="265">
        <v>656.98333333333335</v>
      </c>
      <c r="K194" s="263">
        <v>634.95000000000005</v>
      </c>
      <c r="L194" s="263">
        <v>615.1</v>
      </c>
      <c r="M194" s="263">
        <v>35.572560000000003</v>
      </c>
    </row>
    <row r="195" spans="1:13">
      <c r="A195" s="282">
        <v>186</v>
      </c>
      <c r="B195" s="263" t="s">
        <v>179</v>
      </c>
      <c r="C195" s="263">
        <v>296.39999999999998</v>
      </c>
      <c r="D195" s="265">
        <v>296.09999999999997</v>
      </c>
      <c r="E195" s="265">
        <v>290.79999999999995</v>
      </c>
      <c r="F195" s="265">
        <v>285.2</v>
      </c>
      <c r="G195" s="265">
        <v>279.89999999999998</v>
      </c>
      <c r="H195" s="265">
        <v>301.69999999999993</v>
      </c>
      <c r="I195" s="265">
        <v>307</v>
      </c>
      <c r="J195" s="265">
        <v>312.59999999999991</v>
      </c>
      <c r="K195" s="263">
        <v>301.39999999999998</v>
      </c>
      <c r="L195" s="263">
        <v>290.5</v>
      </c>
      <c r="M195" s="263">
        <v>809.24010999999996</v>
      </c>
    </row>
    <row r="196" spans="1:13">
      <c r="A196" s="282">
        <v>187</v>
      </c>
      <c r="B196" s="254" t="s">
        <v>181</v>
      </c>
      <c r="C196" s="254">
        <v>103.45</v>
      </c>
      <c r="D196" s="289">
        <v>102.60000000000001</v>
      </c>
      <c r="E196" s="289">
        <v>100.85000000000002</v>
      </c>
      <c r="F196" s="289">
        <v>98.250000000000014</v>
      </c>
      <c r="G196" s="289">
        <v>96.500000000000028</v>
      </c>
      <c r="H196" s="289">
        <v>105.20000000000002</v>
      </c>
      <c r="I196" s="289">
        <v>106.94999999999999</v>
      </c>
      <c r="J196" s="289">
        <v>109.55000000000001</v>
      </c>
      <c r="K196" s="254">
        <v>104.35</v>
      </c>
      <c r="L196" s="254">
        <v>100</v>
      </c>
      <c r="M196" s="254">
        <v>789.88471000000004</v>
      </c>
    </row>
    <row r="197" spans="1:13">
      <c r="A197" s="282">
        <v>188</v>
      </c>
      <c r="B197" s="254" t="s">
        <v>182</v>
      </c>
      <c r="C197" s="254">
        <v>766.85</v>
      </c>
      <c r="D197" s="289">
        <v>755.65</v>
      </c>
      <c r="E197" s="289">
        <v>736.4</v>
      </c>
      <c r="F197" s="289">
        <v>705.95</v>
      </c>
      <c r="G197" s="289">
        <v>686.7</v>
      </c>
      <c r="H197" s="289">
        <v>786.09999999999991</v>
      </c>
      <c r="I197" s="289">
        <v>805.34999999999991</v>
      </c>
      <c r="J197" s="289">
        <v>835.79999999999984</v>
      </c>
      <c r="K197" s="254">
        <v>774.9</v>
      </c>
      <c r="L197" s="254">
        <v>725.2</v>
      </c>
      <c r="M197" s="254">
        <v>429.12247000000002</v>
      </c>
    </row>
    <row r="198" spans="1:13">
      <c r="A198" s="282">
        <v>189</v>
      </c>
      <c r="B198" s="254" t="s">
        <v>184</v>
      </c>
      <c r="C198" s="254">
        <v>991</v>
      </c>
      <c r="D198" s="289">
        <v>988.6</v>
      </c>
      <c r="E198" s="289">
        <v>979.40000000000009</v>
      </c>
      <c r="F198" s="289">
        <v>967.80000000000007</v>
      </c>
      <c r="G198" s="289">
        <v>958.60000000000014</v>
      </c>
      <c r="H198" s="289">
        <v>1000.2</v>
      </c>
      <c r="I198" s="289">
        <v>1009.4000000000001</v>
      </c>
      <c r="J198" s="289">
        <v>1021</v>
      </c>
      <c r="K198" s="254">
        <v>997.8</v>
      </c>
      <c r="L198" s="254">
        <v>977</v>
      </c>
      <c r="M198" s="254">
        <v>27.61824</v>
      </c>
    </row>
    <row r="199" spans="1:13">
      <c r="A199" s="282">
        <v>190</v>
      </c>
      <c r="B199" s="254" t="s">
        <v>164</v>
      </c>
      <c r="C199" s="254">
        <v>958.5</v>
      </c>
      <c r="D199" s="289">
        <v>957.58333333333337</v>
      </c>
      <c r="E199" s="289">
        <v>943.01666666666677</v>
      </c>
      <c r="F199" s="289">
        <v>927.53333333333342</v>
      </c>
      <c r="G199" s="289">
        <v>912.96666666666681</v>
      </c>
      <c r="H199" s="289">
        <v>973.06666666666672</v>
      </c>
      <c r="I199" s="289">
        <v>987.63333333333333</v>
      </c>
      <c r="J199" s="289">
        <v>1003.1166666666667</v>
      </c>
      <c r="K199" s="254">
        <v>972.15</v>
      </c>
      <c r="L199" s="254">
        <v>942.1</v>
      </c>
      <c r="M199" s="254">
        <v>3.37432</v>
      </c>
    </row>
    <row r="200" spans="1:13">
      <c r="A200" s="282">
        <v>191</v>
      </c>
      <c r="B200" s="254" t="s">
        <v>185</v>
      </c>
      <c r="C200" s="254">
        <v>1505.85</v>
      </c>
      <c r="D200" s="289">
        <v>1491.75</v>
      </c>
      <c r="E200" s="289">
        <v>1471.1</v>
      </c>
      <c r="F200" s="289">
        <v>1436.35</v>
      </c>
      <c r="G200" s="289">
        <v>1415.6999999999998</v>
      </c>
      <c r="H200" s="289">
        <v>1526.5</v>
      </c>
      <c r="I200" s="289">
        <v>1547.15</v>
      </c>
      <c r="J200" s="289">
        <v>1581.9</v>
      </c>
      <c r="K200" s="254">
        <v>1512.4</v>
      </c>
      <c r="L200" s="254">
        <v>1457</v>
      </c>
      <c r="M200" s="254">
        <v>19.22278</v>
      </c>
    </row>
    <row r="201" spans="1:13">
      <c r="A201" s="282">
        <v>192</v>
      </c>
      <c r="B201" s="254" t="s">
        <v>186</v>
      </c>
      <c r="C201" s="254">
        <v>2459.75</v>
      </c>
      <c r="D201" s="289">
        <v>2455.5833333333335</v>
      </c>
      <c r="E201" s="289">
        <v>2429.166666666667</v>
      </c>
      <c r="F201" s="289">
        <v>2398.5833333333335</v>
      </c>
      <c r="G201" s="289">
        <v>2372.166666666667</v>
      </c>
      <c r="H201" s="289">
        <v>2486.166666666667</v>
      </c>
      <c r="I201" s="289">
        <v>2512.5833333333339</v>
      </c>
      <c r="J201" s="289">
        <v>2543.166666666667</v>
      </c>
      <c r="K201" s="254">
        <v>2482</v>
      </c>
      <c r="L201" s="254">
        <v>2425</v>
      </c>
      <c r="M201" s="254">
        <v>1.1228100000000001</v>
      </c>
    </row>
    <row r="202" spans="1:13">
      <c r="A202" s="282">
        <v>193</v>
      </c>
      <c r="B202" s="254" t="s">
        <v>187</v>
      </c>
      <c r="C202" s="254">
        <v>415.1</v>
      </c>
      <c r="D202" s="289">
        <v>413.09999999999997</v>
      </c>
      <c r="E202" s="289">
        <v>409.04999999999995</v>
      </c>
      <c r="F202" s="289">
        <v>403</v>
      </c>
      <c r="G202" s="289">
        <v>398.95</v>
      </c>
      <c r="H202" s="289">
        <v>419.14999999999992</v>
      </c>
      <c r="I202" s="289">
        <v>423.2</v>
      </c>
      <c r="J202" s="289">
        <v>429.24999999999989</v>
      </c>
      <c r="K202" s="254">
        <v>417.15</v>
      </c>
      <c r="L202" s="254">
        <v>407.05</v>
      </c>
      <c r="M202" s="254">
        <v>7.6291900000000004</v>
      </c>
    </row>
    <row r="203" spans="1:13">
      <c r="A203" s="282">
        <v>194</v>
      </c>
      <c r="B203" s="254" t="s">
        <v>510</v>
      </c>
      <c r="C203" s="254">
        <v>760.05</v>
      </c>
      <c r="D203" s="289">
        <v>764.81666666666661</v>
      </c>
      <c r="E203" s="289">
        <v>750.48333333333323</v>
      </c>
      <c r="F203" s="289">
        <v>740.91666666666663</v>
      </c>
      <c r="G203" s="289">
        <v>726.58333333333326</v>
      </c>
      <c r="H203" s="289">
        <v>774.38333333333321</v>
      </c>
      <c r="I203" s="289">
        <v>788.7166666666667</v>
      </c>
      <c r="J203" s="289">
        <v>798.28333333333319</v>
      </c>
      <c r="K203" s="254">
        <v>779.15</v>
      </c>
      <c r="L203" s="254">
        <v>755.25</v>
      </c>
      <c r="M203" s="254">
        <v>7.0322500000000003</v>
      </c>
    </row>
    <row r="204" spans="1:13">
      <c r="A204" s="282">
        <v>195</v>
      </c>
      <c r="B204" s="254" t="s">
        <v>193</v>
      </c>
      <c r="C204" s="254">
        <v>585.4</v>
      </c>
      <c r="D204" s="289">
        <v>590.80000000000007</v>
      </c>
      <c r="E204" s="289">
        <v>575.60000000000014</v>
      </c>
      <c r="F204" s="289">
        <v>565.80000000000007</v>
      </c>
      <c r="G204" s="289">
        <v>550.60000000000014</v>
      </c>
      <c r="H204" s="289">
        <v>600.60000000000014</v>
      </c>
      <c r="I204" s="289">
        <v>615.80000000000018</v>
      </c>
      <c r="J204" s="289">
        <v>625.60000000000014</v>
      </c>
      <c r="K204" s="254">
        <v>606</v>
      </c>
      <c r="L204" s="254">
        <v>581</v>
      </c>
      <c r="M204" s="254">
        <v>77.786190000000005</v>
      </c>
    </row>
    <row r="205" spans="1:13">
      <c r="A205" s="282">
        <v>196</v>
      </c>
      <c r="B205" s="254" t="s">
        <v>191</v>
      </c>
      <c r="C205" s="254">
        <v>6735.25</v>
      </c>
      <c r="D205" s="289">
        <v>6735.5666666666666</v>
      </c>
      <c r="E205" s="289">
        <v>6686.1333333333332</v>
      </c>
      <c r="F205" s="289">
        <v>6637.0166666666664</v>
      </c>
      <c r="G205" s="289">
        <v>6587.583333333333</v>
      </c>
      <c r="H205" s="289">
        <v>6784.6833333333334</v>
      </c>
      <c r="I205" s="289">
        <v>6834.1166666666659</v>
      </c>
      <c r="J205" s="289">
        <v>6883.2333333333336</v>
      </c>
      <c r="K205" s="254">
        <v>6785</v>
      </c>
      <c r="L205" s="254">
        <v>6686.45</v>
      </c>
      <c r="M205" s="254">
        <v>3.0375100000000002</v>
      </c>
    </row>
    <row r="206" spans="1:13">
      <c r="A206" s="282">
        <v>197</v>
      </c>
      <c r="B206" s="254" t="s">
        <v>192</v>
      </c>
      <c r="C206" s="254">
        <v>33.9</v>
      </c>
      <c r="D206" s="289">
        <v>34.366666666666667</v>
      </c>
      <c r="E206" s="289">
        <v>33.283333333333331</v>
      </c>
      <c r="F206" s="289">
        <v>32.666666666666664</v>
      </c>
      <c r="G206" s="289">
        <v>31.583333333333329</v>
      </c>
      <c r="H206" s="289">
        <v>34.983333333333334</v>
      </c>
      <c r="I206" s="289">
        <v>36.066666666666663</v>
      </c>
      <c r="J206" s="289">
        <v>36.683333333333337</v>
      </c>
      <c r="K206" s="254">
        <v>35.450000000000003</v>
      </c>
      <c r="L206" s="254">
        <v>33.75</v>
      </c>
      <c r="M206" s="254">
        <v>81.278620000000004</v>
      </c>
    </row>
    <row r="207" spans="1:13">
      <c r="A207" s="282">
        <v>198</v>
      </c>
      <c r="B207" s="254" t="s">
        <v>189</v>
      </c>
      <c r="C207" s="254">
        <v>1236.3</v>
      </c>
      <c r="D207" s="289">
        <v>1231.9166666666667</v>
      </c>
      <c r="E207" s="289">
        <v>1219.3833333333334</v>
      </c>
      <c r="F207" s="289">
        <v>1202.4666666666667</v>
      </c>
      <c r="G207" s="289">
        <v>1189.9333333333334</v>
      </c>
      <c r="H207" s="289">
        <v>1248.8333333333335</v>
      </c>
      <c r="I207" s="289">
        <v>1261.3666666666668</v>
      </c>
      <c r="J207" s="289">
        <v>1278.2833333333335</v>
      </c>
      <c r="K207" s="254">
        <v>1244.45</v>
      </c>
      <c r="L207" s="254">
        <v>1215</v>
      </c>
      <c r="M207" s="254">
        <v>1.44181</v>
      </c>
    </row>
    <row r="208" spans="1:13">
      <c r="A208" s="282">
        <v>199</v>
      </c>
      <c r="B208" s="254" t="s">
        <v>141</v>
      </c>
      <c r="C208" s="254">
        <v>554.54999999999995</v>
      </c>
      <c r="D208" s="289">
        <v>554.38333333333333</v>
      </c>
      <c r="E208" s="289">
        <v>548.86666666666667</v>
      </c>
      <c r="F208" s="289">
        <v>543.18333333333339</v>
      </c>
      <c r="G208" s="289">
        <v>537.66666666666674</v>
      </c>
      <c r="H208" s="289">
        <v>560.06666666666661</v>
      </c>
      <c r="I208" s="289">
        <v>565.58333333333326</v>
      </c>
      <c r="J208" s="289">
        <v>571.26666666666654</v>
      </c>
      <c r="K208" s="254">
        <v>559.9</v>
      </c>
      <c r="L208" s="254">
        <v>548.70000000000005</v>
      </c>
      <c r="M208" s="254">
        <v>18.639019999999999</v>
      </c>
    </row>
    <row r="209" spans="1:13">
      <c r="A209" s="282">
        <v>200</v>
      </c>
      <c r="B209" s="254" t="s">
        <v>277</v>
      </c>
      <c r="C209" s="254">
        <v>230.35</v>
      </c>
      <c r="D209" s="289">
        <v>231.98333333333335</v>
      </c>
      <c r="E209" s="289">
        <v>227.66666666666669</v>
      </c>
      <c r="F209" s="289">
        <v>224.98333333333335</v>
      </c>
      <c r="G209" s="289">
        <v>220.66666666666669</v>
      </c>
      <c r="H209" s="289">
        <v>234.66666666666669</v>
      </c>
      <c r="I209" s="289">
        <v>238.98333333333335</v>
      </c>
      <c r="J209" s="289">
        <v>241.66666666666669</v>
      </c>
      <c r="K209" s="254">
        <v>236.3</v>
      </c>
      <c r="L209" s="254">
        <v>229.3</v>
      </c>
      <c r="M209" s="254">
        <v>2.2572700000000001</v>
      </c>
    </row>
    <row r="210" spans="1:13">
      <c r="A210" s="282">
        <v>201</v>
      </c>
      <c r="B210" s="254" t="s">
        <v>522</v>
      </c>
      <c r="C210" s="254">
        <v>993.6</v>
      </c>
      <c r="D210" s="289">
        <v>993.5333333333333</v>
      </c>
      <c r="E210" s="289">
        <v>977.06666666666661</v>
      </c>
      <c r="F210" s="289">
        <v>960.5333333333333</v>
      </c>
      <c r="G210" s="289">
        <v>944.06666666666661</v>
      </c>
      <c r="H210" s="289">
        <v>1010.0666666666666</v>
      </c>
      <c r="I210" s="289">
        <v>1026.5333333333333</v>
      </c>
      <c r="J210" s="289">
        <v>1043.0666666666666</v>
      </c>
      <c r="K210" s="254">
        <v>1010</v>
      </c>
      <c r="L210" s="254">
        <v>977</v>
      </c>
      <c r="M210" s="254">
        <v>2.1951100000000001</v>
      </c>
    </row>
    <row r="211" spans="1:13">
      <c r="A211" s="282">
        <v>202</v>
      </c>
      <c r="B211" s="254" t="s">
        <v>118</v>
      </c>
      <c r="C211" s="254">
        <v>9.1</v>
      </c>
      <c r="D211" s="289">
        <v>9.1999999999999993</v>
      </c>
      <c r="E211" s="289">
        <v>8.9499999999999993</v>
      </c>
      <c r="F211" s="289">
        <v>8.8000000000000007</v>
      </c>
      <c r="G211" s="289">
        <v>8.5500000000000007</v>
      </c>
      <c r="H211" s="289">
        <v>9.3499999999999979</v>
      </c>
      <c r="I211" s="289">
        <v>9.5999999999999979</v>
      </c>
      <c r="J211" s="289">
        <v>9.7499999999999964</v>
      </c>
      <c r="K211" s="254">
        <v>9.4499999999999993</v>
      </c>
      <c r="L211" s="254">
        <v>9.0500000000000007</v>
      </c>
      <c r="M211" s="254">
        <v>3683.34602</v>
      </c>
    </row>
    <row r="212" spans="1:13">
      <c r="A212" s="282">
        <v>203</v>
      </c>
      <c r="B212" s="254" t="s">
        <v>195</v>
      </c>
      <c r="C212" s="254">
        <v>979.45</v>
      </c>
      <c r="D212" s="289">
        <v>977.9</v>
      </c>
      <c r="E212" s="289">
        <v>968.55</v>
      </c>
      <c r="F212" s="289">
        <v>957.65</v>
      </c>
      <c r="G212" s="289">
        <v>948.3</v>
      </c>
      <c r="H212" s="289">
        <v>988.8</v>
      </c>
      <c r="I212" s="289">
        <v>998.15000000000009</v>
      </c>
      <c r="J212" s="289">
        <v>1009.05</v>
      </c>
      <c r="K212" s="254">
        <v>987.25</v>
      </c>
      <c r="L212" s="254">
        <v>967</v>
      </c>
      <c r="M212" s="254">
        <v>14.353289999999999</v>
      </c>
    </row>
    <row r="213" spans="1:13">
      <c r="A213" s="282">
        <v>204</v>
      </c>
      <c r="B213" s="254" t="s">
        <v>528</v>
      </c>
      <c r="C213" s="254">
        <v>2175.65</v>
      </c>
      <c r="D213" s="289">
        <v>2181.4</v>
      </c>
      <c r="E213" s="289">
        <v>2144.8500000000004</v>
      </c>
      <c r="F213" s="289">
        <v>2114.0500000000002</v>
      </c>
      <c r="G213" s="289">
        <v>2077.5000000000005</v>
      </c>
      <c r="H213" s="289">
        <v>2212.2000000000003</v>
      </c>
      <c r="I213" s="289">
        <v>2248.7500000000005</v>
      </c>
      <c r="J213" s="289">
        <v>2279.5500000000002</v>
      </c>
      <c r="K213" s="254">
        <v>2217.9499999999998</v>
      </c>
      <c r="L213" s="254">
        <v>2150.6</v>
      </c>
      <c r="M213" s="254">
        <v>0.57247999999999999</v>
      </c>
    </row>
    <row r="214" spans="1:13">
      <c r="A214" s="282">
        <v>205</v>
      </c>
      <c r="B214" s="254" t="s">
        <v>196</v>
      </c>
      <c r="C214" s="289">
        <v>403.9</v>
      </c>
      <c r="D214" s="289">
        <v>404.08333333333331</v>
      </c>
      <c r="E214" s="289">
        <v>400.46666666666664</v>
      </c>
      <c r="F214" s="289">
        <v>397.0333333333333</v>
      </c>
      <c r="G214" s="289">
        <v>393.41666666666663</v>
      </c>
      <c r="H214" s="289">
        <v>407.51666666666665</v>
      </c>
      <c r="I214" s="289">
        <v>411.13333333333333</v>
      </c>
      <c r="J214" s="289">
        <v>414.56666666666666</v>
      </c>
      <c r="K214" s="289">
        <v>407.7</v>
      </c>
      <c r="L214" s="289">
        <v>400.65</v>
      </c>
      <c r="M214" s="289">
        <v>90.333690000000004</v>
      </c>
    </row>
    <row r="215" spans="1:13">
      <c r="A215" s="282">
        <v>206</v>
      </c>
      <c r="B215" s="254" t="s">
        <v>197</v>
      </c>
      <c r="C215" s="289">
        <v>14.05</v>
      </c>
      <c r="D215" s="289">
        <v>14.183333333333332</v>
      </c>
      <c r="E215" s="289">
        <v>13.866666666666664</v>
      </c>
      <c r="F215" s="289">
        <v>13.683333333333332</v>
      </c>
      <c r="G215" s="289">
        <v>13.366666666666664</v>
      </c>
      <c r="H215" s="289">
        <v>14.366666666666664</v>
      </c>
      <c r="I215" s="289">
        <v>14.68333333333333</v>
      </c>
      <c r="J215" s="289">
        <v>14.866666666666664</v>
      </c>
      <c r="K215" s="289">
        <v>14.5</v>
      </c>
      <c r="L215" s="289">
        <v>14</v>
      </c>
      <c r="M215" s="289">
        <v>1067.66399</v>
      </c>
    </row>
    <row r="216" spans="1:13">
      <c r="A216" s="282">
        <v>207</v>
      </c>
      <c r="B216" s="254" t="s">
        <v>198</v>
      </c>
      <c r="C216" s="289">
        <v>199.95</v>
      </c>
      <c r="D216" s="289">
        <v>200.63333333333333</v>
      </c>
      <c r="E216" s="289">
        <v>197.41666666666666</v>
      </c>
      <c r="F216" s="289">
        <v>194.88333333333333</v>
      </c>
      <c r="G216" s="289">
        <v>191.66666666666666</v>
      </c>
      <c r="H216" s="289">
        <v>203.16666666666666</v>
      </c>
      <c r="I216" s="289">
        <v>206.38333333333335</v>
      </c>
      <c r="J216" s="289">
        <v>208.91666666666666</v>
      </c>
      <c r="K216" s="289">
        <v>203.85</v>
      </c>
      <c r="L216" s="289">
        <v>198.1</v>
      </c>
      <c r="M216" s="289">
        <v>98.340760000000003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9"/>
      <c r="B1" s="59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44285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6" t="s">
        <v>16</v>
      </c>
      <c r="B9" s="597" t="s">
        <v>18</v>
      </c>
      <c r="C9" s="595" t="s">
        <v>19</v>
      </c>
      <c r="D9" s="595" t="s">
        <v>20</v>
      </c>
      <c r="E9" s="595" t="s">
        <v>21</v>
      </c>
      <c r="F9" s="595"/>
      <c r="G9" s="595"/>
      <c r="H9" s="595" t="s">
        <v>22</v>
      </c>
      <c r="I9" s="595"/>
      <c r="J9" s="595"/>
      <c r="K9" s="260"/>
      <c r="L9" s="267"/>
      <c r="M9" s="268"/>
    </row>
    <row r="10" spans="1:15" ht="42.75" customHeight="1">
      <c r="A10" s="591"/>
      <c r="B10" s="593"/>
      <c r="C10" s="598" t="s">
        <v>23</v>
      </c>
      <c r="D10" s="59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28734.9</v>
      </c>
      <c r="D11" s="507">
        <v>28364.149999999998</v>
      </c>
      <c r="E11" s="507">
        <v>27520.749999999996</v>
      </c>
      <c r="F11" s="507">
        <v>26306.6</v>
      </c>
      <c r="G11" s="507">
        <v>25463.199999999997</v>
      </c>
      <c r="H11" s="507">
        <v>29578.299999999996</v>
      </c>
      <c r="I11" s="507">
        <v>30421.699999999997</v>
      </c>
      <c r="J11" s="507">
        <v>31635.849999999995</v>
      </c>
      <c r="K11" s="506">
        <v>29207.55</v>
      </c>
      <c r="L11" s="506">
        <v>27150</v>
      </c>
      <c r="M11" s="506">
        <v>0.12379999999999999</v>
      </c>
    </row>
    <row r="12" spans="1:15" ht="12" customHeight="1">
      <c r="A12" s="254">
        <v>2</v>
      </c>
      <c r="B12" s="509" t="s">
        <v>785</v>
      </c>
      <c r="C12" s="506">
        <v>1453.55</v>
      </c>
      <c r="D12" s="507">
        <v>1442.3833333333332</v>
      </c>
      <c r="E12" s="507">
        <v>1386.4666666666665</v>
      </c>
      <c r="F12" s="507">
        <v>1319.3833333333332</v>
      </c>
      <c r="G12" s="507">
        <v>1263.4666666666665</v>
      </c>
      <c r="H12" s="507">
        <v>1509.4666666666665</v>
      </c>
      <c r="I12" s="507">
        <v>1565.3833333333334</v>
      </c>
      <c r="J12" s="507">
        <v>1632.4666666666665</v>
      </c>
      <c r="K12" s="506">
        <v>1498.3</v>
      </c>
      <c r="L12" s="506">
        <v>1375.3</v>
      </c>
      <c r="M12" s="506">
        <v>1.7503599999999999</v>
      </c>
    </row>
    <row r="13" spans="1:15" ht="12" customHeight="1">
      <c r="A13" s="254">
        <v>3</v>
      </c>
      <c r="B13" s="509" t="s">
        <v>816</v>
      </c>
      <c r="C13" s="506">
        <v>1339.55</v>
      </c>
      <c r="D13" s="507">
        <v>1351.7</v>
      </c>
      <c r="E13" s="507">
        <v>1323.4</v>
      </c>
      <c r="F13" s="507">
        <v>1307.25</v>
      </c>
      <c r="G13" s="507">
        <v>1278.95</v>
      </c>
      <c r="H13" s="507">
        <v>1367.8500000000001</v>
      </c>
      <c r="I13" s="507">
        <v>1396.1499999999999</v>
      </c>
      <c r="J13" s="507">
        <v>1412.3000000000002</v>
      </c>
      <c r="K13" s="506">
        <v>1380</v>
      </c>
      <c r="L13" s="506">
        <v>1335.55</v>
      </c>
      <c r="M13" s="506">
        <v>0.15573999999999999</v>
      </c>
    </row>
    <row r="14" spans="1:15" ht="12" customHeight="1">
      <c r="A14" s="254">
        <v>4</v>
      </c>
      <c r="B14" s="509" t="s">
        <v>38</v>
      </c>
      <c r="C14" s="506">
        <v>1861.95</v>
      </c>
      <c r="D14" s="507">
        <v>1865.9833333333333</v>
      </c>
      <c r="E14" s="507">
        <v>1843.9666666666667</v>
      </c>
      <c r="F14" s="507">
        <v>1825.9833333333333</v>
      </c>
      <c r="G14" s="507">
        <v>1803.9666666666667</v>
      </c>
      <c r="H14" s="507">
        <v>1883.9666666666667</v>
      </c>
      <c r="I14" s="507">
        <v>1905.9833333333336</v>
      </c>
      <c r="J14" s="507">
        <v>1923.9666666666667</v>
      </c>
      <c r="K14" s="506">
        <v>1888</v>
      </c>
      <c r="L14" s="506">
        <v>1848</v>
      </c>
      <c r="M14" s="506">
        <v>5.7265100000000002</v>
      </c>
    </row>
    <row r="15" spans="1:15" ht="12" customHeight="1">
      <c r="A15" s="254">
        <v>5</v>
      </c>
      <c r="B15" s="509" t="s">
        <v>285</v>
      </c>
      <c r="C15" s="506">
        <v>1918.25</v>
      </c>
      <c r="D15" s="507">
        <v>1912.75</v>
      </c>
      <c r="E15" s="507">
        <v>1895.5</v>
      </c>
      <c r="F15" s="507">
        <v>1872.75</v>
      </c>
      <c r="G15" s="507">
        <v>1855.5</v>
      </c>
      <c r="H15" s="507">
        <v>1935.5</v>
      </c>
      <c r="I15" s="507">
        <v>1952.75</v>
      </c>
      <c r="J15" s="507">
        <v>1975.5</v>
      </c>
      <c r="K15" s="506">
        <v>1930</v>
      </c>
      <c r="L15" s="506">
        <v>1890</v>
      </c>
      <c r="M15" s="506">
        <v>0.54744999999999999</v>
      </c>
    </row>
    <row r="16" spans="1:15" ht="12" customHeight="1">
      <c r="A16" s="254">
        <v>6</v>
      </c>
      <c r="B16" s="509" t="s">
        <v>286</v>
      </c>
      <c r="C16" s="506">
        <v>1333.75</v>
      </c>
      <c r="D16" s="507">
        <v>1336.7166666666667</v>
      </c>
      <c r="E16" s="507">
        <v>1299.0333333333333</v>
      </c>
      <c r="F16" s="507">
        <v>1264.3166666666666</v>
      </c>
      <c r="G16" s="507">
        <v>1226.6333333333332</v>
      </c>
      <c r="H16" s="507">
        <v>1371.4333333333334</v>
      </c>
      <c r="I16" s="507">
        <v>1409.1166666666668</v>
      </c>
      <c r="J16" s="507">
        <v>1443.8333333333335</v>
      </c>
      <c r="K16" s="506">
        <v>1374.4</v>
      </c>
      <c r="L16" s="506">
        <v>1302</v>
      </c>
      <c r="M16" s="506">
        <v>3.5572699999999999</v>
      </c>
    </row>
    <row r="17" spans="1:13" ht="12" customHeight="1">
      <c r="A17" s="254">
        <v>7</v>
      </c>
      <c r="B17" s="509" t="s">
        <v>222</v>
      </c>
      <c r="C17" s="506">
        <v>1178.5</v>
      </c>
      <c r="D17" s="507">
        <v>1174.3833333333334</v>
      </c>
      <c r="E17" s="507">
        <v>1152.8666666666668</v>
      </c>
      <c r="F17" s="507">
        <v>1127.2333333333333</v>
      </c>
      <c r="G17" s="507">
        <v>1105.7166666666667</v>
      </c>
      <c r="H17" s="507">
        <v>1200.0166666666669</v>
      </c>
      <c r="I17" s="507">
        <v>1221.5333333333338</v>
      </c>
      <c r="J17" s="507">
        <v>1247.166666666667</v>
      </c>
      <c r="K17" s="506">
        <v>1195.9000000000001</v>
      </c>
      <c r="L17" s="506">
        <v>1148.75</v>
      </c>
      <c r="M17" s="506">
        <v>8.6858900000000006</v>
      </c>
    </row>
    <row r="18" spans="1:13" ht="12" customHeight="1">
      <c r="A18" s="254">
        <v>8</v>
      </c>
      <c r="B18" s="509" t="s">
        <v>734</v>
      </c>
      <c r="C18" s="506">
        <v>714.5</v>
      </c>
      <c r="D18" s="507">
        <v>718</v>
      </c>
      <c r="E18" s="507">
        <v>706.5</v>
      </c>
      <c r="F18" s="507">
        <v>698.5</v>
      </c>
      <c r="G18" s="507">
        <v>687</v>
      </c>
      <c r="H18" s="507">
        <v>726</v>
      </c>
      <c r="I18" s="507">
        <v>737.5</v>
      </c>
      <c r="J18" s="507">
        <v>745.5</v>
      </c>
      <c r="K18" s="506">
        <v>729.5</v>
      </c>
      <c r="L18" s="506">
        <v>710</v>
      </c>
      <c r="M18" s="506">
        <v>4.9984900000000003</v>
      </c>
    </row>
    <row r="19" spans="1:13" ht="12" customHeight="1">
      <c r="A19" s="254">
        <v>9</v>
      </c>
      <c r="B19" s="509" t="s">
        <v>735</v>
      </c>
      <c r="C19" s="506">
        <v>1321.75</v>
      </c>
      <c r="D19" s="507">
        <v>1318.9333333333334</v>
      </c>
      <c r="E19" s="507">
        <v>1297.8666666666668</v>
      </c>
      <c r="F19" s="507">
        <v>1273.9833333333333</v>
      </c>
      <c r="G19" s="507">
        <v>1252.9166666666667</v>
      </c>
      <c r="H19" s="507">
        <v>1342.8166666666668</v>
      </c>
      <c r="I19" s="507">
        <v>1363.8833333333334</v>
      </c>
      <c r="J19" s="507">
        <v>1387.7666666666669</v>
      </c>
      <c r="K19" s="506">
        <v>1340</v>
      </c>
      <c r="L19" s="506">
        <v>1295.05</v>
      </c>
      <c r="M19" s="506">
        <v>3.60493</v>
      </c>
    </row>
    <row r="20" spans="1:13" ht="12" customHeight="1">
      <c r="A20" s="254">
        <v>10</v>
      </c>
      <c r="B20" s="509" t="s">
        <v>287</v>
      </c>
      <c r="C20" s="506">
        <v>2310.65</v>
      </c>
      <c r="D20" s="507">
        <v>2303.8333333333335</v>
      </c>
      <c r="E20" s="507">
        <v>2257.8166666666671</v>
      </c>
      <c r="F20" s="507">
        <v>2204.9833333333336</v>
      </c>
      <c r="G20" s="507">
        <v>2158.9666666666672</v>
      </c>
      <c r="H20" s="507">
        <v>2356.666666666667</v>
      </c>
      <c r="I20" s="507">
        <v>2402.6833333333334</v>
      </c>
      <c r="J20" s="507">
        <v>2455.5166666666669</v>
      </c>
      <c r="K20" s="506">
        <v>2349.85</v>
      </c>
      <c r="L20" s="506">
        <v>2251</v>
      </c>
      <c r="M20" s="506">
        <v>0.72124999999999995</v>
      </c>
    </row>
    <row r="21" spans="1:13" ht="12" customHeight="1">
      <c r="A21" s="254">
        <v>11</v>
      </c>
      <c r="B21" s="509" t="s">
        <v>288</v>
      </c>
      <c r="C21" s="506">
        <v>15029.5</v>
      </c>
      <c r="D21" s="507">
        <v>14963.183333333334</v>
      </c>
      <c r="E21" s="507">
        <v>14827.366666666669</v>
      </c>
      <c r="F21" s="507">
        <v>14625.233333333334</v>
      </c>
      <c r="G21" s="507">
        <v>14489.416666666668</v>
      </c>
      <c r="H21" s="507">
        <v>15165.316666666669</v>
      </c>
      <c r="I21" s="507">
        <v>15301.133333333335</v>
      </c>
      <c r="J21" s="507">
        <v>15503.26666666667</v>
      </c>
      <c r="K21" s="506">
        <v>15099</v>
      </c>
      <c r="L21" s="506">
        <v>14761.05</v>
      </c>
      <c r="M21" s="506">
        <v>0.13174</v>
      </c>
    </row>
    <row r="22" spans="1:13" ht="12" customHeight="1">
      <c r="A22" s="254">
        <v>12</v>
      </c>
      <c r="B22" s="509" t="s">
        <v>40</v>
      </c>
      <c r="C22" s="506">
        <v>988.3</v>
      </c>
      <c r="D22" s="507">
        <v>994.91666666666663</v>
      </c>
      <c r="E22" s="507">
        <v>971.38333333333321</v>
      </c>
      <c r="F22" s="507">
        <v>954.46666666666658</v>
      </c>
      <c r="G22" s="507">
        <v>930.93333333333317</v>
      </c>
      <c r="H22" s="507">
        <v>1011.8333333333333</v>
      </c>
      <c r="I22" s="507">
        <v>1035.3666666666668</v>
      </c>
      <c r="J22" s="507">
        <v>1052.2833333333333</v>
      </c>
      <c r="K22" s="506">
        <v>1018.45</v>
      </c>
      <c r="L22" s="506">
        <v>978</v>
      </c>
      <c r="M22" s="506">
        <v>93.965059999999994</v>
      </c>
    </row>
    <row r="23" spans="1:13">
      <c r="A23" s="254">
        <v>13</v>
      </c>
      <c r="B23" s="509" t="s">
        <v>289</v>
      </c>
      <c r="C23" s="506">
        <v>1212.3499999999999</v>
      </c>
      <c r="D23" s="507">
        <v>1216.8500000000001</v>
      </c>
      <c r="E23" s="507">
        <v>1173.7000000000003</v>
      </c>
      <c r="F23" s="507">
        <v>1135.0500000000002</v>
      </c>
      <c r="G23" s="507">
        <v>1091.9000000000003</v>
      </c>
      <c r="H23" s="507">
        <v>1255.5000000000002</v>
      </c>
      <c r="I23" s="507">
        <v>1298.6500000000003</v>
      </c>
      <c r="J23" s="507">
        <v>1337.3000000000002</v>
      </c>
      <c r="K23" s="506">
        <v>1260</v>
      </c>
      <c r="L23" s="506">
        <v>1178.2</v>
      </c>
      <c r="M23" s="506">
        <v>4.3690199999999999</v>
      </c>
    </row>
    <row r="24" spans="1:13">
      <c r="A24" s="254">
        <v>14</v>
      </c>
      <c r="B24" s="509" t="s">
        <v>41</v>
      </c>
      <c r="C24" s="506">
        <v>703.05</v>
      </c>
      <c r="D24" s="507">
        <v>702.11666666666667</v>
      </c>
      <c r="E24" s="507">
        <v>693.5333333333333</v>
      </c>
      <c r="F24" s="507">
        <v>684.01666666666665</v>
      </c>
      <c r="G24" s="507">
        <v>675.43333333333328</v>
      </c>
      <c r="H24" s="507">
        <v>711.63333333333333</v>
      </c>
      <c r="I24" s="507">
        <v>720.21666666666658</v>
      </c>
      <c r="J24" s="507">
        <v>729.73333333333335</v>
      </c>
      <c r="K24" s="506">
        <v>710.7</v>
      </c>
      <c r="L24" s="506">
        <v>692.6</v>
      </c>
      <c r="M24" s="506">
        <v>123.50673</v>
      </c>
    </row>
    <row r="25" spans="1:13">
      <c r="A25" s="254">
        <v>15</v>
      </c>
      <c r="B25" s="509" t="s">
        <v>832</v>
      </c>
      <c r="C25" s="506">
        <v>905.45</v>
      </c>
      <c r="D25" s="507">
        <v>908.51666666666677</v>
      </c>
      <c r="E25" s="507">
        <v>887.03333333333353</v>
      </c>
      <c r="F25" s="507">
        <v>868.61666666666679</v>
      </c>
      <c r="G25" s="507">
        <v>847.13333333333355</v>
      </c>
      <c r="H25" s="507">
        <v>926.93333333333351</v>
      </c>
      <c r="I25" s="507">
        <v>948.41666666666686</v>
      </c>
      <c r="J25" s="507">
        <v>966.83333333333348</v>
      </c>
      <c r="K25" s="506">
        <v>930</v>
      </c>
      <c r="L25" s="506">
        <v>890.1</v>
      </c>
      <c r="M25" s="506">
        <v>17.860330000000001</v>
      </c>
    </row>
    <row r="26" spans="1:13">
      <c r="A26" s="254">
        <v>16</v>
      </c>
      <c r="B26" s="509" t="s">
        <v>290</v>
      </c>
      <c r="C26" s="506">
        <v>870.6</v>
      </c>
      <c r="D26" s="507">
        <v>866.19999999999993</v>
      </c>
      <c r="E26" s="507">
        <v>848.39999999999986</v>
      </c>
      <c r="F26" s="507">
        <v>826.19999999999993</v>
      </c>
      <c r="G26" s="507">
        <v>808.39999999999986</v>
      </c>
      <c r="H26" s="507">
        <v>888.39999999999986</v>
      </c>
      <c r="I26" s="507">
        <v>906.19999999999982</v>
      </c>
      <c r="J26" s="507">
        <v>928.39999999999986</v>
      </c>
      <c r="K26" s="506">
        <v>884</v>
      </c>
      <c r="L26" s="506">
        <v>844</v>
      </c>
      <c r="M26" s="506">
        <v>14.72044</v>
      </c>
    </row>
    <row r="27" spans="1:13">
      <c r="A27" s="254">
        <v>17</v>
      </c>
      <c r="B27" s="509" t="s">
        <v>223</v>
      </c>
      <c r="C27" s="506">
        <v>122.95</v>
      </c>
      <c r="D27" s="507">
        <v>121.55</v>
      </c>
      <c r="E27" s="507">
        <v>118.39999999999999</v>
      </c>
      <c r="F27" s="507">
        <v>113.85</v>
      </c>
      <c r="G27" s="507">
        <v>110.69999999999999</v>
      </c>
      <c r="H27" s="507">
        <v>126.1</v>
      </c>
      <c r="I27" s="507">
        <v>129.25</v>
      </c>
      <c r="J27" s="507">
        <v>133.80000000000001</v>
      </c>
      <c r="K27" s="506">
        <v>124.7</v>
      </c>
      <c r="L27" s="506">
        <v>117</v>
      </c>
      <c r="M27" s="506">
        <v>36.925420000000003</v>
      </c>
    </row>
    <row r="28" spans="1:13">
      <c r="A28" s="254">
        <v>18</v>
      </c>
      <c r="B28" s="509" t="s">
        <v>224</v>
      </c>
      <c r="C28" s="506">
        <v>204.05</v>
      </c>
      <c r="D28" s="507">
        <v>202.18333333333331</v>
      </c>
      <c r="E28" s="507">
        <v>196.51666666666662</v>
      </c>
      <c r="F28" s="507">
        <v>188.98333333333332</v>
      </c>
      <c r="G28" s="507">
        <v>183.31666666666663</v>
      </c>
      <c r="H28" s="507">
        <v>209.71666666666661</v>
      </c>
      <c r="I28" s="507">
        <v>215.3833333333333</v>
      </c>
      <c r="J28" s="507">
        <v>222.9166666666666</v>
      </c>
      <c r="K28" s="506">
        <v>207.85</v>
      </c>
      <c r="L28" s="506">
        <v>194.65</v>
      </c>
      <c r="M28" s="506">
        <v>28.135809999999999</v>
      </c>
    </row>
    <row r="29" spans="1:13">
      <c r="A29" s="254">
        <v>19</v>
      </c>
      <c r="B29" s="509" t="s">
        <v>291</v>
      </c>
      <c r="C29" s="506">
        <v>342.15</v>
      </c>
      <c r="D29" s="507">
        <v>342.26666666666665</v>
      </c>
      <c r="E29" s="507">
        <v>337.33333333333331</v>
      </c>
      <c r="F29" s="507">
        <v>332.51666666666665</v>
      </c>
      <c r="G29" s="507">
        <v>327.58333333333331</v>
      </c>
      <c r="H29" s="507">
        <v>347.08333333333331</v>
      </c>
      <c r="I29" s="507">
        <v>352.01666666666671</v>
      </c>
      <c r="J29" s="507">
        <v>356.83333333333331</v>
      </c>
      <c r="K29" s="506">
        <v>347.2</v>
      </c>
      <c r="L29" s="506">
        <v>337.45</v>
      </c>
      <c r="M29" s="506">
        <v>2.1856599999999999</v>
      </c>
    </row>
    <row r="30" spans="1:13">
      <c r="A30" s="254">
        <v>20</v>
      </c>
      <c r="B30" s="509" t="s">
        <v>292</v>
      </c>
      <c r="C30" s="506">
        <v>299.60000000000002</v>
      </c>
      <c r="D30" s="507">
        <v>296.96666666666664</v>
      </c>
      <c r="E30" s="507">
        <v>290.0333333333333</v>
      </c>
      <c r="F30" s="507">
        <v>280.46666666666664</v>
      </c>
      <c r="G30" s="507">
        <v>273.5333333333333</v>
      </c>
      <c r="H30" s="507">
        <v>306.5333333333333</v>
      </c>
      <c r="I30" s="507">
        <v>313.46666666666658</v>
      </c>
      <c r="J30" s="507">
        <v>323.0333333333333</v>
      </c>
      <c r="K30" s="506">
        <v>303.89999999999998</v>
      </c>
      <c r="L30" s="506">
        <v>287.39999999999998</v>
      </c>
      <c r="M30" s="506">
        <v>3.6780200000000001</v>
      </c>
    </row>
    <row r="31" spans="1:13">
      <c r="A31" s="254">
        <v>21</v>
      </c>
      <c r="B31" s="509" t="s">
        <v>736</v>
      </c>
      <c r="C31" s="506">
        <v>5183.8500000000004</v>
      </c>
      <c r="D31" s="507">
        <v>5233.2833333333338</v>
      </c>
      <c r="E31" s="507">
        <v>5101.5666666666675</v>
      </c>
      <c r="F31" s="507">
        <v>5019.2833333333338</v>
      </c>
      <c r="G31" s="507">
        <v>4887.5666666666675</v>
      </c>
      <c r="H31" s="507">
        <v>5315.5666666666675</v>
      </c>
      <c r="I31" s="507">
        <v>5447.2833333333328</v>
      </c>
      <c r="J31" s="507">
        <v>5529.5666666666675</v>
      </c>
      <c r="K31" s="506">
        <v>5365</v>
      </c>
      <c r="L31" s="506">
        <v>5151</v>
      </c>
      <c r="M31" s="506">
        <v>0.53410000000000002</v>
      </c>
    </row>
    <row r="32" spans="1:13">
      <c r="A32" s="254">
        <v>22</v>
      </c>
      <c r="B32" s="509" t="s">
        <v>225</v>
      </c>
      <c r="C32" s="506">
        <v>1788.1</v>
      </c>
      <c r="D32" s="507">
        <v>1785.5666666666668</v>
      </c>
      <c r="E32" s="507">
        <v>1763.6833333333336</v>
      </c>
      <c r="F32" s="507">
        <v>1739.2666666666669</v>
      </c>
      <c r="G32" s="507">
        <v>1717.3833333333337</v>
      </c>
      <c r="H32" s="507">
        <v>1809.9833333333336</v>
      </c>
      <c r="I32" s="507">
        <v>1831.8666666666668</v>
      </c>
      <c r="J32" s="507">
        <v>1856.2833333333335</v>
      </c>
      <c r="K32" s="506">
        <v>1807.45</v>
      </c>
      <c r="L32" s="506">
        <v>1761.15</v>
      </c>
      <c r="M32" s="506">
        <v>1.7900400000000001</v>
      </c>
    </row>
    <row r="33" spans="1:13">
      <c r="A33" s="254">
        <v>23</v>
      </c>
      <c r="B33" s="509" t="s">
        <v>293</v>
      </c>
      <c r="C33" s="506">
        <v>2224.1</v>
      </c>
      <c r="D33" s="507">
        <v>2217.0166666666664</v>
      </c>
      <c r="E33" s="507">
        <v>2197.083333333333</v>
      </c>
      <c r="F33" s="507">
        <v>2170.0666666666666</v>
      </c>
      <c r="G33" s="507">
        <v>2150.1333333333332</v>
      </c>
      <c r="H33" s="507">
        <v>2244.0333333333328</v>
      </c>
      <c r="I33" s="507">
        <v>2263.9666666666662</v>
      </c>
      <c r="J33" s="507">
        <v>2290.9833333333327</v>
      </c>
      <c r="K33" s="506">
        <v>2236.9499999999998</v>
      </c>
      <c r="L33" s="506">
        <v>2190</v>
      </c>
      <c r="M33" s="506">
        <v>0.45513999999999999</v>
      </c>
    </row>
    <row r="34" spans="1:13">
      <c r="A34" s="254">
        <v>24</v>
      </c>
      <c r="B34" s="509" t="s">
        <v>737</v>
      </c>
      <c r="C34" s="506">
        <v>103.3</v>
      </c>
      <c r="D34" s="507">
        <v>103.05</v>
      </c>
      <c r="E34" s="507">
        <v>101.35</v>
      </c>
      <c r="F34" s="507">
        <v>99.399999999999991</v>
      </c>
      <c r="G34" s="507">
        <v>97.699999999999989</v>
      </c>
      <c r="H34" s="507">
        <v>105</v>
      </c>
      <c r="I34" s="507">
        <v>106.70000000000002</v>
      </c>
      <c r="J34" s="507">
        <v>108.65</v>
      </c>
      <c r="K34" s="506">
        <v>104.75</v>
      </c>
      <c r="L34" s="506">
        <v>101.1</v>
      </c>
      <c r="M34" s="506">
        <v>9.9939800000000005</v>
      </c>
    </row>
    <row r="35" spans="1:13">
      <c r="A35" s="254">
        <v>25</v>
      </c>
      <c r="B35" s="509" t="s">
        <v>294</v>
      </c>
      <c r="C35" s="506">
        <v>935.65</v>
      </c>
      <c r="D35" s="507">
        <v>933.75</v>
      </c>
      <c r="E35" s="507">
        <v>920.65</v>
      </c>
      <c r="F35" s="507">
        <v>905.65</v>
      </c>
      <c r="G35" s="507">
        <v>892.55</v>
      </c>
      <c r="H35" s="507">
        <v>948.75</v>
      </c>
      <c r="I35" s="507">
        <v>961.84999999999991</v>
      </c>
      <c r="J35" s="507">
        <v>976.85</v>
      </c>
      <c r="K35" s="506">
        <v>946.85</v>
      </c>
      <c r="L35" s="506">
        <v>918.75</v>
      </c>
      <c r="M35" s="506">
        <v>2.14446</v>
      </c>
    </row>
    <row r="36" spans="1:13">
      <c r="A36" s="254">
        <v>26</v>
      </c>
      <c r="B36" s="509" t="s">
        <v>226</v>
      </c>
      <c r="C36" s="506">
        <v>2650.05</v>
      </c>
      <c r="D36" s="507">
        <v>2654.35</v>
      </c>
      <c r="E36" s="507">
        <v>2623.2</v>
      </c>
      <c r="F36" s="507">
        <v>2596.35</v>
      </c>
      <c r="G36" s="507">
        <v>2565.1999999999998</v>
      </c>
      <c r="H36" s="507">
        <v>2681.2</v>
      </c>
      <c r="I36" s="507">
        <v>2712.3500000000004</v>
      </c>
      <c r="J36" s="507">
        <v>2739.2</v>
      </c>
      <c r="K36" s="506">
        <v>2685.5</v>
      </c>
      <c r="L36" s="506">
        <v>2627.5</v>
      </c>
      <c r="M36" s="506">
        <v>0.89771000000000001</v>
      </c>
    </row>
    <row r="37" spans="1:13">
      <c r="A37" s="254">
        <v>27</v>
      </c>
      <c r="B37" s="509" t="s">
        <v>738</v>
      </c>
      <c r="C37" s="506">
        <v>5421.75</v>
      </c>
      <c r="D37" s="507">
        <v>5482.333333333333</v>
      </c>
      <c r="E37" s="507">
        <v>5324.6666666666661</v>
      </c>
      <c r="F37" s="507">
        <v>5227.583333333333</v>
      </c>
      <c r="G37" s="507">
        <v>5069.9166666666661</v>
      </c>
      <c r="H37" s="507">
        <v>5579.4166666666661</v>
      </c>
      <c r="I37" s="507">
        <v>5737.0833333333321</v>
      </c>
      <c r="J37" s="507">
        <v>5834.1666666666661</v>
      </c>
      <c r="K37" s="506">
        <v>5640</v>
      </c>
      <c r="L37" s="506">
        <v>5385.25</v>
      </c>
      <c r="M37" s="506">
        <v>0.66186</v>
      </c>
    </row>
    <row r="38" spans="1:13">
      <c r="A38" s="254">
        <v>28</v>
      </c>
      <c r="B38" s="509" t="s">
        <v>800</v>
      </c>
      <c r="C38" s="506">
        <v>20.350000000000001</v>
      </c>
      <c r="D38" s="507">
        <v>20.483333333333334</v>
      </c>
      <c r="E38" s="507">
        <v>20.116666666666667</v>
      </c>
      <c r="F38" s="507">
        <v>19.883333333333333</v>
      </c>
      <c r="G38" s="507">
        <v>19.516666666666666</v>
      </c>
      <c r="H38" s="507">
        <v>20.716666666666669</v>
      </c>
      <c r="I38" s="507">
        <v>21.083333333333336</v>
      </c>
      <c r="J38" s="507">
        <v>21.31666666666667</v>
      </c>
      <c r="K38" s="506">
        <v>20.85</v>
      </c>
      <c r="L38" s="506">
        <v>20.25</v>
      </c>
      <c r="M38" s="506">
        <v>88.068420000000003</v>
      </c>
    </row>
    <row r="39" spans="1:13">
      <c r="A39" s="254">
        <v>29</v>
      </c>
      <c r="B39" s="509" t="s">
        <v>44</v>
      </c>
      <c r="C39" s="506">
        <v>840.65</v>
      </c>
      <c r="D39" s="507">
        <v>846.05000000000007</v>
      </c>
      <c r="E39" s="507">
        <v>832.25000000000011</v>
      </c>
      <c r="F39" s="507">
        <v>823.85</v>
      </c>
      <c r="G39" s="507">
        <v>810.05000000000007</v>
      </c>
      <c r="H39" s="507">
        <v>854.45000000000016</v>
      </c>
      <c r="I39" s="507">
        <v>868.25000000000011</v>
      </c>
      <c r="J39" s="507">
        <v>876.6500000000002</v>
      </c>
      <c r="K39" s="506">
        <v>859.85</v>
      </c>
      <c r="L39" s="506">
        <v>837.65</v>
      </c>
      <c r="M39" s="506">
        <v>5.6849999999999996</v>
      </c>
    </row>
    <row r="40" spans="1:13">
      <c r="A40" s="254">
        <v>30</v>
      </c>
      <c r="B40" s="509" t="s">
        <v>296</v>
      </c>
      <c r="C40" s="506">
        <v>3075.3</v>
      </c>
      <c r="D40" s="507">
        <v>3070.7333333333336</v>
      </c>
      <c r="E40" s="507">
        <v>3029.5666666666671</v>
      </c>
      <c r="F40" s="507">
        <v>2983.8333333333335</v>
      </c>
      <c r="G40" s="507">
        <v>2942.666666666667</v>
      </c>
      <c r="H40" s="507">
        <v>3116.4666666666672</v>
      </c>
      <c r="I40" s="507">
        <v>3157.6333333333332</v>
      </c>
      <c r="J40" s="507">
        <v>3203.3666666666672</v>
      </c>
      <c r="K40" s="506">
        <v>3111.9</v>
      </c>
      <c r="L40" s="506">
        <v>3025</v>
      </c>
      <c r="M40" s="506">
        <v>1.06996</v>
      </c>
    </row>
    <row r="41" spans="1:13">
      <c r="A41" s="254">
        <v>31</v>
      </c>
      <c r="B41" s="509" t="s">
        <v>45</v>
      </c>
      <c r="C41" s="506">
        <v>294.89999999999998</v>
      </c>
      <c r="D41" s="507">
        <v>296.68333333333334</v>
      </c>
      <c r="E41" s="507">
        <v>291.76666666666665</v>
      </c>
      <c r="F41" s="507">
        <v>288.63333333333333</v>
      </c>
      <c r="G41" s="507">
        <v>283.71666666666664</v>
      </c>
      <c r="H41" s="507">
        <v>299.81666666666666</v>
      </c>
      <c r="I41" s="507">
        <v>304.73333333333329</v>
      </c>
      <c r="J41" s="507">
        <v>307.86666666666667</v>
      </c>
      <c r="K41" s="506">
        <v>301.60000000000002</v>
      </c>
      <c r="L41" s="506">
        <v>293.55</v>
      </c>
      <c r="M41" s="506">
        <v>71.959720000000004</v>
      </c>
    </row>
    <row r="42" spans="1:13">
      <c r="A42" s="254">
        <v>32</v>
      </c>
      <c r="B42" s="509" t="s">
        <v>46</v>
      </c>
      <c r="C42" s="506">
        <v>2851.7</v>
      </c>
      <c r="D42" s="507">
        <v>2858.5666666666671</v>
      </c>
      <c r="E42" s="507">
        <v>2812.1333333333341</v>
      </c>
      <c r="F42" s="507">
        <v>2772.5666666666671</v>
      </c>
      <c r="G42" s="507">
        <v>2726.1333333333341</v>
      </c>
      <c r="H42" s="507">
        <v>2898.1333333333341</v>
      </c>
      <c r="I42" s="507">
        <v>2944.5666666666675</v>
      </c>
      <c r="J42" s="507">
        <v>2984.1333333333341</v>
      </c>
      <c r="K42" s="506">
        <v>2905</v>
      </c>
      <c r="L42" s="506">
        <v>2819</v>
      </c>
      <c r="M42" s="506">
        <v>9.1820400000000006</v>
      </c>
    </row>
    <row r="43" spans="1:13">
      <c r="A43" s="254">
        <v>33</v>
      </c>
      <c r="B43" s="509" t="s">
        <v>47</v>
      </c>
      <c r="C43" s="506">
        <v>224.85</v>
      </c>
      <c r="D43" s="507">
        <v>224.41666666666666</v>
      </c>
      <c r="E43" s="507">
        <v>221.93333333333331</v>
      </c>
      <c r="F43" s="507">
        <v>219.01666666666665</v>
      </c>
      <c r="G43" s="507">
        <v>216.5333333333333</v>
      </c>
      <c r="H43" s="507">
        <v>227.33333333333331</v>
      </c>
      <c r="I43" s="507">
        <v>229.81666666666666</v>
      </c>
      <c r="J43" s="507">
        <v>232.73333333333332</v>
      </c>
      <c r="K43" s="506">
        <v>226.9</v>
      </c>
      <c r="L43" s="506">
        <v>221.5</v>
      </c>
      <c r="M43" s="506">
        <v>46.548220000000001</v>
      </c>
    </row>
    <row r="44" spans="1:13">
      <c r="A44" s="254">
        <v>34</v>
      </c>
      <c r="B44" s="509" t="s">
        <v>48</v>
      </c>
      <c r="C44" s="506">
        <v>114.05</v>
      </c>
      <c r="D44" s="507">
        <v>113.48333333333333</v>
      </c>
      <c r="E44" s="507">
        <v>111.66666666666667</v>
      </c>
      <c r="F44" s="507">
        <v>109.28333333333333</v>
      </c>
      <c r="G44" s="507">
        <v>107.46666666666667</v>
      </c>
      <c r="H44" s="507">
        <v>115.86666666666667</v>
      </c>
      <c r="I44" s="507">
        <v>117.68333333333334</v>
      </c>
      <c r="J44" s="507">
        <v>120.06666666666668</v>
      </c>
      <c r="K44" s="506">
        <v>115.3</v>
      </c>
      <c r="L44" s="506">
        <v>111.1</v>
      </c>
      <c r="M44" s="506">
        <v>236.53818000000001</v>
      </c>
    </row>
    <row r="45" spans="1:13">
      <c r="A45" s="254">
        <v>35</v>
      </c>
      <c r="B45" s="509" t="s">
        <v>297</v>
      </c>
      <c r="C45" s="506">
        <v>95.2</v>
      </c>
      <c r="D45" s="507">
        <v>95.899999999999991</v>
      </c>
      <c r="E45" s="507">
        <v>93.84999999999998</v>
      </c>
      <c r="F45" s="507">
        <v>92.499999999999986</v>
      </c>
      <c r="G45" s="507">
        <v>90.449999999999974</v>
      </c>
      <c r="H45" s="507">
        <v>97.249999999999986</v>
      </c>
      <c r="I45" s="507">
        <v>99.3</v>
      </c>
      <c r="J45" s="507">
        <v>100.64999999999999</v>
      </c>
      <c r="K45" s="506">
        <v>97.95</v>
      </c>
      <c r="L45" s="506">
        <v>94.55</v>
      </c>
      <c r="M45" s="506">
        <v>7.2984299999999998</v>
      </c>
    </row>
    <row r="46" spans="1:13">
      <c r="A46" s="254">
        <v>36</v>
      </c>
      <c r="B46" s="509" t="s">
        <v>50</v>
      </c>
      <c r="C46" s="506">
        <v>2505.15</v>
      </c>
      <c r="D46" s="507">
        <v>2476.0666666666671</v>
      </c>
      <c r="E46" s="507">
        <v>2438.1833333333343</v>
      </c>
      <c r="F46" s="507">
        <v>2371.2166666666672</v>
      </c>
      <c r="G46" s="507">
        <v>2333.3333333333344</v>
      </c>
      <c r="H46" s="507">
        <v>2543.0333333333342</v>
      </c>
      <c r="I46" s="507">
        <v>2580.9166666666665</v>
      </c>
      <c r="J46" s="507">
        <v>2647.8833333333341</v>
      </c>
      <c r="K46" s="506">
        <v>2513.9499999999998</v>
      </c>
      <c r="L46" s="506">
        <v>2409.1</v>
      </c>
      <c r="M46" s="506">
        <v>30.846070000000001</v>
      </c>
    </row>
    <row r="47" spans="1:13">
      <c r="A47" s="254">
        <v>37</v>
      </c>
      <c r="B47" s="509" t="s">
        <v>298</v>
      </c>
      <c r="C47" s="506">
        <v>133.19999999999999</v>
      </c>
      <c r="D47" s="507">
        <v>134.48333333333332</v>
      </c>
      <c r="E47" s="507">
        <v>131.26666666666665</v>
      </c>
      <c r="F47" s="507">
        <v>129.33333333333334</v>
      </c>
      <c r="G47" s="507">
        <v>126.11666666666667</v>
      </c>
      <c r="H47" s="507">
        <v>136.41666666666663</v>
      </c>
      <c r="I47" s="507">
        <v>139.63333333333327</v>
      </c>
      <c r="J47" s="507">
        <v>141.56666666666661</v>
      </c>
      <c r="K47" s="506">
        <v>137.69999999999999</v>
      </c>
      <c r="L47" s="506">
        <v>132.55000000000001</v>
      </c>
      <c r="M47" s="506">
        <v>0.89114000000000004</v>
      </c>
    </row>
    <row r="48" spans="1:13">
      <c r="A48" s="254">
        <v>38</v>
      </c>
      <c r="B48" s="509" t="s">
        <v>299</v>
      </c>
      <c r="C48" s="506">
        <v>3066.65</v>
      </c>
      <c r="D48" s="507">
        <v>3090.0666666666671</v>
      </c>
      <c r="E48" s="507">
        <v>3037.5833333333339</v>
      </c>
      <c r="F48" s="507">
        <v>3008.5166666666669</v>
      </c>
      <c r="G48" s="507">
        <v>2956.0333333333338</v>
      </c>
      <c r="H48" s="507">
        <v>3119.1333333333341</v>
      </c>
      <c r="I48" s="507">
        <v>3171.6166666666668</v>
      </c>
      <c r="J48" s="507">
        <v>3200.6833333333343</v>
      </c>
      <c r="K48" s="506">
        <v>3142.55</v>
      </c>
      <c r="L48" s="506">
        <v>3061</v>
      </c>
      <c r="M48" s="506">
        <v>0.55486000000000002</v>
      </c>
    </row>
    <row r="49" spans="1:13">
      <c r="A49" s="254">
        <v>39</v>
      </c>
      <c r="B49" s="509" t="s">
        <v>300</v>
      </c>
      <c r="C49" s="506">
        <v>1611.9</v>
      </c>
      <c r="D49" s="507">
        <v>1585.2166666666665</v>
      </c>
      <c r="E49" s="507">
        <v>1531.6833333333329</v>
      </c>
      <c r="F49" s="507">
        <v>1451.4666666666665</v>
      </c>
      <c r="G49" s="507">
        <v>1397.9333333333329</v>
      </c>
      <c r="H49" s="507">
        <v>1665.4333333333329</v>
      </c>
      <c r="I49" s="507">
        <v>1718.9666666666662</v>
      </c>
      <c r="J49" s="507">
        <v>1799.1833333333329</v>
      </c>
      <c r="K49" s="506">
        <v>1638.75</v>
      </c>
      <c r="L49" s="506">
        <v>1505</v>
      </c>
      <c r="M49" s="506">
        <v>5.0365599999999997</v>
      </c>
    </row>
    <row r="50" spans="1:13">
      <c r="A50" s="254">
        <v>40</v>
      </c>
      <c r="B50" s="509" t="s">
        <v>301</v>
      </c>
      <c r="C50" s="506">
        <v>7019.7</v>
      </c>
      <c r="D50" s="507">
        <v>7039.8</v>
      </c>
      <c r="E50" s="507">
        <v>6880.9000000000005</v>
      </c>
      <c r="F50" s="507">
        <v>6742.1</v>
      </c>
      <c r="G50" s="507">
        <v>6583.2000000000007</v>
      </c>
      <c r="H50" s="507">
        <v>7178.6</v>
      </c>
      <c r="I50" s="507">
        <v>7337.5</v>
      </c>
      <c r="J50" s="507">
        <v>7476.3</v>
      </c>
      <c r="K50" s="506">
        <v>7198.7</v>
      </c>
      <c r="L50" s="506">
        <v>6901</v>
      </c>
      <c r="M50" s="506">
        <v>0.21399000000000001</v>
      </c>
    </row>
    <row r="51" spans="1:13">
      <c r="A51" s="254">
        <v>41</v>
      </c>
      <c r="B51" s="509" t="s">
        <v>52</v>
      </c>
      <c r="C51" s="506">
        <v>850.05</v>
      </c>
      <c r="D51" s="507">
        <v>848.61666666666667</v>
      </c>
      <c r="E51" s="507">
        <v>839.73333333333335</v>
      </c>
      <c r="F51" s="507">
        <v>829.41666666666663</v>
      </c>
      <c r="G51" s="507">
        <v>820.5333333333333</v>
      </c>
      <c r="H51" s="507">
        <v>858.93333333333339</v>
      </c>
      <c r="I51" s="507">
        <v>867.81666666666683</v>
      </c>
      <c r="J51" s="507">
        <v>878.13333333333344</v>
      </c>
      <c r="K51" s="506">
        <v>857.5</v>
      </c>
      <c r="L51" s="506">
        <v>838.3</v>
      </c>
      <c r="M51" s="506">
        <v>13.222720000000001</v>
      </c>
    </row>
    <row r="52" spans="1:13">
      <c r="A52" s="254">
        <v>42</v>
      </c>
      <c r="B52" s="509" t="s">
        <v>302</v>
      </c>
      <c r="C52" s="506">
        <v>425.05</v>
      </c>
      <c r="D52" s="507">
        <v>429.7</v>
      </c>
      <c r="E52" s="507">
        <v>419.34999999999997</v>
      </c>
      <c r="F52" s="507">
        <v>413.65</v>
      </c>
      <c r="G52" s="507">
        <v>403.29999999999995</v>
      </c>
      <c r="H52" s="507">
        <v>435.4</v>
      </c>
      <c r="I52" s="507">
        <v>445.75</v>
      </c>
      <c r="J52" s="507">
        <v>451.45</v>
      </c>
      <c r="K52" s="506">
        <v>440.05</v>
      </c>
      <c r="L52" s="506">
        <v>424</v>
      </c>
      <c r="M52" s="506">
        <v>4.2925599999999999</v>
      </c>
    </row>
    <row r="53" spans="1:13">
      <c r="A53" s="254">
        <v>43</v>
      </c>
      <c r="B53" s="509" t="s">
        <v>227</v>
      </c>
      <c r="C53" s="506">
        <v>2855.2</v>
      </c>
      <c r="D53" s="507">
        <v>2853</v>
      </c>
      <c r="E53" s="507">
        <v>2807.2</v>
      </c>
      <c r="F53" s="507">
        <v>2759.2</v>
      </c>
      <c r="G53" s="507">
        <v>2713.3999999999996</v>
      </c>
      <c r="H53" s="507">
        <v>2901</v>
      </c>
      <c r="I53" s="507">
        <v>2946.8</v>
      </c>
      <c r="J53" s="507">
        <v>2994.8</v>
      </c>
      <c r="K53" s="506">
        <v>2898.8</v>
      </c>
      <c r="L53" s="506">
        <v>2805</v>
      </c>
      <c r="M53" s="506">
        <v>4.8275899999999998</v>
      </c>
    </row>
    <row r="54" spans="1:13">
      <c r="A54" s="254">
        <v>44</v>
      </c>
      <c r="B54" s="509" t="s">
        <v>54</v>
      </c>
      <c r="C54" s="506">
        <v>698.2</v>
      </c>
      <c r="D54" s="507">
        <v>699.44999999999993</v>
      </c>
      <c r="E54" s="507">
        <v>691.89999999999986</v>
      </c>
      <c r="F54" s="507">
        <v>685.59999999999991</v>
      </c>
      <c r="G54" s="507">
        <v>678.04999999999984</v>
      </c>
      <c r="H54" s="507">
        <v>705.74999999999989</v>
      </c>
      <c r="I54" s="507">
        <v>713.29999999999984</v>
      </c>
      <c r="J54" s="507">
        <v>719.59999999999991</v>
      </c>
      <c r="K54" s="506">
        <v>707</v>
      </c>
      <c r="L54" s="506">
        <v>693.15</v>
      </c>
      <c r="M54" s="506">
        <v>131.43312</v>
      </c>
    </row>
    <row r="55" spans="1:13">
      <c r="A55" s="254">
        <v>45</v>
      </c>
      <c r="B55" s="509" t="s">
        <v>303</v>
      </c>
      <c r="C55" s="506">
        <v>2008.15</v>
      </c>
      <c r="D55" s="507">
        <v>2001.3999999999999</v>
      </c>
      <c r="E55" s="507">
        <v>1982.7999999999997</v>
      </c>
      <c r="F55" s="507">
        <v>1957.4499999999998</v>
      </c>
      <c r="G55" s="507">
        <v>1938.8499999999997</v>
      </c>
      <c r="H55" s="507">
        <v>2026.7499999999998</v>
      </c>
      <c r="I55" s="507">
        <v>2045.3499999999997</v>
      </c>
      <c r="J55" s="507">
        <v>2070.6999999999998</v>
      </c>
      <c r="K55" s="506">
        <v>2020</v>
      </c>
      <c r="L55" s="506">
        <v>1976.05</v>
      </c>
      <c r="M55" s="506">
        <v>0.27959000000000001</v>
      </c>
    </row>
    <row r="56" spans="1:13">
      <c r="A56" s="254">
        <v>46</v>
      </c>
      <c r="B56" s="509" t="s">
        <v>304</v>
      </c>
      <c r="C56" s="506">
        <v>1276.9000000000001</v>
      </c>
      <c r="D56" s="507">
        <v>1285.5</v>
      </c>
      <c r="E56" s="507">
        <v>1256</v>
      </c>
      <c r="F56" s="507">
        <v>1235.0999999999999</v>
      </c>
      <c r="G56" s="507">
        <v>1205.5999999999999</v>
      </c>
      <c r="H56" s="507">
        <v>1306.4000000000001</v>
      </c>
      <c r="I56" s="507">
        <v>1335.9</v>
      </c>
      <c r="J56" s="507">
        <v>1356.8000000000002</v>
      </c>
      <c r="K56" s="506">
        <v>1315</v>
      </c>
      <c r="L56" s="506">
        <v>1264.5999999999999</v>
      </c>
      <c r="M56" s="506">
        <v>5.2122900000000003</v>
      </c>
    </row>
    <row r="57" spans="1:13">
      <c r="A57" s="254">
        <v>47</v>
      </c>
      <c r="B57" s="509" t="s">
        <v>305</v>
      </c>
      <c r="C57" s="506">
        <v>552.9</v>
      </c>
      <c r="D57" s="507">
        <v>549.9</v>
      </c>
      <c r="E57" s="507">
        <v>545</v>
      </c>
      <c r="F57" s="507">
        <v>537.1</v>
      </c>
      <c r="G57" s="507">
        <v>532.20000000000005</v>
      </c>
      <c r="H57" s="507">
        <v>557.79999999999995</v>
      </c>
      <c r="I57" s="507">
        <v>562.69999999999982</v>
      </c>
      <c r="J57" s="507">
        <v>570.59999999999991</v>
      </c>
      <c r="K57" s="506">
        <v>554.79999999999995</v>
      </c>
      <c r="L57" s="506">
        <v>542</v>
      </c>
      <c r="M57" s="506">
        <v>3.09273</v>
      </c>
    </row>
    <row r="58" spans="1:13">
      <c r="A58" s="254">
        <v>48</v>
      </c>
      <c r="B58" s="509" t="s">
        <v>55</v>
      </c>
      <c r="C58" s="506">
        <v>3600.05</v>
      </c>
      <c r="D58" s="507">
        <v>3578.7999999999997</v>
      </c>
      <c r="E58" s="507">
        <v>3538.3499999999995</v>
      </c>
      <c r="F58" s="507">
        <v>3476.6499999999996</v>
      </c>
      <c r="G58" s="507">
        <v>3436.1999999999994</v>
      </c>
      <c r="H58" s="507">
        <v>3640.4999999999995</v>
      </c>
      <c r="I58" s="507">
        <v>3680.9499999999994</v>
      </c>
      <c r="J58" s="507">
        <v>3742.6499999999996</v>
      </c>
      <c r="K58" s="506">
        <v>3619.25</v>
      </c>
      <c r="L58" s="506">
        <v>3517.1</v>
      </c>
      <c r="M58" s="506">
        <v>6.91</v>
      </c>
    </row>
    <row r="59" spans="1:13">
      <c r="A59" s="254">
        <v>49</v>
      </c>
      <c r="B59" s="509" t="s">
        <v>306</v>
      </c>
      <c r="C59" s="506">
        <v>264.45</v>
      </c>
      <c r="D59" s="507">
        <v>262.60000000000002</v>
      </c>
      <c r="E59" s="507">
        <v>257.70000000000005</v>
      </c>
      <c r="F59" s="507">
        <v>250.95000000000002</v>
      </c>
      <c r="G59" s="507">
        <v>246.05000000000004</v>
      </c>
      <c r="H59" s="507">
        <v>269.35000000000002</v>
      </c>
      <c r="I59" s="507">
        <v>274.25</v>
      </c>
      <c r="J59" s="507">
        <v>281.00000000000006</v>
      </c>
      <c r="K59" s="506">
        <v>267.5</v>
      </c>
      <c r="L59" s="506">
        <v>255.85</v>
      </c>
      <c r="M59" s="506">
        <v>4.8984899999999998</v>
      </c>
    </row>
    <row r="60" spans="1:13" ht="12" customHeight="1">
      <c r="A60" s="254">
        <v>50</v>
      </c>
      <c r="B60" s="509" t="s">
        <v>307</v>
      </c>
      <c r="C60" s="506">
        <v>951.45</v>
      </c>
      <c r="D60" s="507">
        <v>948.85</v>
      </c>
      <c r="E60" s="507">
        <v>935.1</v>
      </c>
      <c r="F60" s="507">
        <v>918.75</v>
      </c>
      <c r="G60" s="507">
        <v>905</v>
      </c>
      <c r="H60" s="507">
        <v>965.2</v>
      </c>
      <c r="I60" s="507">
        <v>978.95</v>
      </c>
      <c r="J60" s="507">
        <v>995.30000000000007</v>
      </c>
      <c r="K60" s="506">
        <v>962.6</v>
      </c>
      <c r="L60" s="506">
        <v>932.5</v>
      </c>
      <c r="M60" s="506">
        <v>1.0097</v>
      </c>
    </row>
    <row r="61" spans="1:13">
      <c r="A61" s="254">
        <v>51</v>
      </c>
      <c r="B61" s="509" t="s">
        <v>58</v>
      </c>
      <c r="C61" s="506">
        <v>5183.05</v>
      </c>
      <c r="D61" s="507">
        <v>5188.6833333333334</v>
      </c>
      <c r="E61" s="507">
        <v>5129.3666666666668</v>
      </c>
      <c r="F61" s="507">
        <v>5075.6833333333334</v>
      </c>
      <c r="G61" s="507">
        <v>5016.3666666666668</v>
      </c>
      <c r="H61" s="507">
        <v>5242.3666666666668</v>
      </c>
      <c r="I61" s="507">
        <v>5301.6833333333343</v>
      </c>
      <c r="J61" s="507">
        <v>5355.3666666666668</v>
      </c>
      <c r="K61" s="506">
        <v>5248</v>
      </c>
      <c r="L61" s="506">
        <v>5135</v>
      </c>
      <c r="M61" s="506">
        <v>23.474599999999999</v>
      </c>
    </row>
    <row r="62" spans="1:13">
      <c r="A62" s="254">
        <v>52</v>
      </c>
      <c r="B62" s="509" t="s">
        <v>57</v>
      </c>
      <c r="C62" s="506">
        <v>9467.4500000000007</v>
      </c>
      <c r="D62" s="507">
        <v>9371.4833333333336</v>
      </c>
      <c r="E62" s="507">
        <v>9235.9666666666672</v>
      </c>
      <c r="F62" s="507">
        <v>9004.4833333333336</v>
      </c>
      <c r="G62" s="507">
        <v>8868.9666666666672</v>
      </c>
      <c r="H62" s="507">
        <v>9602.9666666666672</v>
      </c>
      <c r="I62" s="507">
        <v>9738.4833333333336</v>
      </c>
      <c r="J62" s="507">
        <v>9969.9666666666672</v>
      </c>
      <c r="K62" s="506">
        <v>9507</v>
      </c>
      <c r="L62" s="506">
        <v>9140</v>
      </c>
      <c r="M62" s="506">
        <v>6.7863600000000002</v>
      </c>
    </row>
    <row r="63" spans="1:13">
      <c r="A63" s="254">
        <v>53</v>
      </c>
      <c r="B63" s="509" t="s">
        <v>228</v>
      </c>
      <c r="C63" s="506">
        <v>3285.55</v>
      </c>
      <c r="D63" s="507">
        <v>3264.7333333333336</v>
      </c>
      <c r="E63" s="507">
        <v>3229.4666666666672</v>
      </c>
      <c r="F63" s="507">
        <v>3173.3833333333337</v>
      </c>
      <c r="G63" s="507">
        <v>3138.1166666666672</v>
      </c>
      <c r="H63" s="507">
        <v>3320.8166666666671</v>
      </c>
      <c r="I63" s="507">
        <v>3356.0833333333335</v>
      </c>
      <c r="J63" s="507">
        <v>3412.166666666667</v>
      </c>
      <c r="K63" s="506">
        <v>3300</v>
      </c>
      <c r="L63" s="506">
        <v>3208.65</v>
      </c>
      <c r="M63" s="506">
        <v>0.38891999999999999</v>
      </c>
    </row>
    <row r="64" spans="1:13">
      <c r="A64" s="254">
        <v>54</v>
      </c>
      <c r="B64" s="509" t="s">
        <v>59</v>
      </c>
      <c r="C64" s="506">
        <v>1648.8</v>
      </c>
      <c r="D64" s="507">
        <v>1644.3</v>
      </c>
      <c r="E64" s="507">
        <v>1612.6</v>
      </c>
      <c r="F64" s="507">
        <v>1576.3999999999999</v>
      </c>
      <c r="G64" s="507">
        <v>1544.6999999999998</v>
      </c>
      <c r="H64" s="507">
        <v>1680.5</v>
      </c>
      <c r="I64" s="507">
        <v>1712.2000000000003</v>
      </c>
      <c r="J64" s="507">
        <v>1748.4</v>
      </c>
      <c r="K64" s="506">
        <v>1676</v>
      </c>
      <c r="L64" s="506">
        <v>1608.1</v>
      </c>
      <c r="M64" s="506">
        <v>8.6426599999999993</v>
      </c>
    </row>
    <row r="65" spans="1:13">
      <c r="A65" s="254">
        <v>55</v>
      </c>
      <c r="B65" s="509" t="s">
        <v>308</v>
      </c>
      <c r="C65" s="506">
        <v>127.9</v>
      </c>
      <c r="D65" s="507">
        <v>128.76666666666668</v>
      </c>
      <c r="E65" s="507">
        <v>125.98333333333335</v>
      </c>
      <c r="F65" s="507">
        <v>124.06666666666666</v>
      </c>
      <c r="G65" s="507">
        <v>121.28333333333333</v>
      </c>
      <c r="H65" s="507">
        <v>130.68333333333337</v>
      </c>
      <c r="I65" s="507">
        <v>133.46666666666673</v>
      </c>
      <c r="J65" s="507">
        <v>135.38333333333338</v>
      </c>
      <c r="K65" s="506">
        <v>131.55000000000001</v>
      </c>
      <c r="L65" s="506">
        <v>126.85</v>
      </c>
      <c r="M65" s="506">
        <v>3.88008</v>
      </c>
    </row>
    <row r="66" spans="1:13">
      <c r="A66" s="254">
        <v>56</v>
      </c>
      <c r="B66" s="509" t="s">
        <v>309</v>
      </c>
      <c r="C66" s="506">
        <v>212.6</v>
      </c>
      <c r="D66" s="507">
        <v>211.23333333333335</v>
      </c>
      <c r="E66" s="507">
        <v>207.8666666666667</v>
      </c>
      <c r="F66" s="507">
        <v>203.13333333333335</v>
      </c>
      <c r="G66" s="507">
        <v>199.76666666666671</v>
      </c>
      <c r="H66" s="507">
        <v>215.9666666666667</v>
      </c>
      <c r="I66" s="507">
        <v>219.33333333333337</v>
      </c>
      <c r="J66" s="507">
        <v>224.06666666666669</v>
      </c>
      <c r="K66" s="506">
        <v>214.6</v>
      </c>
      <c r="L66" s="506">
        <v>206.5</v>
      </c>
      <c r="M66" s="506">
        <v>18.350650000000002</v>
      </c>
    </row>
    <row r="67" spans="1:13">
      <c r="A67" s="254">
        <v>57</v>
      </c>
      <c r="B67" s="509" t="s">
        <v>229</v>
      </c>
      <c r="C67" s="506">
        <v>345.6</v>
      </c>
      <c r="D67" s="507">
        <v>349.5333333333333</v>
      </c>
      <c r="E67" s="507">
        <v>340.16666666666663</v>
      </c>
      <c r="F67" s="507">
        <v>334.73333333333335</v>
      </c>
      <c r="G67" s="507">
        <v>325.36666666666667</v>
      </c>
      <c r="H67" s="507">
        <v>354.96666666666658</v>
      </c>
      <c r="I67" s="507">
        <v>364.33333333333326</v>
      </c>
      <c r="J67" s="507">
        <v>369.76666666666654</v>
      </c>
      <c r="K67" s="506">
        <v>358.9</v>
      </c>
      <c r="L67" s="506">
        <v>344.1</v>
      </c>
      <c r="M67" s="506">
        <v>68.771010000000004</v>
      </c>
    </row>
    <row r="68" spans="1:13">
      <c r="A68" s="254">
        <v>58</v>
      </c>
      <c r="B68" s="509" t="s">
        <v>60</v>
      </c>
      <c r="C68" s="506">
        <v>70.75</v>
      </c>
      <c r="D68" s="507">
        <v>70.95</v>
      </c>
      <c r="E68" s="507">
        <v>70</v>
      </c>
      <c r="F68" s="507">
        <v>69.25</v>
      </c>
      <c r="G68" s="507">
        <v>68.3</v>
      </c>
      <c r="H68" s="507">
        <v>71.7</v>
      </c>
      <c r="I68" s="507">
        <v>72.65000000000002</v>
      </c>
      <c r="J68" s="507">
        <v>73.400000000000006</v>
      </c>
      <c r="K68" s="506">
        <v>71.900000000000006</v>
      </c>
      <c r="L68" s="506">
        <v>70.2</v>
      </c>
      <c r="M68" s="506">
        <v>349.63254999999998</v>
      </c>
    </row>
    <row r="69" spans="1:13">
      <c r="A69" s="254">
        <v>59</v>
      </c>
      <c r="B69" s="509" t="s">
        <v>61</v>
      </c>
      <c r="C69" s="506">
        <v>69.7</v>
      </c>
      <c r="D69" s="507">
        <v>70.300000000000011</v>
      </c>
      <c r="E69" s="507">
        <v>68.700000000000017</v>
      </c>
      <c r="F69" s="507">
        <v>67.7</v>
      </c>
      <c r="G69" s="507">
        <v>66.100000000000009</v>
      </c>
      <c r="H69" s="507">
        <v>71.300000000000026</v>
      </c>
      <c r="I69" s="507">
        <v>72.90000000000002</v>
      </c>
      <c r="J69" s="507">
        <v>73.900000000000034</v>
      </c>
      <c r="K69" s="506">
        <v>71.900000000000006</v>
      </c>
      <c r="L69" s="506">
        <v>69.3</v>
      </c>
      <c r="M69" s="506">
        <v>49.043080000000003</v>
      </c>
    </row>
    <row r="70" spans="1:13">
      <c r="A70" s="254">
        <v>60</v>
      </c>
      <c r="B70" s="509" t="s">
        <v>310</v>
      </c>
      <c r="C70" s="506">
        <v>20.9</v>
      </c>
      <c r="D70" s="507">
        <v>21.233333333333334</v>
      </c>
      <c r="E70" s="507">
        <v>20.466666666666669</v>
      </c>
      <c r="F70" s="507">
        <v>20.033333333333335</v>
      </c>
      <c r="G70" s="507">
        <v>19.266666666666669</v>
      </c>
      <c r="H70" s="507">
        <v>21.666666666666668</v>
      </c>
      <c r="I70" s="507">
        <v>22.433333333333334</v>
      </c>
      <c r="J70" s="507">
        <v>22.866666666666667</v>
      </c>
      <c r="K70" s="506">
        <v>22</v>
      </c>
      <c r="L70" s="506">
        <v>20.8</v>
      </c>
      <c r="M70" s="506">
        <v>56.702550000000002</v>
      </c>
    </row>
    <row r="71" spans="1:13">
      <c r="A71" s="254">
        <v>61</v>
      </c>
      <c r="B71" s="509" t="s">
        <v>62</v>
      </c>
      <c r="C71" s="506">
        <v>1411.95</v>
      </c>
      <c r="D71" s="507">
        <v>1422.6499999999999</v>
      </c>
      <c r="E71" s="507">
        <v>1399.2999999999997</v>
      </c>
      <c r="F71" s="507">
        <v>1386.6499999999999</v>
      </c>
      <c r="G71" s="507">
        <v>1363.2999999999997</v>
      </c>
      <c r="H71" s="507">
        <v>1435.2999999999997</v>
      </c>
      <c r="I71" s="507">
        <v>1458.6499999999996</v>
      </c>
      <c r="J71" s="507">
        <v>1471.2999999999997</v>
      </c>
      <c r="K71" s="506">
        <v>1446</v>
      </c>
      <c r="L71" s="506">
        <v>1410</v>
      </c>
      <c r="M71" s="506">
        <v>5.0362</v>
      </c>
    </row>
    <row r="72" spans="1:13">
      <c r="A72" s="254">
        <v>62</v>
      </c>
      <c r="B72" s="509" t="s">
        <v>311</v>
      </c>
      <c r="C72" s="506">
        <v>4993.5</v>
      </c>
      <c r="D72" s="507">
        <v>5004.7166666666662</v>
      </c>
      <c r="E72" s="507">
        <v>4938.7833333333328</v>
      </c>
      <c r="F72" s="507">
        <v>4884.0666666666666</v>
      </c>
      <c r="G72" s="507">
        <v>4818.1333333333332</v>
      </c>
      <c r="H72" s="507">
        <v>5059.4333333333325</v>
      </c>
      <c r="I72" s="507">
        <v>5125.366666666665</v>
      </c>
      <c r="J72" s="507">
        <v>5180.0833333333321</v>
      </c>
      <c r="K72" s="506">
        <v>5070.6499999999996</v>
      </c>
      <c r="L72" s="506">
        <v>4950</v>
      </c>
      <c r="M72" s="506">
        <v>0.19589999999999999</v>
      </c>
    </row>
    <row r="73" spans="1:13">
      <c r="A73" s="254">
        <v>63</v>
      </c>
      <c r="B73" s="509" t="s">
        <v>65</v>
      </c>
      <c r="C73" s="506">
        <v>759.9</v>
      </c>
      <c r="D73" s="507">
        <v>753.80000000000007</v>
      </c>
      <c r="E73" s="507">
        <v>744.10000000000014</v>
      </c>
      <c r="F73" s="507">
        <v>728.30000000000007</v>
      </c>
      <c r="G73" s="507">
        <v>718.60000000000014</v>
      </c>
      <c r="H73" s="507">
        <v>769.60000000000014</v>
      </c>
      <c r="I73" s="507">
        <v>779.30000000000018</v>
      </c>
      <c r="J73" s="507">
        <v>795.10000000000014</v>
      </c>
      <c r="K73" s="506">
        <v>763.5</v>
      </c>
      <c r="L73" s="506">
        <v>738</v>
      </c>
      <c r="M73" s="506">
        <v>12.50766</v>
      </c>
    </row>
    <row r="74" spans="1:13">
      <c r="A74" s="254">
        <v>64</v>
      </c>
      <c r="B74" s="509" t="s">
        <v>312</v>
      </c>
      <c r="C74" s="506">
        <v>341.6</v>
      </c>
      <c r="D74" s="507">
        <v>341.61666666666662</v>
      </c>
      <c r="E74" s="507">
        <v>334.23333333333323</v>
      </c>
      <c r="F74" s="507">
        <v>326.86666666666662</v>
      </c>
      <c r="G74" s="507">
        <v>319.48333333333323</v>
      </c>
      <c r="H74" s="507">
        <v>348.98333333333323</v>
      </c>
      <c r="I74" s="507">
        <v>356.36666666666656</v>
      </c>
      <c r="J74" s="507">
        <v>363.73333333333323</v>
      </c>
      <c r="K74" s="506">
        <v>349</v>
      </c>
      <c r="L74" s="506">
        <v>334.25</v>
      </c>
      <c r="M74" s="506">
        <v>2.1260599999999998</v>
      </c>
    </row>
    <row r="75" spans="1:13">
      <c r="A75" s="254">
        <v>65</v>
      </c>
      <c r="B75" s="509" t="s">
        <v>64</v>
      </c>
      <c r="C75" s="506">
        <v>122.4</v>
      </c>
      <c r="D75" s="507">
        <v>122.2</v>
      </c>
      <c r="E75" s="507">
        <v>120.15</v>
      </c>
      <c r="F75" s="507">
        <v>117.9</v>
      </c>
      <c r="G75" s="507">
        <v>115.85000000000001</v>
      </c>
      <c r="H75" s="507">
        <v>124.45</v>
      </c>
      <c r="I75" s="507">
        <v>126.49999999999999</v>
      </c>
      <c r="J75" s="507">
        <v>128.75</v>
      </c>
      <c r="K75" s="506">
        <v>124.25</v>
      </c>
      <c r="L75" s="506">
        <v>119.95</v>
      </c>
      <c r="M75" s="506">
        <v>120.30981</v>
      </c>
    </row>
    <row r="76" spans="1:13" s="13" customFormat="1">
      <c r="A76" s="254">
        <v>66</v>
      </c>
      <c r="B76" s="509" t="s">
        <v>66</v>
      </c>
      <c r="C76" s="506">
        <v>587.25</v>
      </c>
      <c r="D76" s="507">
        <v>584.75</v>
      </c>
      <c r="E76" s="507">
        <v>576.54999999999995</v>
      </c>
      <c r="F76" s="507">
        <v>565.84999999999991</v>
      </c>
      <c r="G76" s="507">
        <v>557.64999999999986</v>
      </c>
      <c r="H76" s="507">
        <v>595.45000000000005</v>
      </c>
      <c r="I76" s="507">
        <v>603.65000000000009</v>
      </c>
      <c r="J76" s="507">
        <v>614.35000000000014</v>
      </c>
      <c r="K76" s="506">
        <v>592.95000000000005</v>
      </c>
      <c r="L76" s="506">
        <v>574.04999999999995</v>
      </c>
      <c r="M76" s="506">
        <v>16.029489999999999</v>
      </c>
    </row>
    <row r="77" spans="1:13" s="13" customFormat="1">
      <c r="A77" s="254">
        <v>67</v>
      </c>
      <c r="B77" s="509" t="s">
        <v>69</v>
      </c>
      <c r="C77" s="506">
        <v>48.7</v>
      </c>
      <c r="D77" s="507">
        <v>48.883333333333333</v>
      </c>
      <c r="E77" s="507">
        <v>48.266666666666666</v>
      </c>
      <c r="F77" s="507">
        <v>47.833333333333336</v>
      </c>
      <c r="G77" s="507">
        <v>47.216666666666669</v>
      </c>
      <c r="H77" s="507">
        <v>49.316666666666663</v>
      </c>
      <c r="I77" s="507">
        <v>49.933333333333323</v>
      </c>
      <c r="J77" s="507">
        <v>50.36666666666666</v>
      </c>
      <c r="K77" s="506">
        <v>49.5</v>
      </c>
      <c r="L77" s="506">
        <v>48.45</v>
      </c>
      <c r="M77" s="506">
        <v>406.17084</v>
      </c>
    </row>
    <row r="78" spans="1:13" s="13" customFormat="1">
      <c r="A78" s="254">
        <v>68</v>
      </c>
      <c r="B78" s="509" t="s">
        <v>73</v>
      </c>
      <c r="C78" s="506">
        <v>424.2</v>
      </c>
      <c r="D78" s="507">
        <v>425.8</v>
      </c>
      <c r="E78" s="507">
        <v>419.8</v>
      </c>
      <c r="F78" s="507">
        <v>415.4</v>
      </c>
      <c r="G78" s="507">
        <v>409.4</v>
      </c>
      <c r="H78" s="507">
        <v>430.20000000000005</v>
      </c>
      <c r="I78" s="507">
        <v>436.20000000000005</v>
      </c>
      <c r="J78" s="507">
        <v>440.60000000000008</v>
      </c>
      <c r="K78" s="506">
        <v>431.8</v>
      </c>
      <c r="L78" s="506">
        <v>421.4</v>
      </c>
      <c r="M78" s="506">
        <v>96.02431</v>
      </c>
    </row>
    <row r="79" spans="1:13" s="13" customFormat="1">
      <c r="A79" s="254">
        <v>69</v>
      </c>
      <c r="B79" s="509" t="s">
        <v>739</v>
      </c>
      <c r="C79" s="506">
        <v>9353.5499999999993</v>
      </c>
      <c r="D79" s="507">
        <v>9351.5166666666664</v>
      </c>
      <c r="E79" s="507">
        <v>9257.0333333333328</v>
      </c>
      <c r="F79" s="507">
        <v>9160.5166666666664</v>
      </c>
      <c r="G79" s="507">
        <v>9066.0333333333328</v>
      </c>
      <c r="H79" s="507">
        <v>9448.0333333333328</v>
      </c>
      <c r="I79" s="507">
        <v>9542.5166666666664</v>
      </c>
      <c r="J79" s="507">
        <v>9639.0333333333328</v>
      </c>
      <c r="K79" s="506">
        <v>9446</v>
      </c>
      <c r="L79" s="506">
        <v>9255</v>
      </c>
      <c r="M79" s="506">
        <v>2.129E-2</v>
      </c>
    </row>
    <row r="80" spans="1:13" s="13" customFormat="1">
      <c r="A80" s="254">
        <v>70</v>
      </c>
      <c r="B80" s="509" t="s">
        <v>68</v>
      </c>
      <c r="C80" s="506">
        <v>522.5</v>
      </c>
      <c r="D80" s="507">
        <v>519.33333333333337</v>
      </c>
      <c r="E80" s="507">
        <v>513.76666666666677</v>
      </c>
      <c r="F80" s="507">
        <v>505.03333333333342</v>
      </c>
      <c r="G80" s="507">
        <v>499.46666666666681</v>
      </c>
      <c r="H80" s="507">
        <v>528.06666666666672</v>
      </c>
      <c r="I80" s="507">
        <v>533.63333333333333</v>
      </c>
      <c r="J80" s="507">
        <v>542.36666666666667</v>
      </c>
      <c r="K80" s="506">
        <v>524.9</v>
      </c>
      <c r="L80" s="506">
        <v>510.6</v>
      </c>
      <c r="M80" s="506">
        <v>109.43035</v>
      </c>
    </row>
    <row r="81" spans="1:13" s="13" customFormat="1">
      <c r="A81" s="254">
        <v>71</v>
      </c>
      <c r="B81" s="509" t="s">
        <v>70</v>
      </c>
      <c r="C81" s="506">
        <v>395.25</v>
      </c>
      <c r="D81" s="507">
        <v>395</v>
      </c>
      <c r="E81" s="507">
        <v>391</v>
      </c>
      <c r="F81" s="507">
        <v>386.75</v>
      </c>
      <c r="G81" s="507">
        <v>382.75</v>
      </c>
      <c r="H81" s="507">
        <v>399.25</v>
      </c>
      <c r="I81" s="507">
        <v>403.25</v>
      </c>
      <c r="J81" s="507">
        <v>407.5</v>
      </c>
      <c r="K81" s="506">
        <v>399</v>
      </c>
      <c r="L81" s="506">
        <v>390.75</v>
      </c>
      <c r="M81" s="506">
        <v>42.269030000000001</v>
      </c>
    </row>
    <row r="82" spans="1:13" s="13" customFormat="1">
      <c r="A82" s="254">
        <v>72</v>
      </c>
      <c r="B82" s="509" t="s">
        <v>313</v>
      </c>
      <c r="C82" s="506">
        <v>908.75</v>
      </c>
      <c r="D82" s="507">
        <v>902.58333333333337</v>
      </c>
      <c r="E82" s="507">
        <v>881.16666666666674</v>
      </c>
      <c r="F82" s="507">
        <v>853.58333333333337</v>
      </c>
      <c r="G82" s="507">
        <v>832.16666666666674</v>
      </c>
      <c r="H82" s="507">
        <v>930.16666666666674</v>
      </c>
      <c r="I82" s="507">
        <v>951.58333333333348</v>
      </c>
      <c r="J82" s="507">
        <v>979.16666666666674</v>
      </c>
      <c r="K82" s="506">
        <v>924</v>
      </c>
      <c r="L82" s="506">
        <v>875</v>
      </c>
      <c r="M82" s="506">
        <v>4.7461500000000001</v>
      </c>
    </row>
    <row r="83" spans="1:13" s="13" customFormat="1">
      <c r="A83" s="254">
        <v>73</v>
      </c>
      <c r="B83" s="509" t="s">
        <v>314</v>
      </c>
      <c r="C83" s="506">
        <v>252.85</v>
      </c>
      <c r="D83" s="507">
        <v>250.31666666666669</v>
      </c>
      <c r="E83" s="507">
        <v>246.63333333333338</v>
      </c>
      <c r="F83" s="507">
        <v>240.41666666666669</v>
      </c>
      <c r="G83" s="507">
        <v>236.73333333333338</v>
      </c>
      <c r="H83" s="507">
        <v>256.53333333333342</v>
      </c>
      <c r="I83" s="507">
        <v>260.2166666666667</v>
      </c>
      <c r="J83" s="507">
        <v>266.43333333333339</v>
      </c>
      <c r="K83" s="506">
        <v>254</v>
      </c>
      <c r="L83" s="506">
        <v>244.1</v>
      </c>
      <c r="M83" s="506">
        <v>12.90793</v>
      </c>
    </row>
    <row r="84" spans="1:13" s="13" customFormat="1">
      <c r="A84" s="254">
        <v>74</v>
      </c>
      <c r="B84" s="509" t="s">
        <v>315</v>
      </c>
      <c r="C84" s="506">
        <v>101.7</v>
      </c>
      <c r="D84" s="507">
        <v>102</v>
      </c>
      <c r="E84" s="507">
        <v>99.75</v>
      </c>
      <c r="F84" s="507">
        <v>97.8</v>
      </c>
      <c r="G84" s="507">
        <v>95.55</v>
      </c>
      <c r="H84" s="507">
        <v>103.95</v>
      </c>
      <c r="I84" s="507">
        <v>106.2</v>
      </c>
      <c r="J84" s="507">
        <v>108.15</v>
      </c>
      <c r="K84" s="506">
        <v>104.25</v>
      </c>
      <c r="L84" s="506">
        <v>100.05</v>
      </c>
      <c r="M84" s="506">
        <v>2.98021</v>
      </c>
    </row>
    <row r="85" spans="1:13" s="13" customFormat="1">
      <c r="A85" s="254">
        <v>75</v>
      </c>
      <c r="B85" s="509" t="s">
        <v>316</v>
      </c>
      <c r="C85" s="506">
        <v>5322.6</v>
      </c>
      <c r="D85" s="507">
        <v>5198.9333333333334</v>
      </c>
      <c r="E85" s="507">
        <v>5033.8166666666666</v>
      </c>
      <c r="F85" s="507">
        <v>4745.0333333333328</v>
      </c>
      <c r="G85" s="507">
        <v>4579.9166666666661</v>
      </c>
      <c r="H85" s="507">
        <v>5487.7166666666672</v>
      </c>
      <c r="I85" s="507">
        <v>5652.8333333333339</v>
      </c>
      <c r="J85" s="507">
        <v>5941.6166666666677</v>
      </c>
      <c r="K85" s="506">
        <v>5364.05</v>
      </c>
      <c r="L85" s="506">
        <v>4910.1499999999996</v>
      </c>
      <c r="M85" s="506">
        <v>0.73643000000000003</v>
      </c>
    </row>
    <row r="86" spans="1:13" s="13" customFormat="1">
      <c r="A86" s="254">
        <v>76</v>
      </c>
      <c r="B86" s="509" t="s">
        <v>317</v>
      </c>
      <c r="C86" s="506">
        <v>889.4</v>
      </c>
      <c r="D86" s="507">
        <v>909.33333333333337</v>
      </c>
      <c r="E86" s="507">
        <v>842.06666666666672</v>
      </c>
      <c r="F86" s="507">
        <v>794.73333333333335</v>
      </c>
      <c r="G86" s="507">
        <v>727.4666666666667</v>
      </c>
      <c r="H86" s="507">
        <v>956.66666666666674</v>
      </c>
      <c r="I86" s="507">
        <v>1023.9333333333334</v>
      </c>
      <c r="J86" s="507">
        <v>1071.2666666666669</v>
      </c>
      <c r="K86" s="506">
        <v>976.6</v>
      </c>
      <c r="L86" s="506">
        <v>862</v>
      </c>
      <c r="M86" s="506">
        <v>0.79991000000000001</v>
      </c>
    </row>
    <row r="87" spans="1:13" s="13" customFormat="1">
      <c r="A87" s="254">
        <v>77</v>
      </c>
      <c r="B87" s="509" t="s">
        <v>230</v>
      </c>
      <c r="C87" s="506">
        <v>1111.7</v>
      </c>
      <c r="D87" s="507">
        <v>1117.5666666666666</v>
      </c>
      <c r="E87" s="507">
        <v>1095.1333333333332</v>
      </c>
      <c r="F87" s="507">
        <v>1078.5666666666666</v>
      </c>
      <c r="G87" s="507">
        <v>1056.1333333333332</v>
      </c>
      <c r="H87" s="507">
        <v>1134.1333333333332</v>
      </c>
      <c r="I87" s="507">
        <v>1156.5666666666666</v>
      </c>
      <c r="J87" s="507">
        <v>1173.1333333333332</v>
      </c>
      <c r="K87" s="506">
        <v>1140</v>
      </c>
      <c r="L87" s="506">
        <v>1101</v>
      </c>
      <c r="M87" s="506">
        <v>0.62397999999999998</v>
      </c>
    </row>
    <row r="88" spans="1:13" s="13" customFormat="1">
      <c r="A88" s="254">
        <v>78</v>
      </c>
      <c r="B88" s="509" t="s">
        <v>318</v>
      </c>
      <c r="C88" s="506">
        <v>71.099999999999994</v>
      </c>
      <c r="D88" s="507">
        <v>71.583333333333329</v>
      </c>
      <c r="E88" s="507">
        <v>70.316666666666663</v>
      </c>
      <c r="F88" s="507">
        <v>69.533333333333331</v>
      </c>
      <c r="G88" s="507">
        <v>68.266666666666666</v>
      </c>
      <c r="H88" s="507">
        <v>72.36666666666666</v>
      </c>
      <c r="I88" s="507">
        <v>73.63333333333334</v>
      </c>
      <c r="J88" s="507">
        <v>74.416666666666657</v>
      </c>
      <c r="K88" s="506">
        <v>72.849999999999994</v>
      </c>
      <c r="L88" s="506">
        <v>70.8</v>
      </c>
      <c r="M88" s="506">
        <v>10.69346</v>
      </c>
    </row>
    <row r="89" spans="1:13" s="13" customFormat="1">
      <c r="A89" s="254">
        <v>79</v>
      </c>
      <c r="B89" s="509" t="s">
        <v>71</v>
      </c>
      <c r="C89" s="506">
        <v>13754.65</v>
      </c>
      <c r="D89" s="507">
        <v>13757.6</v>
      </c>
      <c r="E89" s="507">
        <v>13616.95</v>
      </c>
      <c r="F89" s="507">
        <v>13479.25</v>
      </c>
      <c r="G89" s="507">
        <v>13338.6</v>
      </c>
      <c r="H89" s="507">
        <v>13895.300000000001</v>
      </c>
      <c r="I89" s="507">
        <v>14035.949999999999</v>
      </c>
      <c r="J89" s="507">
        <v>14173.650000000001</v>
      </c>
      <c r="K89" s="506">
        <v>13898.25</v>
      </c>
      <c r="L89" s="506">
        <v>13619.9</v>
      </c>
      <c r="M89" s="506">
        <v>0.31444</v>
      </c>
    </row>
    <row r="90" spans="1:13" s="13" customFormat="1">
      <c r="A90" s="254">
        <v>80</v>
      </c>
      <c r="B90" s="509" t="s">
        <v>319</v>
      </c>
      <c r="C90" s="506">
        <v>270.14999999999998</v>
      </c>
      <c r="D90" s="507">
        <v>263.61666666666662</v>
      </c>
      <c r="E90" s="507">
        <v>252.23333333333323</v>
      </c>
      <c r="F90" s="507">
        <v>234.31666666666661</v>
      </c>
      <c r="G90" s="507">
        <v>222.93333333333322</v>
      </c>
      <c r="H90" s="507">
        <v>281.53333333333325</v>
      </c>
      <c r="I90" s="507">
        <v>292.91666666666657</v>
      </c>
      <c r="J90" s="507">
        <v>310.83333333333326</v>
      </c>
      <c r="K90" s="506">
        <v>275</v>
      </c>
      <c r="L90" s="506">
        <v>245.7</v>
      </c>
      <c r="M90" s="506">
        <v>2.2298499999999999</v>
      </c>
    </row>
    <row r="91" spans="1:13" s="13" customFormat="1">
      <c r="A91" s="254">
        <v>81</v>
      </c>
      <c r="B91" s="509" t="s">
        <v>74</v>
      </c>
      <c r="C91" s="506">
        <v>3504.6</v>
      </c>
      <c r="D91" s="507">
        <v>3491.65</v>
      </c>
      <c r="E91" s="507">
        <v>3468.3</v>
      </c>
      <c r="F91" s="507">
        <v>3432</v>
      </c>
      <c r="G91" s="507">
        <v>3408.65</v>
      </c>
      <c r="H91" s="507">
        <v>3527.9500000000003</v>
      </c>
      <c r="I91" s="507">
        <v>3551.2999999999997</v>
      </c>
      <c r="J91" s="507">
        <v>3587.6000000000004</v>
      </c>
      <c r="K91" s="506">
        <v>3515</v>
      </c>
      <c r="L91" s="506">
        <v>3455.35</v>
      </c>
      <c r="M91" s="506">
        <v>2.7303299999999999</v>
      </c>
    </row>
    <row r="92" spans="1:13" s="13" customFormat="1">
      <c r="A92" s="254">
        <v>82</v>
      </c>
      <c r="B92" s="509" t="s">
        <v>320</v>
      </c>
      <c r="C92" s="506">
        <v>421.3</v>
      </c>
      <c r="D92" s="507">
        <v>425.05</v>
      </c>
      <c r="E92" s="507">
        <v>416.25</v>
      </c>
      <c r="F92" s="507">
        <v>411.2</v>
      </c>
      <c r="G92" s="507">
        <v>402.4</v>
      </c>
      <c r="H92" s="507">
        <v>430.1</v>
      </c>
      <c r="I92" s="507">
        <v>438.90000000000009</v>
      </c>
      <c r="J92" s="507">
        <v>443.95000000000005</v>
      </c>
      <c r="K92" s="506">
        <v>433.85</v>
      </c>
      <c r="L92" s="506">
        <v>420</v>
      </c>
      <c r="M92" s="506">
        <v>1.7968500000000001</v>
      </c>
    </row>
    <row r="93" spans="1:13" s="13" customFormat="1">
      <c r="A93" s="254">
        <v>83</v>
      </c>
      <c r="B93" s="509" t="s">
        <v>321</v>
      </c>
      <c r="C93" s="506">
        <v>236.4</v>
      </c>
      <c r="D93" s="507">
        <v>236.04999999999998</v>
      </c>
      <c r="E93" s="507">
        <v>232.44999999999996</v>
      </c>
      <c r="F93" s="507">
        <v>228.49999999999997</v>
      </c>
      <c r="G93" s="507">
        <v>224.89999999999995</v>
      </c>
      <c r="H93" s="507">
        <v>239.99999999999997</v>
      </c>
      <c r="I93" s="507">
        <v>243.6</v>
      </c>
      <c r="J93" s="507">
        <v>247.54999999999998</v>
      </c>
      <c r="K93" s="506">
        <v>239.65</v>
      </c>
      <c r="L93" s="506">
        <v>232.1</v>
      </c>
      <c r="M93" s="506">
        <v>1.5404</v>
      </c>
    </row>
    <row r="94" spans="1:13" s="13" customFormat="1">
      <c r="A94" s="254">
        <v>84</v>
      </c>
      <c r="B94" s="509" t="s">
        <v>80</v>
      </c>
      <c r="C94" s="506">
        <v>604</v>
      </c>
      <c r="D94" s="507">
        <v>605.4</v>
      </c>
      <c r="E94" s="507">
        <v>597.09999999999991</v>
      </c>
      <c r="F94" s="507">
        <v>590.19999999999993</v>
      </c>
      <c r="G94" s="507">
        <v>581.89999999999986</v>
      </c>
      <c r="H94" s="507">
        <v>612.29999999999995</v>
      </c>
      <c r="I94" s="507">
        <v>620.59999999999991</v>
      </c>
      <c r="J94" s="507">
        <v>627.5</v>
      </c>
      <c r="K94" s="506">
        <v>613.70000000000005</v>
      </c>
      <c r="L94" s="506">
        <v>598.5</v>
      </c>
      <c r="M94" s="506">
        <v>2.83067</v>
      </c>
    </row>
    <row r="95" spans="1:13" s="13" customFormat="1">
      <c r="A95" s="254">
        <v>85</v>
      </c>
      <c r="B95" s="509" t="s">
        <v>322</v>
      </c>
      <c r="C95" s="506">
        <v>1883.2</v>
      </c>
      <c r="D95" s="507">
        <v>1900.0666666666666</v>
      </c>
      <c r="E95" s="507">
        <v>1855.1333333333332</v>
      </c>
      <c r="F95" s="507">
        <v>1827.0666666666666</v>
      </c>
      <c r="G95" s="507">
        <v>1782.1333333333332</v>
      </c>
      <c r="H95" s="507">
        <v>1928.1333333333332</v>
      </c>
      <c r="I95" s="507">
        <v>1973.0666666666666</v>
      </c>
      <c r="J95" s="507">
        <v>2001.1333333333332</v>
      </c>
      <c r="K95" s="506">
        <v>1945</v>
      </c>
      <c r="L95" s="506">
        <v>1872</v>
      </c>
      <c r="M95" s="506">
        <v>0.22125</v>
      </c>
    </row>
    <row r="96" spans="1:13" s="13" customFormat="1">
      <c r="A96" s="254">
        <v>86</v>
      </c>
      <c r="B96" s="509" t="s">
        <v>783</v>
      </c>
      <c r="C96" s="506">
        <v>238.35</v>
      </c>
      <c r="D96" s="507">
        <v>238.78333333333333</v>
      </c>
      <c r="E96" s="507">
        <v>235.56666666666666</v>
      </c>
      <c r="F96" s="507">
        <v>232.78333333333333</v>
      </c>
      <c r="G96" s="507">
        <v>229.56666666666666</v>
      </c>
      <c r="H96" s="507">
        <v>241.56666666666666</v>
      </c>
      <c r="I96" s="507">
        <v>244.7833333333333</v>
      </c>
      <c r="J96" s="507">
        <v>247.56666666666666</v>
      </c>
      <c r="K96" s="506">
        <v>242</v>
      </c>
      <c r="L96" s="506">
        <v>236</v>
      </c>
      <c r="M96" s="506">
        <v>1.5386</v>
      </c>
    </row>
    <row r="97" spans="1:13" s="13" customFormat="1">
      <c r="A97" s="254">
        <v>87</v>
      </c>
      <c r="B97" s="509" t="s">
        <v>75</v>
      </c>
      <c r="C97" s="506">
        <v>420.2</v>
      </c>
      <c r="D97" s="507">
        <v>420.01666666666665</v>
      </c>
      <c r="E97" s="507">
        <v>415.38333333333333</v>
      </c>
      <c r="F97" s="507">
        <v>410.56666666666666</v>
      </c>
      <c r="G97" s="507">
        <v>405.93333333333334</v>
      </c>
      <c r="H97" s="507">
        <v>424.83333333333331</v>
      </c>
      <c r="I97" s="507">
        <v>429.46666666666664</v>
      </c>
      <c r="J97" s="507">
        <v>434.2833333333333</v>
      </c>
      <c r="K97" s="506">
        <v>424.65</v>
      </c>
      <c r="L97" s="506">
        <v>415.2</v>
      </c>
      <c r="M97" s="506">
        <v>22.213799999999999</v>
      </c>
    </row>
    <row r="98" spans="1:13" s="13" customFormat="1">
      <c r="A98" s="254">
        <v>88</v>
      </c>
      <c r="B98" s="509" t="s">
        <v>323</v>
      </c>
      <c r="C98" s="506">
        <v>575.95000000000005</v>
      </c>
      <c r="D98" s="507">
        <v>577.5333333333333</v>
      </c>
      <c r="E98" s="507">
        <v>564.06666666666661</v>
      </c>
      <c r="F98" s="507">
        <v>552.18333333333328</v>
      </c>
      <c r="G98" s="507">
        <v>538.71666666666658</v>
      </c>
      <c r="H98" s="507">
        <v>589.41666666666663</v>
      </c>
      <c r="I98" s="507">
        <v>602.88333333333333</v>
      </c>
      <c r="J98" s="507">
        <v>614.76666666666665</v>
      </c>
      <c r="K98" s="506">
        <v>591</v>
      </c>
      <c r="L98" s="506">
        <v>565.65</v>
      </c>
      <c r="M98" s="506">
        <v>6.3568499999999997</v>
      </c>
    </row>
    <row r="99" spans="1:13" s="13" customFormat="1">
      <c r="A99" s="254">
        <v>89</v>
      </c>
      <c r="B99" s="509" t="s">
        <v>76</v>
      </c>
      <c r="C99" s="506">
        <v>146.15</v>
      </c>
      <c r="D99" s="507">
        <v>146.31666666666666</v>
      </c>
      <c r="E99" s="507">
        <v>144.13333333333333</v>
      </c>
      <c r="F99" s="507">
        <v>142.11666666666667</v>
      </c>
      <c r="G99" s="507">
        <v>139.93333333333334</v>
      </c>
      <c r="H99" s="507">
        <v>148.33333333333331</v>
      </c>
      <c r="I99" s="507">
        <v>150.51666666666665</v>
      </c>
      <c r="J99" s="507">
        <v>152.5333333333333</v>
      </c>
      <c r="K99" s="506">
        <v>148.5</v>
      </c>
      <c r="L99" s="506">
        <v>144.30000000000001</v>
      </c>
      <c r="M99" s="506">
        <v>165.74854999999999</v>
      </c>
    </row>
    <row r="100" spans="1:13" s="13" customFormat="1">
      <c r="A100" s="254">
        <v>90</v>
      </c>
      <c r="B100" s="509" t="s">
        <v>324</v>
      </c>
      <c r="C100" s="506">
        <v>415</v>
      </c>
      <c r="D100" s="507">
        <v>416.63333333333338</v>
      </c>
      <c r="E100" s="507">
        <v>411.36666666666679</v>
      </c>
      <c r="F100" s="507">
        <v>407.73333333333341</v>
      </c>
      <c r="G100" s="507">
        <v>402.46666666666681</v>
      </c>
      <c r="H100" s="507">
        <v>420.26666666666677</v>
      </c>
      <c r="I100" s="507">
        <v>425.5333333333333</v>
      </c>
      <c r="J100" s="507">
        <v>429.16666666666674</v>
      </c>
      <c r="K100" s="506">
        <v>421.9</v>
      </c>
      <c r="L100" s="506">
        <v>413</v>
      </c>
      <c r="M100" s="506">
        <v>0.84589999999999999</v>
      </c>
    </row>
    <row r="101" spans="1:13">
      <c r="A101" s="254">
        <v>91</v>
      </c>
      <c r="B101" s="509" t="s">
        <v>325</v>
      </c>
      <c r="C101" s="506">
        <v>353.2</v>
      </c>
      <c r="D101" s="507">
        <v>353.7</v>
      </c>
      <c r="E101" s="507">
        <v>347.5</v>
      </c>
      <c r="F101" s="507">
        <v>341.8</v>
      </c>
      <c r="G101" s="507">
        <v>335.6</v>
      </c>
      <c r="H101" s="507">
        <v>359.4</v>
      </c>
      <c r="I101" s="507">
        <v>365.59999999999991</v>
      </c>
      <c r="J101" s="507">
        <v>371.29999999999995</v>
      </c>
      <c r="K101" s="506">
        <v>359.9</v>
      </c>
      <c r="L101" s="506">
        <v>348</v>
      </c>
      <c r="M101" s="506">
        <v>0.66388000000000003</v>
      </c>
    </row>
    <row r="102" spans="1:13">
      <c r="A102" s="254">
        <v>92</v>
      </c>
      <c r="B102" s="509" t="s">
        <v>326</v>
      </c>
      <c r="C102" s="506">
        <v>474.9</v>
      </c>
      <c r="D102" s="507">
        <v>469.8</v>
      </c>
      <c r="E102" s="507">
        <v>457.6</v>
      </c>
      <c r="F102" s="507">
        <v>440.3</v>
      </c>
      <c r="G102" s="507">
        <v>428.1</v>
      </c>
      <c r="H102" s="507">
        <v>487.1</v>
      </c>
      <c r="I102" s="507">
        <v>499.29999999999995</v>
      </c>
      <c r="J102" s="507">
        <v>516.6</v>
      </c>
      <c r="K102" s="506">
        <v>482</v>
      </c>
      <c r="L102" s="506">
        <v>452.5</v>
      </c>
      <c r="M102" s="506">
        <v>1.33334</v>
      </c>
    </row>
    <row r="103" spans="1:13">
      <c r="A103" s="254">
        <v>93</v>
      </c>
      <c r="B103" s="509" t="s">
        <v>77</v>
      </c>
      <c r="C103" s="506">
        <v>123</v>
      </c>
      <c r="D103" s="507">
        <v>123.31666666666666</v>
      </c>
      <c r="E103" s="507">
        <v>122.28333333333333</v>
      </c>
      <c r="F103" s="507">
        <v>121.56666666666666</v>
      </c>
      <c r="G103" s="507">
        <v>120.53333333333333</v>
      </c>
      <c r="H103" s="507">
        <v>124.03333333333333</v>
      </c>
      <c r="I103" s="507">
        <v>125.06666666666666</v>
      </c>
      <c r="J103" s="507">
        <v>125.78333333333333</v>
      </c>
      <c r="K103" s="506">
        <v>124.35</v>
      </c>
      <c r="L103" s="506">
        <v>122.6</v>
      </c>
      <c r="M103" s="506">
        <v>7.9899300000000002</v>
      </c>
    </row>
    <row r="104" spans="1:13">
      <c r="A104" s="254">
        <v>94</v>
      </c>
      <c r="B104" s="509" t="s">
        <v>327</v>
      </c>
      <c r="C104" s="506">
        <v>1514.6</v>
      </c>
      <c r="D104" s="507">
        <v>1514.3666666666668</v>
      </c>
      <c r="E104" s="507">
        <v>1492.7833333333335</v>
      </c>
      <c r="F104" s="507">
        <v>1470.9666666666667</v>
      </c>
      <c r="G104" s="507">
        <v>1449.3833333333334</v>
      </c>
      <c r="H104" s="507">
        <v>1536.1833333333336</v>
      </c>
      <c r="I104" s="507">
        <v>1557.7666666666667</v>
      </c>
      <c r="J104" s="507">
        <v>1579.5833333333337</v>
      </c>
      <c r="K104" s="506">
        <v>1535.95</v>
      </c>
      <c r="L104" s="506">
        <v>1492.55</v>
      </c>
      <c r="M104" s="506">
        <v>1.4054899999999999</v>
      </c>
    </row>
    <row r="105" spans="1:13">
      <c r="A105" s="254">
        <v>95</v>
      </c>
      <c r="B105" s="509" t="s">
        <v>328</v>
      </c>
      <c r="C105" s="506">
        <v>16.3</v>
      </c>
      <c r="D105" s="507">
        <v>16.466666666666669</v>
      </c>
      <c r="E105" s="507">
        <v>16.133333333333336</v>
      </c>
      <c r="F105" s="507">
        <v>15.966666666666669</v>
      </c>
      <c r="G105" s="507">
        <v>15.633333333333336</v>
      </c>
      <c r="H105" s="507">
        <v>16.633333333333336</v>
      </c>
      <c r="I105" s="507">
        <v>16.966666666666665</v>
      </c>
      <c r="J105" s="507">
        <v>17.133333333333336</v>
      </c>
      <c r="K105" s="506">
        <v>16.8</v>
      </c>
      <c r="L105" s="506">
        <v>16.3</v>
      </c>
      <c r="M105" s="506">
        <v>53.082380000000001</v>
      </c>
    </row>
    <row r="106" spans="1:13">
      <c r="A106" s="254">
        <v>96</v>
      </c>
      <c r="B106" s="509" t="s">
        <v>329</v>
      </c>
      <c r="C106" s="506">
        <v>644.79999999999995</v>
      </c>
      <c r="D106" s="507">
        <v>644.25</v>
      </c>
      <c r="E106" s="507">
        <v>631.75</v>
      </c>
      <c r="F106" s="507">
        <v>618.70000000000005</v>
      </c>
      <c r="G106" s="507">
        <v>606.20000000000005</v>
      </c>
      <c r="H106" s="507">
        <v>657.3</v>
      </c>
      <c r="I106" s="507">
        <v>669.8</v>
      </c>
      <c r="J106" s="507">
        <v>682.84999999999991</v>
      </c>
      <c r="K106" s="506">
        <v>656.75</v>
      </c>
      <c r="L106" s="506">
        <v>631.20000000000005</v>
      </c>
      <c r="M106" s="506">
        <v>11.062709999999999</v>
      </c>
    </row>
    <row r="107" spans="1:13">
      <c r="A107" s="254">
        <v>97</v>
      </c>
      <c r="B107" s="509" t="s">
        <v>330</v>
      </c>
      <c r="C107" s="506">
        <v>302.60000000000002</v>
      </c>
      <c r="D107" s="507">
        <v>301.93333333333334</v>
      </c>
      <c r="E107" s="507">
        <v>298.86666666666667</v>
      </c>
      <c r="F107" s="507">
        <v>295.13333333333333</v>
      </c>
      <c r="G107" s="507">
        <v>292.06666666666666</v>
      </c>
      <c r="H107" s="507">
        <v>305.66666666666669</v>
      </c>
      <c r="I107" s="507">
        <v>308.73333333333341</v>
      </c>
      <c r="J107" s="507">
        <v>312.4666666666667</v>
      </c>
      <c r="K107" s="506">
        <v>305</v>
      </c>
      <c r="L107" s="506">
        <v>298.2</v>
      </c>
      <c r="M107" s="506">
        <v>0.74583999999999995</v>
      </c>
    </row>
    <row r="108" spans="1:13">
      <c r="A108" s="254">
        <v>98</v>
      </c>
      <c r="B108" s="509" t="s">
        <v>79</v>
      </c>
      <c r="C108" s="506">
        <v>467.8</v>
      </c>
      <c r="D108" s="507">
        <v>468.73333333333335</v>
      </c>
      <c r="E108" s="507">
        <v>460.76666666666671</v>
      </c>
      <c r="F108" s="507">
        <v>453.73333333333335</v>
      </c>
      <c r="G108" s="507">
        <v>445.76666666666671</v>
      </c>
      <c r="H108" s="507">
        <v>475.76666666666671</v>
      </c>
      <c r="I108" s="507">
        <v>483.73333333333341</v>
      </c>
      <c r="J108" s="507">
        <v>490.76666666666671</v>
      </c>
      <c r="K108" s="506">
        <v>476.7</v>
      </c>
      <c r="L108" s="506">
        <v>461.7</v>
      </c>
      <c r="M108" s="506">
        <v>3.4847199999999998</v>
      </c>
    </row>
    <row r="109" spans="1:13">
      <c r="A109" s="254">
        <v>99</v>
      </c>
      <c r="B109" s="509" t="s">
        <v>331</v>
      </c>
      <c r="C109" s="506">
        <v>3854.25</v>
      </c>
      <c r="D109" s="507">
        <v>3845.2166666666672</v>
      </c>
      <c r="E109" s="507">
        <v>3698.0833333333344</v>
      </c>
      <c r="F109" s="507">
        <v>3541.9166666666674</v>
      </c>
      <c r="G109" s="507">
        <v>3394.7833333333347</v>
      </c>
      <c r="H109" s="507">
        <v>4001.3833333333341</v>
      </c>
      <c r="I109" s="507">
        <v>4148.5166666666673</v>
      </c>
      <c r="J109" s="507">
        <v>4304.6833333333343</v>
      </c>
      <c r="K109" s="506">
        <v>3992.35</v>
      </c>
      <c r="L109" s="506">
        <v>3689.05</v>
      </c>
      <c r="M109" s="506">
        <v>0.2465</v>
      </c>
    </row>
    <row r="110" spans="1:13">
      <c r="A110" s="254">
        <v>100</v>
      </c>
      <c r="B110" s="509" t="s">
        <v>332</v>
      </c>
      <c r="C110" s="506">
        <v>152.30000000000001</v>
      </c>
      <c r="D110" s="507">
        <v>153.83333333333334</v>
      </c>
      <c r="E110" s="507">
        <v>149.4666666666667</v>
      </c>
      <c r="F110" s="507">
        <v>146.63333333333335</v>
      </c>
      <c r="G110" s="507">
        <v>142.26666666666671</v>
      </c>
      <c r="H110" s="507">
        <v>156.66666666666669</v>
      </c>
      <c r="I110" s="507">
        <v>161.0333333333333</v>
      </c>
      <c r="J110" s="507">
        <v>163.86666666666667</v>
      </c>
      <c r="K110" s="506">
        <v>158.19999999999999</v>
      </c>
      <c r="L110" s="506">
        <v>151</v>
      </c>
      <c r="M110" s="506">
        <v>1.23716</v>
      </c>
    </row>
    <row r="111" spans="1:13">
      <c r="A111" s="254">
        <v>101</v>
      </c>
      <c r="B111" s="509" t="s">
        <v>333</v>
      </c>
      <c r="C111" s="506">
        <v>227.1</v>
      </c>
      <c r="D111" s="507">
        <v>227.01666666666665</v>
      </c>
      <c r="E111" s="507">
        <v>225.5333333333333</v>
      </c>
      <c r="F111" s="507">
        <v>223.96666666666664</v>
      </c>
      <c r="G111" s="507">
        <v>222.48333333333329</v>
      </c>
      <c r="H111" s="507">
        <v>228.58333333333331</v>
      </c>
      <c r="I111" s="507">
        <v>230.06666666666666</v>
      </c>
      <c r="J111" s="507">
        <v>231.63333333333333</v>
      </c>
      <c r="K111" s="506">
        <v>228.5</v>
      </c>
      <c r="L111" s="506">
        <v>225.45</v>
      </c>
      <c r="M111" s="506">
        <v>2.3980899999999998</v>
      </c>
    </row>
    <row r="112" spans="1:13">
      <c r="A112" s="254">
        <v>102</v>
      </c>
      <c r="B112" s="509" t="s">
        <v>334</v>
      </c>
      <c r="C112" s="506">
        <v>95.45</v>
      </c>
      <c r="D112" s="507">
        <v>96.350000000000009</v>
      </c>
      <c r="E112" s="507">
        <v>93.750000000000014</v>
      </c>
      <c r="F112" s="507">
        <v>92.050000000000011</v>
      </c>
      <c r="G112" s="507">
        <v>89.450000000000017</v>
      </c>
      <c r="H112" s="507">
        <v>98.050000000000011</v>
      </c>
      <c r="I112" s="507">
        <v>100.65</v>
      </c>
      <c r="J112" s="507">
        <v>102.35000000000001</v>
      </c>
      <c r="K112" s="506">
        <v>98.95</v>
      </c>
      <c r="L112" s="506">
        <v>94.65</v>
      </c>
      <c r="M112" s="506">
        <v>5.8213600000000003</v>
      </c>
    </row>
    <row r="113" spans="1:13">
      <c r="A113" s="254">
        <v>103</v>
      </c>
      <c r="B113" s="509" t="s">
        <v>335</v>
      </c>
      <c r="C113" s="506">
        <v>586.5</v>
      </c>
      <c r="D113" s="507">
        <v>590.76666666666665</v>
      </c>
      <c r="E113" s="507">
        <v>578.73333333333335</v>
      </c>
      <c r="F113" s="507">
        <v>570.9666666666667</v>
      </c>
      <c r="G113" s="507">
        <v>558.93333333333339</v>
      </c>
      <c r="H113" s="507">
        <v>598.5333333333333</v>
      </c>
      <c r="I113" s="507">
        <v>610.56666666666661</v>
      </c>
      <c r="J113" s="507">
        <v>618.33333333333326</v>
      </c>
      <c r="K113" s="506">
        <v>602.79999999999995</v>
      </c>
      <c r="L113" s="506">
        <v>583</v>
      </c>
      <c r="M113" s="506">
        <v>0.48663000000000001</v>
      </c>
    </row>
    <row r="114" spans="1:13">
      <c r="A114" s="254">
        <v>104</v>
      </c>
      <c r="B114" s="509" t="s">
        <v>81</v>
      </c>
      <c r="C114" s="506">
        <v>554.65</v>
      </c>
      <c r="D114" s="507">
        <v>554.16666666666663</v>
      </c>
      <c r="E114" s="507">
        <v>543.68333333333328</v>
      </c>
      <c r="F114" s="507">
        <v>532.7166666666667</v>
      </c>
      <c r="G114" s="507">
        <v>522.23333333333335</v>
      </c>
      <c r="H114" s="507">
        <v>565.13333333333321</v>
      </c>
      <c r="I114" s="507">
        <v>575.61666666666656</v>
      </c>
      <c r="J114" s="507">
        <v>586.58333333333314</v>
      </c>
      <c r="K114" s="506">
        <v>564.65</v>
      </c>
      <c r="L114" s="506">
        <v>543.20000000000005</v>
      </c>
      <c r="M114" s="506">
        <v>56.483269999999997</v>
      </c>
    </row>
    <row r="115" spans="1:13">
      <c r="A115" s="254">
        <v>105</v>
      </c>
      <c r="B115" s="509" t="s">
        <v>82</v>
      </c>
      <c r="C115" s="506">
        <v>787.45</v>
      </c>
      <c r="D115" s="507">
        <v>789.23333333333323</v>
      </c>
      <c r="E115" s="507">
        <v>779.46666666666647</v>
      </c>
      <c r="F115" s="507">
        <v>771.48333333333323</v>
      </c>
      <c r="G115" s="507">
        <v>761.71666666666647</v>
      </c>
      <c r="H115" s="507">
        <v>797.21666666666647</v>
      </c>
      <c r="I115" s="507">
        <v>806.98333333333312</v>
      </c>
      <c r="J115" s="507">
        <v>814.96666666666647</v>
      </c>
      <c r="K115" s="506">
        <v>799</v>
      </c>
      <c r="L115" s="506">
        <v>781.25</v>
      </c>
      <c r="M115" s="506">
        <v>29.345479999999998</v>
      </c>
    </row>
    <row r="116" spans="1:13">
      <c r="A116" s="254">
        <v>106</v>
      </c>
      <c r="B116" s="509" t="s">
        <v>231</v>
      </c>
      <c r="C116" s="506">
        <v>159.6</v>
      </c>
      <c r="D116" s="507">
        <v>161.11666666666667</v>
      </c>
      <c r="E116" s="507">
        <v>157.23333333333335</v>
      </c>
      <c r="F116" s="507">
        <v>154.86666666666667</v>
      </c>
      <c r="G116" s="507">
        <v>150.98333333333335</v>
      </c>
      <c r="H116" s="507">
        <v>163.48333333333335</v>
      </c>
      <c r="I116" s="507">
        <v>167.36666666666667</v>
      </c>
      <c r="J116" s="507">
        <v>169.73333333333335</v>
      </c>
      <c r="K116" s="506">
        <v>165</v>
      </c>
      <c r="L116" s="506">
        <v>158.75</v>
      </c>
      <c r="M116" s="506">
        <v>15.77014</v>
      </c>
    </row>
    <row r="117" spans="1:13">
      <c r="A117" s="254">
        <v>107</v>
      </c>
      <c r="B117" s="509" t="s">
        <v>83</v>
      </c>
      <c r="C117" s="506">
        <v>129.6</v>
      </c>
      <c r="D117" s="507">
        <v>129.56666666666666</v>
      </c>
      <c r="E117" s="507">
        <v>128.73333333333332</v>
      </c>
      <c r="F117" s="507">
        <v>127.86666666666665</v>
      </c>
      <c r="G117" s="507">
        <v>127.0333333333333</v>
      </c>
      <c r="H117" s="507">
        <v>130.43333333333334</v>
      </c>
      <c r="I117" s="507">
        <v>131.26666666666671</v>
      </c>
      <c r="J117" s="507">
        <v>132.13333333333335</v>
      </c>
      <c r="K117" s="506">
        <v>130.4</v>
      </c>
      <c r="L117" s="506">
        <v>128.69999999999999</v>
      </c>
      <c r="M117" s="506">
        <v>95.056150000000002</v>
      </c>
    </row>
    <row r="118" spans="1:13">
      <c r="A118" s="254">
        <v>108</v>
      </c>
      <c r="B118" s="509" t="s">
        <v>336</v>
      </c>
      <c r="C118" s="506">
        <v>353.9</v>
      </c>
      <c r="D118" s="507">
        <v>354.88333333333327</v>
      </c>
      <c r="E118" s="507">
        <v>349.56666666666655</v>
      </c>
      <c r="F118" s="507">
        <v>345.23333333333329</v>
      </c>
      <c r="G118" s="507">
        <v>339.91666666666657</v>
      </c>
      <c r="H118" s="507">
        <v>359.21666666666653</v>
      </c>
      <c r="I118" s="507">
        <v>364.53333333333325</v>
      </c>
      <c r="J118" s="507">
        <v>368.8666666666665</v>
      </c>
      <c r="K118" s="506">
        <v>360.2</v>
      </c>
      <c r="L118" s="506">
        <v>350.55</v>
      </c>
      <c r="M118" s="506">
        <v>2.0476800000000002</v>
      </c>
    </row>
    <row r="119" spans="1:13">
      <c r="A119" s="254">
        <v>109</v>
      </c>
      <c r="B119" s="509" t="s">
        <v>823</v>
      </c>
      <c r="C119" s="506">
        <v>2796.05</v>
      </c>
      <c r="D119" s="507">
        <v>2796.6833333333329</v>
      </c>
      <c r="E119" s="507">
        <v>2749.3666666666659</v>
      </c>
      <c r="F119" s="507">
        <v>2702.6833333333329</v>
      </c>
      <c r="G119" s="507">
        <v>2655.3666666666659</v>
      </c>
      <c r="H119" s="507">
        <v>2843.3666666666659</v>
      </c>
      <c r="I119" s="507">
        <v>2890.6833333333325</v>
      </c>
      <c r="J119" s="507">
        <v>2937.3666666666659</v>
      </c>
      <c r="K119" s="506">
        <v>2844</v>
      </c>
      <c r="L119" s="506">
        <v>2750</v>
      </c>
      <c r="M119" s="506">
        <v>2.4971100000000002</v>
      </c>
    </row>
    <row r="120" spans="1:13">
      <c r="A120" s="254">
        <v>110</v>
      </c>
      <c r="B120" s="509" t="s">
        <v>84</v>
      </c>
      <c r="C120" s="506">
        <v>1539.05</v>
      </c>
      <c r="D120" s="507">
        <v>1535.8666666666668</v>
      </c>
      <c r="E120" s="507">
        <v>1522.2833333333335</v>
      </c>
      <c r="F120" s="507">
        <v>1505.5166666666667</v>
      </c>
      <c r="G120" s="507">
        <v>1491.9333333333334</v>
      </c>
      <c r="H120" s="507">
        <v>1552.6333333333337</v>
      </c>
      <c r="I120" s="507">
        <v>1566.2166666666667</v>
      </c>
      <c r="J120" s="507">
        <v>1582.9833333333338</v>
      </c>
      <c r="K120" s="506">
        <v>1549.45</v>
      </c>
      <c r="L120" s="506">
        <v>1519.1</v>
      </c>
      <c r="M120" s="506">
        <v>4.6903199999999998</v>
      </c>
    </row>
    <row r="121" spans="1:13">
      <c r="A121" s="254">
        <v>111</v>
      </c>
      <c r="B121" s="509" t="s">
        <v>85</v>
      </c>
      <c r="C121" s="506">
        <v>589.4</v>
      </c>
      <c r="D121" s="507">
        <v>577.4</v>
      </c>
      <c r="E121" s="507">
        <v>562.44999999999993</v>
      </c>
      <c r="F121" s="507">
        <v>535.5</v>
      </c>
      <c r="G121" s="507">
        <v>520.54999999999995</v>
      </c>
      <c r="H121" s="507">
        <v>604.34999999999991</v>
      </c>
      <c r="I121" s="507">
        <v>619.29999999999995</v>
      </c>
      <c r="J121" s="507">
        <v>646.24999999999989</v>
      </c>
      <c r="K121" s="506">
        <v>592.35</v>
      </c>
      <c r="L121" s="506">
        <v>550.45000000000005</v>
      </c>
      <c r="M121" s="506">
        <v>81.633930000000007</v>
      </c>
    </row>
    <row r="122" spans="1:13">
      <c r="A122" s="254">
        <v>112</v>
      </c>
      <c r="B122" s="509" t="s">
        <v>232</v>
      </c>
      <c r="C122" s="506">
        <v>752.85</v>
      </c>
      <c r="D122" s="507">
        <v>752.6</v>
      </c>
      <c r="E122" s="507">
        <v>744.30000000000007</v>
      </c>
      <c r="F122" s="507">
        <v>735.75</v>
      </c>
      <c r="G122" s="507">
        <v>727.45</v>
      </c>
      <c r="H122" s="507">
        <v>761.15000000000009</v>
      </c>
      <c r="I122" s="507">
        <v>769.45</v>
      </c>
      <c r="J122" s="507">
        <v>778.00000000000011</v>
      </c>
      <c r="K122" s="506">
        <v>760.9</v>
      </c>
      <c r="L122" s="506">
        <v>744.05</v>
      </c>
      <c r="M122" s="506">
        <v>2.7329599999999998</v>
      </c>
    </row>
    <row r="123" spans="1:13">
      <c r="A123" s="254">
        <v>113</v>
      </c>
      <c r="B123" s="509" t="s">
        <v>337</v>
      </c>
      <c r="C123" s="506">
        <v>669</v>
      </c>
      <c r="D123" s="507">
        <v>670.88333333333333</v>
      </c>
      <c r="E123" s="507">
        <v>663.76666666666665</v>
      </c>
      <c r="F123" s="507">
        <v>658.5333333333333</v>
      </c>
      <c r="G123" s="507">
        <v>651.41666666666663</v>
      </c>
      <c r="H123" s="507">
        <v>676.11666666666667</v>
      </c>
      <c r="I123" s="507">
        <v>683.23333333333323</v>
      </c>
      <c r="J123" s="507">
        <v>688.4666666666667</v>
      </c>
      <c r="K123" s="506">
        <v>678</v>
      </c>
      <c r="L123" s="506">
        <v>665.65</v>
      </c>
      <c r="M123" s="506">
        <v>0.57086999999999999</v>
      </c>
    </row>
    <row r="124" spans="1:13">
      <c r="A124" s="254">
        <v>114</v>
      </c>
      <c r="B124" s="509" t="s">
        <v>233</v>
      </c>
      <c r="C124" s="506">
        <v>383.35</v>
      </c>
      <c r="D124" s="507">
        <v>377.43333333333334</v>
      </c>
      <c r="E124" s="507">
        <v>367.11666666666667</v>
      </c>
      <c r="F124" s="507">
        <v>350.88333333333333</v>
      </c>
      <c r="G124" s="507">
        <v>340.56666666666666</v>
      </c>
      <c r="H124" s="507">
        <v>393.66666666666669</v>
      </c>
      <c r="I124" s="507">
        <v>403.98333333333341</v>
      </c>
      <c r="J124" s="507">
        <v>420.2166666666667</v>
      </c>
      <c r="K124" s="506">
        <v>387.75</v>
      </c>
      <c r="L124" s="506">
        <v>361.2</v>
      </c>
      <c r="M124" s="506">
        <v>23.961649999999999</v>
      </c>
    </row>
    <row r="125" spans="1:13">
      <c r="A125" s="254">
        <v>115</v>
      </c>
      <c r="B125" s="509" t="s">
        <v>86</v>
      </c>
      <c r="C125" s="506">
        <v>869.4</v>
      </c>
      <c r="D125" s="507">
        <v>856.5</v>
      </c>
      <c r="E125" s="507">
        <v>836.4</v>
      </c>
      <c r="F125" s="507">
        <v>803.4</v>
      </c>
      <c r="G125" s="507">
        <v>783.3</v>
      </c>
      <c r="H125" s="507">
        <v>889.5</v>
      </c>
      <c r="I125" s="507">
        <v>909.59999999999991</v>
      </c>
      <c r="J125" s="507">
        <v>942.6</v>
      </c>
      <c r="K125" s="506">
        <v>876.6</v>
      </c>
      <c r="L125" s="506">
        <v>823.5</v>
      </c>
      <c r="M125" s="506">
        <v>8.4590899999999998</v>
      </c>
    </row>
    <row r="126" spans="1:13">
      <c r="A126" s="254">
        <v>116</v>
      </c>
      <c r="B126" s="509" t="s">
        <v>338</v>
      </c>
      <c r="C126" s="506">
        <v>642.79999999999995</v>
      </c>
      <c r="D126" s="507">
        <v>646.33333333333337</v>
      </c>
      <c r="E126" s="507">
        <v>635.4666666666667</v>
      </c>
      <c r="F126" s="507">
        <v>628.13333333333333</v>
      </c>
      <c r="G126" s="507">
        <v>617.26666666666665</v>
      </c>
      <c r="H126" s="507">
        <v>653.66666666666674</v>
      </c>
      <c r="I126" s="507">
        <v>664.5333333333333</v>
      </c>
      <c r="J126" s="507">
        <v>671.86666666666679</v>
      </c>
      <c r="K126" s="506">
        <v>657.2</v>
      </c>
      <c r="L126" s="506">
        <v>639</v>
      </c>
      <c r="M126" s="506">
        <v>2.3065899999999999</v>
      </c>
    </row>
    <row r="127" spans="1:13">
      <c r="A127" s="254">
        <v>117</v>
      </c>
      <c r="B127" s="509" t="s">
        <v>339</v>
      </c>
      <c r="C127" s="506">
        <v>90.3</v>
      </c>
      <c r="D127" s="507">
        <v>90.533333333333346</v>
      </c>
      <c r="E127" s="507">
        <v>88.916666666666686</v>
      </c>
      <c r="F127" s="507">
        <v>87.533333333333346</v>
      </c>
      <c r="G127" s="507">
        <v>85.916666666666686</v>
      </c>
      <c r="H127" s="507">
        <v>91.916666666666686</v>
      </c>
      <c r="I127" s="507">
        <v>93.533333333333331</v>
      </c>
      <c r="J127" s="507">
        <v>94.916666666666686</v>
      </c>
      <c r="K127" s="506">
        <v>92.15</v>
      </c>
      <c r="L127" s="506">
        <v>89.15</v>
      </c>
      <c r="M127" s="506">
        <v>1.21767</v>
      </c>
    </row>
    <row r="128" spans="1:13">
      <c r="A128" s="254">
        <v>118</v>
      </c>
      <c r="B128" s="509" t="s">
        <v>340</v>
      </c>
      <c r="C128" s="506">
        <v>102.25</v>
      </c>
      <c r="D128" s="507">
        <v>103.38333333333333</v>
      </c>
      <c r="E128" s="507">
        <v>100.26666666666665</v>
      </c>
      <c r="F128" s="507">
        <v>98.283333333333331</v>
      </c>
      <c r="G128" s="507">
        <v>95.166666666666657</v>
      </c>
      <c r="H128" s="507">
        <v>105.36666666666665</v>
      </c>
      <c r="I128" s="507">
        <v>108.48333333333332</v>
      </c>
      <c r="J128" s="507">
        <v>110.46666666666664</v>
      </c>
      <c r="K128" s="506">
        <v>106.5</v>
      </c>
      <c r="L128" s="506">
        <v>101.4</v>
      </c>
      <c r="M128" s="506">
        <v>11.46712</v>
      </c>
    </row>
    <row r="129" spans="1:13">
      <c r="A129" s="254">
        <v>119</v>
      </c>
      <c r="B129" s="509" t="s">
        <v>341</v>
      </c>
      <c r="C129" s="506">
        <v>485.9</v>
      </c>
      <c r="D129" s="507">
        <v>493.7166666666667</v>
      </c>
      <c r="E129" s="507">
        <v>473.58333333333337</v>
      </c>
      <c r="F129" s="507">
        <v>461.26666666666665</v>
      </c>
      <c r="G129" s="507">
        <v>441.13333333333333</v>
      </c>
      <c r="H129" s="507">
        <v>506.03333333333342</v>
      </c>
      <c r="I129" s="507">
        <v>526.16666666666674</v>
      </c>
      <c r="J129" s="507">
        <v>538.48333333333346</v>
      </c>
      <c r="K129" s="506">
        <v>513.85</v>
      </c>
      <c r="L129" s="506">
        <v>481.4</v>
      </c>
      <c r="M129" s="506">
        <v>1.1899500000000001</v>
      </c>
    </row>
    <row r="130" spans="1:13">
      <c r="A130" s="254">
        <v>120</v>
      </c>
      <c r="B130" s="509" t="s">
        <v>92</v>
      </c>
      <c r="C130" s="506">
        <v>279.2</v>
      </c>
      <c r="D130" s="507">
        <v>280.18333333333334</v>
      </c>
      <c r="E130" s="507">
        <v>276.06666666666666</v>
      </c>
      <c r="F130" s="507">
        <v>272.93333333333334</v>
      </c>
      <c r="G130" s="507">
        <v>268.81666666666666</v>
      </c>
      <c r="H130" s="507">
        <v>283.31666666666666</v>
      </c>
      <c r="I130" s="507">
        <v>287.43333333333334</v>
      </c>
      <c r="J130" s="507">
        <v>290.56666666666666</v>
      </c>
      <c r="K130" s="506">
        <v>284.3</v>
      </c>
      <c r="L130" s="506">
        <v>277.05</v>
      </c>
      <c r="M130" s="506">
        <v>77.200659999999999</v>
      </c>
    </row>
    <row r="131" spans="1:13">
      <c r="A131" s="254">
        <v>121</v>
      </c>
      <c r="B131" s="509" t="s">
        <v>87</v>
      </c>
      <c r="C131" s="506">
        <v>529.79999999999995</v>
      </c>
      <c r="D131" s="507">
        <v>526.13333333333333</v>
      </c>
      <c r="E131" s="507">
        <v>521.26666666666665</v>
      </c>
      <c r="F131" s="507">
        <v>512.73333333333335</v>
      </c>
      <c r="G131" s="507">
        <v>507.86666666666667</v>
      </c>
      <c r="H131" s="507">
        <v>534.66666666666663</v>
      </c>
      <c r="I131" s="507">
        <v>539.53333333333319</v>
      </c>
      <c r="J131" s="507">
        <v>548.06666666666661</v>
      </c>
      <c r="K131" s="506">
        <v>531</v>
      </c>
      <c r="L131" s="506">
        <v>517.6</v>
      </c>
      <c r="M131" s="506">
        <v>17.572649999999999</v>
      </c>
    </row>
    <row r="132" spans="1:13">
      <c r="A132" s="254">
        <v>122</v>
      </c>
      <c r="B132" s="509" t="s">
        <v>234</v>
      </c>
      <c r="C132" s="506">
        <v>1551.45</v>
      </c>
      <c r="D132" s="507">
        <v>1550.4833333333333</v>
      </c>
      <c r="E132" s="507">
        <v>1520.9666666666667</v>
      </c>
      <c r="F132" s="507">
        <v>1490.4833333333333</v>
      </c>
      <c r="G132" s="507">
        <v>1460.9666666666667</v>
      </c>
      <c r="H132" s="507">
        <v>1580.9666666666667</v>
      </c>
      <c r="I132" s="507">
        <v>1610.4833333333336</v>
      </c>
      <c r="J132" s="507">
        <v>1640.9666666666667</v>
      </c>
      <c r="K132" s="506">
        <v>1580</v>
      </c>
      <c r="L132" s="506">
        <v>1520</v>
      </c>
      <c r="M132" s="506">
        <v>1.02512</v>
      </c>
    </row>
    <row r="133" spans="1:13">
      <c r="A133" s="254">
        <v>123</v>
      </c>
      <c r="B133" s="509" t="s">
        <v>342</v>
      </c>
      <c r="C133" s="506">
        <v>1561</v>
      </c>
      <c r="D133" s="507">
        <v>1555.3500000000001</v>
      </c>
      <c r="E133" s="507">
        <v>1540.6500000000003</v>
      </c>
      <c r="F133" s="507">
        <v>1520.3000000000002</v>
      </c>
      <c r="G133" s="507">
        <v>1505.6000000000004</v>
      </c>
      <c r="H133" s="507">
        <v>1575.7000000000003</v>
      </c>
      <c r="I133" s="507">
        <v>1590.4</v>
      </c>
      <c r="J133" s="507">
        <v>1610.7500000000002</v>
      </c>
      <c r="K133" s="506">
        <v>1570.05</v>
      </c>
      <c r="L133" s="506">
        <v>1535</v>
      </c>
      <c r="M133" s="506">
        <v>6.6721000000000004</v>
      </c>
    </row>
    <row r="134" spans="1:13">
      <c r="A134" s="254">
        <v>124</v>
      </c>
      <c r="B134" s="509" t="s">
        <v>343</v>
      </c>
      <c r="C134" s="506">
        <v>172.95</v>
      </c>
      <c r="D134" s="507">
        <v>169.25</v>
      </c>
      <c r="E134" s="507">
        <v>164.1</v>
      </c>
      <c r="F134" s="507">
        <v>155.25</v>
      </c>
      <c r="G134" s="507">
        <v>150.1</v>
      </c>
      <c r="H134" s="507">
        <v>178.1</v>
      </c>
      <c r="I134" s="507">
        <v>183.24999999999997</v>
      </c>
      <c r="J134" s="507">
        <v>192.1</v>
      </c>
      <c r="K134" s="506">
        <v>174.4</v>
      </c>
      <c r="L134" s="506">
        <v>160.4</v>
      </c>
      <c r="M134" s="506">
        <v>56.06568</v>
      </c>
    </row>
    <row r="135" spans="1:13">
      <c r="A135" s="254">
        <v>125</v>
      </c>
      <c r="B135" s="509" t="s">
        <v>834</v>
      </c>
      <c r="C135" s="506">
        <v>211.35</v>
      </c>
      <c r="D135" s="507">
        <v>211.41666666666666</v>
      </c>
      <c r="E135" s="507">
        <v>194.93333333333331</v>
      </c>
      <c r="F135" s="507">
        <v>178.51666666666665</v>
      </c>
      <c r="G135" s="507">
        <v>162.0333333333333</v>
      </c>
      <c r="H135" s="507">
        <v>227.83333333333331</v>
      </c>
      <c r="I135" s="507">
        <v>244.31666666666666</v>
      </c>
      <c r="J135" s="507">
        <v>260.73333333333335</v>
      </c>
      <c r="K135" s="506">
        <v>227.9</v>
      </c>
      <c r="L135" s="506">
        <v>195</v>
      </c>
      <c r="M135" s="506">
        <v>147.69998000000001</v>
      </c>
    </row>
    <row r="136" spans="1:13">
      <c r="A136" s="254">
        <v>126</v>
      </c>
      <c r="B136" s="509" t="s">
        <v>740</v>
      </c>
      <c r="C136" s="506">
        <v>688.15</v>
      </c>
      <c r="D136" s="507">
        <v>686.4</v>
      </c>
      <c r="E136" s="507">
        <v>679.15</v>
      </c>
      <c r="F136" s="507">
        <v>670.15</v>
      </c>
      <c r="G136" s="507">
        <v>662.9</v>
      </c>
      <c r="H136" s="507">
        <v>695.4</v>
      </c>
      <c r="I136" s="507">
        <v>702.65</v>
      </c>
      <c r="J136" s="507">
        <v>711.65</v>
      </c>
      <c r="K136" s="506">
        <v>693.65</v>
      </c>
      <c r="L136" s="506">
        <v>677.4</v>
      </c>
      <c r="M136" s="506">
        <v>0.44191999999999998</v>
      </c>
    </row>
    <row r="137" spans="1:13">
      <c r="A137" s="254">
        <v>127</v>
      </c>
      <c r="B137" s="509" t="s">
        <v>345</v>
      </c>
      <c r="C137" s="506">
        <v>560</v>
      </c>
      <c r="D137" s="507">
        <v>560.06666666666672</v>
      </c>
      <c r="E137" s="507">
        <v>551.18333333333339</v>
      </c>
      <c r="F137" s="507">
        <v>542.36666666666667</v>
      </c>
      <c r="G137" s="507">
        <v>533.48333333333335</v>
      </c>
      <c r="H137" s="507">
        <v>568.88333333333344</v>
      </c>
      <c r="I137" s="507">
        <v>577.76666666666688</v>
      </c>
      <c r="J137" s="507">
        <v>586.58333333333348</v>
      </c>
      <c r="K137" s="506">
        <v>568.95000000000005</v>
      </c>
      <c r="L137" s="506">
        <v>551.25</v>
      </c>
      <c r="M137" s="506">
        <v>3.1243500000000002</v>
      </c>
    </row>
    <row r="138" spans="1:13">
      <c r="A138" s="254">
        <v>128</v>
      </c>
      <c r="B138" s="509" t="s">
        <v>89</v>
      </c>
      <c r="C138" s="506">
        <v>9.4</v>
      </c>
      <c r="D138" s="507">
        <v>9.4</v>
      </c>
      <c r="E138" s="507">
        <v>9.2000000000000011</v>
      </c>
      <c r="F138" s="507">
        <v>9</v>
      </c>
      <c r="G138" s="507">
        <v>8.8000000000000007</v>
      </c>
      <c r="H138" s="507">
        <v>9.6000000000000014</v>
      </c>
      <c r="I138" s="507">
        <v>9.8000000000000007</v>
      </c>
      <c r="J138" s="507">
        <v>10.000000000000002</v>
      </c>
      <c r="K138" s="506">
        <v>9.6</v>
      </c>
      <c r="L138" s="506">
        <v>9.1999999999999993</v>
      </c>
      <c r="M138" s="506">
        <v>276.14863000000003</v>
      </c>
    </row>
    <row r="139" spans="1:13">
      <c r="A139" s="254">
        <v>129</v>
      </c>
      <c r="B139" s="509" t="s">
        <v>346</v>
      </c>
      <c r="C139" s="506">
        <v>108.55</v>
      </c>
      <c r="D139" s="507">
        <v>110.66666666666667</v>
      </c>
      <c r="E139" s="507">
        <v>102.93333333333334</v>
      </c>
      <c r="F139" s="507">
        <v>97.316666666666663</v>
      </c>
      <c r="G139" s="507">
        <v>89.583333333333329</v>
      </c>
      <c r="H139" s="507">
        <v>116.28333333333335</v>
      </c>
      <c r="I139" s="507">
        <v>124.01666666666667</v>
      </c>
      <c r="J139" s="507">
        <v>129.63333333333335</v>
      </c>
      <c r="K139" s="506">
        <v>118.4</v>
      </c>
      <c r="L139" s="506">
        <v>105.05</v>
      </c>
      <c r="M139" s="506">
        <v>24.73704</v>
      </c>
    </row>
    <row r="140" spans="1:13">
      <c r="A140" s="254">
        <v>130</v>
      </c>
      <c r="B140" s="509" t="s">
        <v>90</v>
      </c>
      <c r="C140" s="506">
        <v>3464.95</v>
      </c>
      <c r="D140" s="507">
        <v>3462.2333333333336</v>
      </c>
      <c r="E140" s="507">
        <v>3414.5166666666673</v>
      </c>
      <c r="F140" s="507">
        <v>3364.0833333333339</v>
      </c>
      <c r="G140" s="507">
        <v>3316.3666666666677</v>
      </c>
      <c r="H140" s="507">
        <v>3512.666666666667</v>
      </c>
      <c r="I140" s="507">
        <v>3560.3833333333332</v>
      </c>
      <c r="J140" s="507">
        <v>3610.8166666666666</v>
      </c>
      <c r="K140" s="506">
        <v>3509.95</v>
      </c>
      <c r="L140" s="506">
        <v>3411.8</v>
      </c>
      <c r="M140" s="506">
        <v>5.0422599999999997</v>
      </c>
    </row>
    <row r="141" spans="1:13">
      <c r="A141" s="254">
        <v>131</v>
      </c>
      <c r="B141" s="509" t="s">
        <v>347</v>
      </c>
      <c r="C141" s="506">
        <v>3624.6</v>
      </c>
      <c r="D141" s="507">
        <v>3661.5333333333333</v>
      </c>
      <c r="E141" s="507">
        <v>3523.0666666666666</v>
      </c>
      <c r="F141" s="507">
        <v>3421.5333333333333</v>
      </c>
      <c r="G141" s="507">
        <v>3283.0666666666666</v>
      </c>
      <c r="H141" s="507">
        <v>3763.0666666666666</v>
      </c>
      <c r="I141" s="507">
        <v>3901.5333333333328</v>
      </c>
      <c r="J141" s="507">
        <v>4003.0666666666666</v>
      </c>
      <c r="K141" s="506">
        <v>3800</v>
      </c>
      <c r="L141" s="506">
        <v>3560</v>
      </c>
      <c r="M141" s="506">
        <v>5.4854799999999999</v>
      </c>
    </row>
    <row r="142" spans="1:13">
      <c r="A142" s="254">
        <v>132</v>
      </c>
      <c r="B142" s="509" t="s">
        <v>348</v>
      </c>
      <c r="C142" s="506">
        <v>2571.4</v>
      </c>
      <c r="D142" s="507">
        <v>2548.6</v>
      </c>
      <c r="E142" s="507">
        <v>2506.1999999999998</v>
      </c>
      <c r="F142" s="507">
        <v>2441</v>
      </c>
      <c r="G142" s="507">
        <v>2398.6</v>
      </c>
      <c r="H142" s="507">
        <v>2613.7999999999997</v>
      </c>
      <c r="I142" s="507">
        <v>2656.2000000000003</v>
      </c>
      <c r="J142" s="507">
        <v>2721.3999999999996</v>
      </c>
      <c r="K142" s="506">
        <v>2591</v>
      </c>
      <c r="L142" s="506">
        <v>2483.4</v>
      </c>
      <c r="M142" s="506">
        <v>2.2934600000000001</v>
      </c>
    </row>
    <row r="143" spans="1:13">
      <c r="A143" s="254">
        <v>133</v>
      </c>
      <c r="B143" s="509" t="s">
        <v>93</v>
      </c>
      <c r="C143" s="506">
        <v>4406</v>
      </c>
      <c r="D143" s="507">
        <v>4392.2333333333336</v>
      </c>
      <c r="E143" s="507">
        <v>4361.4666666666672</v>
      </c>
      <c r="F143" s="507">
        <v>4316.9333333333334</v>
      </c>
      <c r="G143" s="507">
        <v>4286.166666666667</v>
      </c>
      <c r="H143" s="507">
        <v>4436.7666666666673</v>
      </c>
      <c r="I143" s="507">
        <v>4467.5333333333338</v>
      </c>
      <c r="J143" s="507">
        <v>4512.0666666666675</v>
      </c>
      <c r="K143" s="506">
        <v>4423</v>
      </c>
      <c r="L143" s="506">
        <v>4347.7</v>
      </c>
      <c r="M143" s="506">
        <v>7.2531800000000004</v>
      </c>
    </row>
    <row r="144" spans="1:13">
      <c r="A144" s="254">
        <v>134</v>
      </c>
      <c r="B144" s="509" t="s">
        <v>349</v>
      </c>
      <c r="C144" s="506">
        <v>324.25</v>
      </c>
      <c r="D144" s="507">
        <v>326.43333333333334</v>
      </c>
      <c r="E144" s="507">
        <v>317.86666666666667</v>
      </c>
      <c r="F144" s="507">
        <v>311.48333333333335</v>
      </c>
      <c r="G144" s="507">
        <v>302.91666666666669</v>
      </c>
      <c r="H144" s="507">
        <v>332.81666666666666</v>
      </c>
      <c r="I144" s="507">
        <v>341.38333333333338</v>
      </c>
      <c r="J144" s="507">
        <v>347.76666666666665</v>
      </c>
      <c r="K144" s="506">
        <v>335</v>
      </c>
      <c r="L144" s="506">
        <v>320.05</v>
      </c>
      <c r="M144" s="506">
        <v>1.97357</v>
      </c>
    </row>
    <row r="145" spans="1:13">
      <c r="A145" s="254">
        <v>135</v>
      </c>
      <c r="B145" s="509" t="s">
        <v>350</v>
      </c>
      <c r="C145" s="506">
        <v>95.7</v>
      </c>
      <c r="D145" s="507">
        <v>96.366666666666674</v>
      </c>
      <c r="E145" s="507">
        <v>94.533333333333346</v>
      </c>
      <c r="F145" s="507">
        <v>93.366666666666674</v>
      </c>
      <c r="G145" s="507">
        <v>91.533333333333346</v>
      </c>
      <c r="H145" s="507">
        <v>97.533333333333346</v>
      </c>
      <c r="I145" s="507">
        <v>99.36666666666666</v>
      </c>
      <c r="J145" s="507">
        <v>100.53333333333335</v>
      </c>
      <c r="K145" s="506">
        <v>98.2</v>
      </c>
      <c r="L145" s="506">
        <v>95.2</v>
      </c>
      <c r="M145" s="506">
        <v>2.1470400000000001</v>
      </c>
    </row>
    <row r="146" spans="1:13">
      <c r="A146" s="254">
        <v>136</v>
      </c>
      <c r="B146" s="509" t="s">
        <v>835</v>
      </c>
      <c r="C146" s="506">
        <v>222.5</v>
      </c>
      <c r="D146" s="507">
        <v>221.46666666666667</v>
      </c>
      <c r="E146" s="507">
        <v>218.53333333333333</v>
      </c>
      <c r="F146" s="507">
        <v>214.56666666666666</v>
      </c>
      <c r="G146" s="507">
        <v>211.63333333333333</v>
      </c>
      <c r="H146" s="507">
        <v>225.43333333333334</v>
      </c>
      <c r="I146" s="507">
        <v>228.36666666666667</v>
      </c>
      <c r="J146" s="507">
        <v>232.33333333333334</v>
      </c>
      <c r="K146" s="506">
        <v>224.4</v>
      </c>
      <c r="L146" s="506">
        <v>217.5</v>
      </c>
      <c r="M146" s="506">
        <v>2.2536800000000001</v>
      </c>
    </row>
    <row r="147" spans="1:13">
      <c r="A147" s="254">
        <v>137</v>
      </c>
      <c r="B147" s="509" t="s">
        <v>742</v>
      </c>
      <c r="C147" s="506">
        <v>1819.2</v>
      </c>
      <c r="D147" s="507">
        <v>1821.3999999999999</v>
      </c>
      <c r="E147" s="507">
        <v>1807.7999999999997</v>
      </c>
      <c r="F147" s="507">
        <v>1796.3999999999999</v>
      </c>
      <c r="G147" s="507">
        <v>1782.7999999999997</v>
      </c>
      <c r="H147" s="507">
        <v>1832.7999999999997</v>
      </c>
      <c r="I147" s="507">
        <v>1846.3999999999996</v>
      </c>
      <c r="J147" s="507">
        <v>1857.7999999999997</v>
      </c>
      <c r="K147" s="506">
        <v>1835</v>
      </c>
      <c r="L147" s="506">
        <v>1810</v>
      </c>
      <c r="M147" s="506">
        <v>1.959E-2</v>
      </c>
    </row>
    <row r="148" spans="1:13">
      <c r="A148" s="254">
        <v>138</v>
      </c>
      <c r="B148" s="509" t="s">
        <v>235</v>
      </c>
      <c r="C148" s="506">
        <v>70.099999999999994</v>
      </c>
      <c r="D148" s="507">
        <v>71.2</v>
      </c>
      <c r="E148" s="507">
        <v>69</v>
      </c>
      <c r="F148" s="507">
        <v>67.899999999999991</v>
      </c>
      <c r="G148" s="507">
        <v>65.699999999999989</v>
      </c>
      <c r="H148" s="507">
        <v>72.300000000000011</v>
      </c>
      <c r="I148" s="507">
        <v>74.500000000000028</v>
      </c>
      <c r="J148" s="507">
        <v>75.600000000000023</v>
      </c>
      <c r="K148" s="506">
        <v>73.400000000000006</v>
      </c>
      <c r="L148" s="506">
        <v>70.099999999999994</v>
      </c>
      <c r="M148" s="506">
        <v>35.100250000000003</v>
      </c>
    </row>
    <row r="149" spans="1:13">
      <c r="A149" s="254">
        <v>139</v>
      </c>
      <c r="B149" s="509" t="s">
        <v>94</v>
      </c>
      <c r="C149" s="506">
        <v>2560.5500000000002</v>
      </c>
      <c r="D149" s="507">
        <v>2577.5166666666669</v>
      </c>
      <c r="E149" s="507">
        <v>2534.0833333333339</v>
      </c>
      <c r="F149" s="507">
        <v>2507.6166666666672</v>
      </c>
      <c r="G149" s="507">
        <v>2464.1833333333343</v>
      </c>
      <c r="H149" s="507">
        <v>2603.9833333333336</v>
      </c>
      <c r="I149" s="507">
        <v>2647.416666666667</v>
      </c>
      <c r="J149" s="507">
        <v>2673.8833333333332</v>
      </c>
      <c r="K149" s="506">
        <v>2620.9499999999998</v>
      </c>
      <c r="L149" s="506">
        <v>2551.0500000000002</v>
      </c>
      <c r="M149" s="506">
        <v>6.7627800000000002</v>
      </c>
    </row>
    <row r="150" spans="1:13">
      <c r="A150" s="254">
        <v>140</v>
      </c>
      <c r="B150" s="509" t="s">
        <v>351</v>
      </c>
      <c r="C150" s="506">
        <v>180.4</v>
      </c>
      <c r="D150" s="507">
        <v>180.75</v>
      </c>
      <c r="E150" s="507">
        <v>177.85</v>
      </c>
      <c r="F150" s="507">
        <v>175.29999999999998</v>
      </c>
      <c r="G150" s="507">
        <v>172.39999999999998</v>
      </c>
      <c r="H150" s="507">
        <v>183.3</v>
      </c>
      <c r="I150" s="507">
        <v>186.2</v>
      </c>
      <c r="J150" s="507">
        <v>188.75000000000003</v>
      </c>
      <c r="K150" s="506">
        <v>183.65</v>
      </c>
      <c r="L150" s="506">
        <v>178.2</v>
      </c>
      <c r="M150" s="506">
        <v>0.46811000000000003</v>
      </c>
    </row>
    <row r="151" spans="1:13">
      <c r="A151" s="254">
        <v>141</v>
      </c>
      <c r="B151" s="509" t="s">
        <v>236</v>
      </c>
      <c r="C151" s="506">
        <v>470.85</v>
      </c>
      <c r="D151" s="507">
        <v>469.7833333333333</v>
      </c>
      <c r="E151" s="507">
        <v>462.56666666666661</v>
      </c>
      <c r="F151" s="507">
        <v>454.2833333333333</v>
      </c>
      <c r="G151" s="507">
        <v>447.06666666666661</v>
      </c>
      <c r="H151" s="507">
        <v>478.06666666666661</v>
      </c>
      <c r="I151" s="507">
        <v>485.2833333333333</v>
      </c>
      <c r="J151" s="507">
        <v>493.56666666666661</v>
      </c>
      <c r="K151" s="506">
        <v>477</v>
      </c>
      <c r="L151" s="506">
        <v>461.5</v>
      </c>
      <c r="M151" s="506">
        <v>2.9979300000000002</v>
      </c>
    </row>
    <row r="152" spans="1:13">
      <c r="A152" s="254">
        <v>142</v>
      </c>
      <c r="B152" s="509" t="s">
        <v>237</v>
      </c>
      <c r="C152" s="506">
        <v>1442.45</v>
      </c>
      <c r="D152" s="507">
        <v>1423.95</v>
      </c>
      <c r="E152" s="507">
        <v>1393.5</v>
      </c>
      <c r="F152" s="507">
        <v>1344.55</v>
      </c>
      <c r="G152" s="507">
        <v>1314.1</v>
      </c>
      <c r="H152" s="507">
        <v>1472.9</v>
      </c>
      <c r="I152" s="507">
        <v>1503.3500000000004</v>
      </c>
      <c r="J152" s="507">
        <v>1552.3000000000002</v>
      </c>
      <c r="K152" s="506">
        <v>1454.4</v>
      </c>
      <c r="L152" s="506">
        <v>1375</v>
      </c>
      <c r="M152" s="506">
        <v>1.0640400000000001</v>
      </c>
    </row>
    <row r="153" spans="1:13">
      <c r="A153" s="254">
        <v>143</v>
      </c>
      <c r="B153" s="509" t="s">
        <v>238</v>
      </c>
      <c r="C153" s="506">
        <v>73.7</v>
      </c>
      <c r="D153" s="507">
        <v>74.233333333333334</v>
      </c>
      <c r="E153" s="507">
        <v>72.966666666666669</v>
      </c>
      <c r="F153" s="507">
        <v>72.233333333333334</v>
      </c>
      <c r="G153" s="507">
        <v>70.966666666666669</v>
      </c>
      <c r="H153" s="507">
        <v>74.966666666666669</v>
      </c>
      <c r="I153" s="507">
        <v>76.233333333333348</v>
      </c>
      <c r="J153" s="507">
        <v>76.966666666666669</v>
      </c>
      <c r="K153" s="506">
        <v>75.5</v>
      </c>
      <c r="L153" s="506">
        <v>73.5</v>
      </c>
      <c r="M153" s="506">
        <v>20.342420000000001</v>
      </c>
    </row>
    <row r="154" spans="1:13">
      <c r="A154" s="254">
        <v>144</v>
      </c>
      <c r="B154" s="509" t="s">
        <v>95</v>
      </c>
      <c r="C154" s="506">
        <v>86.95</v>
      </c>
      <c r="D154" s="507">
        <v>87.316666666666677</v>
      </c>
      <c r="E154" s="507">
        <v>85.733333333333348</v>
      </c>
      <c r="F154" s="507">
        <v>84.516666666666666</v>
      </c>
      <c r="G154" s="507">
        <v>82.933333333333337</v>
      </c>
      <c r="H154" s="507">
        <v>88.53333333333336</v>
      </c>
      <c r="I154" s="507">
        <v>90.116666666666703</v>
      </c>
      <c r="J154" s="507">
        <v>91.333333333333371</v>
      </c>
      <c r="K154" s="506">
        <v>88.9</v>
      </c>
      <c r="L154" s="506">
        <v>86.1</v>
      </c>
      <c r="M154" s="506">
        <v>6.9891300000000003</v>
      </c>
    </row>
    <row r="155" spans="1:13">
      <c r="A155" s="254">
        <v>145</v>
      </c>
      <c r="B155" s="509" t="s">
        <v>352</v>
      </c>
      <c r="C155" s="506">
        <v>614.70000000000005</v>
      </c>
      <c r="D155" s="507">
        <v>614.51666666666677</v>
      </c>
      <c r="E155" s="507">
        <v>604.03333333333353</v>
      </c>
      <c r="F155" s="507">
        <v>593.36666666666679</v>
      </c>
      <c r="G155" s="507">
        <v>582.88333333333355</v>
      </c>
      <c r="H155" s="507">
        <v>625.18333333333351</v>
      </c>
      <c r="I155" s="507">
        <v>635.66666666666686</v>
      </c>
      <c r="J155" s="507">
        <v>646.33333333333348</v>
      </c>
      <c r="K155" s="506">
        <v>625</v>
      </c>
      <c r="L155" s="506">
        <v>603.85</v>
      </c>
      <c r="M155" s="506">
        <v>1.6221399999999999</v>
      </c>
    </row>
    <row r="156" spans="1:13">
      <c r="A156" s="254">
        <v>146</v>
      </c>
      <c r="B156" s="509" t="s">
        <v>96</v>
      </c>
      <c r="C156" s="506">
        <v>1270.1500000000001</v>
      </c>
      <c r="D156" s="507">
        <v>1273.2</v>
      </c>
      <c r="E156" s="507">
        <v>1257.45</v>
      </c>
      <c r="F156" s="507">
        <v>1244.75</v>
      </c>
      <c r="G156" s="507">
        <v>1229</v>
      </c>
      <c r="H156" s="507">
        <v>1285.9000000000001</v>
      </c>
      <c r="I156" s="507">
        <v>1301.6500000000001</v>
      </c>
      <c r="J156" s="507">
        <v>1314.3500000000001</v>
      </c>
      <c r="K156" s="506">
        <v>1288.95</v>
      </c>
      <c r="L156" s="506">
        <v>1260.5</v>
      </c>
      <c r="M156" s="506">
        <v>6.6788100000000004</v>
      </c>
    </row>
    <row r="157" spans="1:13">
      <c r="A157" s="254">
        <v>147</v>
      </c>
      <c r="B157" s="509" t="s">
        <v>97</v>
      </c>
      <c r="C157" s="506">
        <v>182.4</v>
      </c>
      <c r="D157" s="507">
        <v>182.70000000000002</v>
      </c>
      <c r="E157" s="507">
        <v>181.45000000000005</v>
      </c>
      <c r="F157" s="507">
        <v>180.50000000000003</v>
      </c>
      <c r="G157" s="507">
        <v>179.25000000000006</v>
      </c>
      <c r="H157" s="507">
        <v>183.65000000000003</v>
      </c>
      <c r="I157" s="507">
        <v>184.89999999999998</v>
      </c>
      <c r="J157" s="507">
        <v>185.85000000000002</v>
      </c>
      <c r="K157" s="506">
        <v>183.95</v>
      </c>
      <c r="L157" s="506">
        <v>181.75</v>
      </c>
      <c r="M157" s="506">
        <v>26.22054</v>
      </c>
    </row>
    <row r="158" spans="1:13">
      <c r="A158" s="254">
        <v>148</v>
      </c>
      <c r="B158" s="509" t="s">
        <v>354</v>
      </c>
      <c r="C158" s="506">
        <v>275.2</v>
      </c>
      <c r="D158" s="507">
        <v>275.16666666666669</v>
      </c>
      <c r="E158" s="507">
        <v>273.23333333333335</v>
      </c>
      <c r="F158" s="507">
        <v>271.26666666666665</v>
      </c>
      <c r="G158" s="507">
        <v>269.33333333333331</v>
      </c>
      <c r="H158" s="507">
        <v>277.13333333333338</v>
      </c>
      <c r="I158" s="507">
        <v>279.06666666666666</v>
      </c>
      <c r="J158" s="507">
        <v>281.03333333333342</v>
      </c>
      <c r="K158" s="506">
        <v>277.10000000000002</v>
      </c>
      <c r="L158" s="506">
        <v>273.2</v>
      </c>
      <c r="M158" s="506">
        <v>1.5462</v>
      </c>
    </row>
    <row r="159" spans="1:13">
      <c r="A159" s="254">
        <v>149</v>
      </c>
      <c r="B159" s="509" t="s">
        <v>98</v>
      </c>
      <c r="C159" s="506">
        <v>76.75</v>
      </c>
      <c r="D159" s="507">
        <v>77.033333333333331</v>
      </c>
      <c r="E159" s="507">
        <v>75.816666666666663</v>
      </c>
      <c r="F159" s="507">
        <v>74.883333333333326</v>
      </c>
      <c r="G159" s="507">
        <v>73.666666666666657</v>
      </c>
      <c r="H159" s="507">
        <v>77.966666666666669</v>
      </c>
      <c r="I159" s="507">
        <v>79.183333333333337</v>
      </c>
      <c r="J159" s="507">
        <v>80.116666666666674</v>
      </c>
      <c r="K159" s="506">
        <v>78.25</v>
      </c>
      <c r="L159" s="506">
        <v>76.099999999999994</v>
      </c>
      <c r="M159" s="506">
        <v>192.63538</v>
      </c>
    </row>
    <row r="160" spans="1:13">
      <c r="A160" s="254">
        <v>150</v>
      </c>
      <c r="B160" s="509" t="s">
        <v>355</v>
      </c>
      <c r="C160" s="506">
        <v>2266.25</v>
      </c>
      <c r="D160" s="507">
        <v>2263.75</v>
      </c>
      <c r="E160" s="507">
        <v>2232.5</v>
      </c>
      <c r="F160" s="507">
        <v>2198.75</v>
      </c>
      <c r="G160" s="507">
        <v>2167.5</v>
      </c>
      <c r="H160" s="507">
        <v>2297.5</v>
      </c>
      <c r="I160" s="507">
        <v>2328.75</v>
      </c>
      <c r="J160" s="507">
        <v>2362.5</v>
      </c>
      <c r="K160" s="506">
        <v>2295</v>
      </c>
      <c r="L160" s="506">
        <v>2230</v>
      </c>
      <c r="M160" s="506">
        <v>0.31284000000000001</v>
      </c>
    </row>
    <row r="161" spans="1:13">
      <c r="A161" s="254">
        <v>151</v>
      </c>
      <c r="B161" s="509" t="s">
        <v>356</v>
      </c>
      <c r="C161" s="506">
        <v>384.85</v>
      </c>
      <c r="D161" s="507">
        <v>381.95</v>
      </c>
      <c r="E161" s="507">
        <v>374</v>
      </c>
      <c r="F161" s="507">
        <v>363.15000000000003</v>
      </c>
      <c r="G161" s="507">
        <v>355.20000000000005</v>
      </c>
      <c r="H161" s="507">
        <v>392.79999999999995</v>
      </c>
      <c r="I161" s="507">
        <v>400.74999999999989</v>
      </c>
      <c r="J161" s="507">
        <v>411.59999999999991</v>
      </c>
      <c r="K161" s="506">
        <v>389.9</v>
      </c>
      <c r="L161" s="506">
        <v>371.1</v>
      </c>
      <c r="M161" s="506">
        <v>1.8303700000000001</v>
      </c>
    </row>
    <row r="162" spans="1:13">
      <c r="A162" s="254">
        <v>152</v>
      </c>
      <c r="B162" s="509" t="s">
        <v>357</v>
      </c>
      <c r="C162" s="506">
        <v>615.5</v>
      </c>
      <c r="D162" s="507">
        <v>615.35</v>
      </c>
      <c r="E162" s="507">
        <v>609.6</v>
      </c>
      <c r="F162" s="507">
        <v>603.70000000000005</v>
      </c>
      <c r="G162" s="507">
        <v>597.95000000000005</v>
      </c>
      <c r="H162" s="507">
        <v>621.25</v>
      </c>
      <c r="I162" s="507">
        <v>627</v>
      </c>
      <c r="J162" s="507">
        <v>632.9</v>
      </c>
      <c r="K162" s="506">
        <v>621.1</v>
      </c>
      <c r="L162" s="506">
        <v>609.45000000000005</v>
      </c>
      <c r="M162" s="506">
        <v>0.44567000000000001</v>
      </c>
    </row>
    <row r="163" spans="1:13">
      <c r="A163" s="254">
        <v>153</v>
      </c>
      <c r="B163" s="509" t="s">
        <v>358</v>
      </c>
      <c r="C163" s="506">
        <v>107.05</v>
      </c>
      <c r="D163" s="507">
        <v>108.41666666666667</v>
      </c>
      <c r="E163" s="507">
        <v>104.13333333333334</v>
      </c>
      <c r="F163" s="507">
        <v>101.21666666666667</v>
      </c>
      <c r="G163" s="507">
        <v>96.933333333333337</v>
      </c>
      <c r="H163" s="507">
        <v>111.33333333333334</v>
      </c>
      <c r="I163" s="507">
        <v>115.61666666666667</v>
      </c>
      <c r="J163" s="507">
        <v>118.53333333333335</v>
      </c>
      <c r="K163" s="506">
        <v>112.7</v>
      </c>
      <c r="L163" s="506">
        <v>105.5</v>
      </c>
      <c r="M163" s="506">
        <v>45.592869999999998</v>
      </c>
    </row>
    <row r="164" spans="1:13">
      <c r="A164" s="254">
        <v>154</v>
      </c>
      <c r="B164" s="509" t="s">
        <v>359</v>
      </c>
      <c r="C164" s="506">
        <v>198.55</v>
      </c>
      <c r="D164" s="507">
        <v>200.18333333333331</v>
      </c>
      <c r="E164" s="507">
        <v>194.56666666666661</v>
      </c>
      <c r="F164" s="507">
        <v>190.58333333333329</v>
      </c>
      <c r="G164" s="507">
        <v>184.96666666666658</v>
      </c>
      <c r="H164" s="507">
        <v>204.16666666666663</v>
      </c>
      <c r="I164" s="507">
        <v>209.78333333333336</v>
      </c>
      <c r="J164" s="507">
        <v>213.76666666666665</v>
      </c>
      <c r="K164" s="506">
        <v>205.8</v>
      </c>
      <c r="L164" s="506">
        <v>196.2</v>
      </c>
      <c r="M164" s="506">
        <v>29.435580000000002</v>
      </c>
    </row>
    <row r="165" spans="1:13">
      <c r="A165" s="254">
        <v>155</v>
      </c>
      <c r="B165" s="509" t="s">
        <v>239</v>
      </c>
      <c r="C165" s="506">
        <v>6.5</v>
      </c>
      <c r="D165" s="507">
        <v>6.6499999999999995</v>
      </c>
      <c r="E165" s="507">
        <v>6.2999999999999989</v>
      </c>
      <c r="F165" s="507">
        <v>6.1</v>
      </c>
      <c r="G165" s="507">
        <v>5.7499999999999991</v>
      </c>
      <c r="H165" s="507">
        <v>6.8499999999999988</v>
      </c>
      <c r="I165" s="507">
        <v>7.1999999999999984</v>
      </c>
      <c r="J165" s="507">
        <v>7.3999999999999986</v>
      </c>
      <c r="K165" s="506">
        <v>7</v>
      </c>
      <c r="L165" s="506">
        <v>6.45</v>
      </c>
      <c r="M165" s="506">
        <v>62.05715</v>
      </c>
    </row>
    <row r="166" spans="1:13">
      <c r="A166" s="254">
        <v>156</v>
      </c>
      <c r="B166" s="509" t="s">
        <v>240</v>
      </c>
      <c r="C166" s="506">
        <v>47.2</v>
      </c>
      <c r="D166" s="507">
        <v>48.716666666666669</v>
      </c>
      <c r="E166" s="507">
        <v>45.483333333333334</v>
      </c>
      <c r="F166" s="507">
        <v>43.766666666666666</v>
      </c>
      <c r="G166" s="507">
        <v>40.533333333333331</v>
      </c>
      <c r="H166" s="507">
        <v>50.433333333333337</v>
      </c>
      <c r="I166" s="507">
        <v>53.666666666666671</v>
      </c>
      <c r="J166" s="507">
        <v>55.38333333333334</v>
      </c>
      <c r="K166" s="506">
        <v>51.95</v>
      </c>
      <c r="L166" s="506">
        <v>47</v>
      </c>
      <c r="M166" s="506">
        <v>81.71266</v>
      </c>
    </row>
    <row r="167" spans="1:13">
      <c r="A167" s="254">
        <v>157</v>
      </c>
      <c r="B167" s="509" t="s">
        <v>99</v>
      </c>
      <c r="C167" s="506">
        <v>131.80000000000001</v>
      </c>
      <c r="D167" s="507">
        <v>131.08333333333334</v>
      </c>
      <c r="E167" s="507">
        <v>129.36666666666667</v>
      </c>
      <c r="F167" s="507">
        <v>126.93333333333334</v>
      </c>
      <c r="G167" s="507">
        <v>125.21666666666667</v>
      </c>
      <c r="H167" s="507">
        <v>133.51666666666668</v>
      </c>
      <c r="I167" s="507">
        <v>135.23333333333332</v>
      </c>
      <c r="J167" s="507">
        <v>137.66666666666669</v>
      </c>
      <c r="K167" s="506">
        <v>132.80000000000001</v>
      </c>
      <c r="L167" s="506">
        <v>128.65</v>
      </c>
      <c r="M167" s="506">
        <v>160.88308000000001</v>
      </c>
    </row>
    <row r="168" spans="1:13">
      <c r="A168" s="254">
        <v>158</v>
      </c>
      <c r="B168" s="509" t="s">
        <v>360</v>
      </c>
      <c r="C168" s="506">
        <v>277.60000000000002</v>
      </c>
      <c r="D168" s="507">
        <v>276.38333333333338</v>
      </c>
      <c r="E168" s="507">
        <v>273.26666666666677</v>
      </c>
      <c r="F168" s="507">
        <v>268.93333333333339</v>
      </c>
      <c r="G168" s="507">
        <v>265.81666666666678</v>
      </c>
      <c r="H168" s="507">
        <v>280.71666666666675</v>
      </c>
      <c r="I168" s="507">
        <v>283.83333333333343</v>
      </c>
      <c r="J168" s="507">
        <v>288.16666666666674</v>
      </c>
      <c r="K168" s="506">
        <v>279.5</v>
      </c>
      <c r="L168" s="506">
        <v>272.05</v>
      </c>
      <c r="M168" s="506">
        <v>1.11568</v>
      </c>
    </row>
    <row r="169" spans="1:13">
      <c r="A169" s="254">
        <v>159</v>
      </c>
      <c r="B169" s="509" t="s">
        <v>361</v>
      </c>
      <c r="C169" s="506">
        <v>218.15</v>
      </c>
      <c r="D169" s="507">
        <v>220.54999999999998</v>
      </c>
      <c r="E169" s="507">
        <v>214.59999999999997</v>
      </c>
      <c r="F169" s="507">
        <v>211.04999999999998</v>
      </c>
      <c r="G169" s="507">
        <v>205.09999999999997</v>
      </c>
      <c r="H169" s="507">
        <v>224.09999999999997</v>
      </c>
      <c r="I169" s="507">
        <v>230.04999999999995</v>
      </c>
      <c r="J169" s="507">
        <v>233.59999999999997</v>
      </c>
      <c r="K169" s="506">
        <v>226.5</v>
      </c>
      <c r="L169" s="506">
        <v>217</v>
      </c>
      <c r="M169" s="506">
        <v>1.8240799999999999</v>
      </c>
    </row>
    <row r="170" spans="1:13">
      <c r="A170" s="254">
        <v>160</v>
      </c>
      <c r="B170" s="509" t="s">
        <v>744</v>
      </c>
      <c r="C170" s="506">
        <v>4151.6000000000004</v>
      </c>
      <c r="D170" s="507">
        <v>4178.916666666667</v>
      </c>
      <c r="E170" s="507">
        <v>4097.8333333333339</v>
      </c>
      <c r="F170" s="507">
        <v>4044.0666666666666</v>
      </c>
      <c r="G170" s="507">
        <v>3962.9833333333336</v>
      </c>
      <c r="H170" s="507">
        <v>4232.6833333333343</v>
      </c>
      <c r="I170" s="507">
        <v>4313.7666666666682</v>
      </c>
      <c r="J170" s="507">
        <v>4367.5333333333347</v>
      </c>
      <c r="K170" s="506">
        <v>4260</v>
      </c>
      <c r="L170" s="506">
        <v>4125.1499999999996</v>
      </c>
      <c r="M170" s="506">
        <v>0.29437999999999998</v>
      </c>
    </row>
    <row r="171" spans="1:13">
      <c r="A171" s="254">
        <v>161</v>
      </c>
      <c r="B171" s="509" t="s">
        <v>102</v>
      </c>
      <c r="C171" s="506">
        <v>24.2</v>
      </c>
      <c r="D171" s="507">
        <v>24.433333333333334</v>
      </c>
      <c r="E171" s="507">
        <v>23.816666666666666</v>
      </c>
      <c r="F171" s="507">
        <v>23.433333333333334</v>
      </c>
      <c r="G171" s="507">
        <v>22.816666666666666</v>
      </c>
      <c r="H171" s="507">
        <v>24.816666666666666</v>
      </c>
      <c r="I171" s="507">
        <v>25.433333333333334</v>
      </c>
      <c r="J171" s="507">
        <v>25.816666666666666</v>
      </c>
      <c r="K171" s="506">
        <v>25.05</v>
      </c>
      <c r="L171" s="506">
        <v>24.05</v>
      </c>
      <c r="M171" s="506">
        <v>174.99366000000001</v>
      </c>
    </row>
    <row r="172" spans="1:13">
      <c r="A172" s="254">
        <v>162</v>
      </c>
      <c r="B172" s="509" t="s">
        <v>362</v>
      </c>
      <c r="C172" s="506">
        <v>2380.9</v>
      </c>
      <c r="D172" s="507">
        <v>2378.7333333333336</v>
      </c>
      <c r="E172" s="507">
        <v>2352.416666666667</v>
      </c>
      <c r="F172" s="507">
        <v>2323.9333333333334</v>
      </c>
      <c r="G172" s="507">
        <v>2297.6166666666668</v>
      </c>
      <c r="H172" s="507">
        <v>2407.2166666666672</v>
      </c>
      <c r="I172" s="507">
        <v>2433.5333333333338</v>
      </c>
      <c r="J172" s="507">
        <v>2462.0166666666673</v>
      </c>
      <c r="K172" s="506">
        <v>2405.0500000000002</v>
      </c>
      <c r="L172" s="506">
        <v>2350.25</v>
      </c>
      <c r="M172" s="506">
        <v>0.15679999999999999</v>
      </c>
    </row>
    <row r="173" spans="1:13">
      <c r="A173" s="254">
        <v>163</v>
      </c>
      <c r="B173" s="509" t="s">
        <v>745</v>
      </c>
      <c r="C173" s="506">
        <v>190.3</v>
      </c>
      <c r="D173" s="507">
        <v>189.36666666666667</v>
      </c>
      <c r="E173" s="507">
        <v>186.78333333333336</v>
      </c>
      <c r="F173" s="507">
        <v>183.26666666666668</v>
      </c>
      <c r="G173" s="507">
        <v>180.68333333333337</v>
      </c>
      <c r="H173" s="507">
        <v>192.88333333333335</v>
      </c>
      <c r="I173" s="507">
        <v>195.46666666666667</v>
      </c>
      <c r="J173" s="507">
        <v>198.98333333333335</v>
      </c>
      <c r="K173" s="506">
        <v>191.95</v>
      </c>
      <c r="L173" s="506">
        <v>185.85</v>
      </c>
      <c r="M173" s="506">
        <v>2.0958899999999998</v>
      </c>
    </row>
    <row r="174" spans="1:13">
      <c r="A174" s="254">
        <v>164</v>
      </c>
      <c r="B174" s="509" t="s">
        <v>363</v>
      </c>
      <c r="C174" s="506">
        <v>2407.9499999999998</v>
      </c>
      <c r="D174" s="507">
        <v>2419.8333333333335</v>
      </c>
      <c r="E174" s="507">
        <v>2379.666666666667</v>
      </c>
      <c r="F174" s="507">
        <v>2351.3833333333337</v>
      </c>
      <c r="G174" s="507">
        <v>2311.2166666666672</v>
      </c>
      <c r="H174" s="507">
        <v>2448.1166666666668</v>
      </c>
      <c r="I174" s="507">
        <v>2488.2833333333338</v>
      </c>
      <c r="J174" s="507">
        <v>2516.5666666666666</v>
      </c>
      <c r="K174" s="506">
        <v>2460</v>
      </c>
      <c r="L174" s="506">
        <v>2391.5500000000002</v>
      </c>
      <c r="M174" s="506">
        <v>0.10376000000000001</v>
      </c>
    </row>
    <row r="175" spans="1:13">
      <c r="A175" s="254">
        <v>165</v>
      </c>
      <c r="B175" s="509" t="s">
        <v>241</v>
      </c>
      <c r="C175" s="506">
        <v>202.85</v>
      </c>
      <c r="D175" s="507">
        <v>205.88333333333333</v>
      </c>
      <c r="E175" s="507">
        <v>199.16666666666666</v>
      </c>
      <c r="F175" s="507">
        <v>195.48333333333332</v>
      </c>
      <c r="G175" s="507">
        <v>188.76666666666665</v>
      </c>
      <c r="H175" s="507">
        <v>209.56666666666666</v>
      </c>
      <c r="I175" s="507">
        <v>216.28333333333336</v>
      </c>
      <c r="J175" s="507">
        <v>219.96666666666667</v>
      </c>
      <c r="K175" s="506">
        <v>212.6</v>
      </c>
      <c r="L175" s="506">
        <v>202.2</v>
      </c>
      <c r="M175" s="506">
        <v>4.5151500000000002</v>
      </c>
    </row>
    <row r="176" spans="1:13">
      <c r="A176" s="254">
        <v>166</v>
      </c>
      <c r="B176" s="509" t="s">
        <v>364</v>
      </c>
      <c r="C176" s="506">
        <v>5638.4</v>
      </c>
      <c r="D176" s="507">
        <v>5594.3833333333341</v>
      </c>
      <c r="E176" s="507">
        <v>5523.7666666666682</v>
      </c>
      <c r="F176" s="507">
        <v>5409.1333333333341</v>
      </c>
      <c r="G176" s="507">
        <v>5338.5166666666682</v>
      </c>
      <c r="H176" s="507">
        <v>5709.0166666666682</v>
      </c>
      <c r="I176" s="507">
        <v>5779.633333333335</v>
      </c>
      <c r="J176" s="507">
        <v>5894.2666666666682</v>
      </c>
      <c r="K176" s="506">
        <v>5665</v>
      </c>
      <c r="L176" s="506">
        <v>5479.75</v>
      </c>
      <c r="M176" s="506">
        <v>0.13658999999999999</v>
      </c>
    </row>
    <row r="177" spans="1:13">
      <c r="A177" s="254">
        <v>167</v>
      </c>
      <c r="B177" s="509" t="s">
        <v>365</v>
      </c>
      <c r="C177" s="506">
        <v>1405.55</v>
      </c>
      <c r="D177" s="507">
        <v>1404.5333333333335</v>
      </c>
      <c r="E177" s="507">
        <v>1399.0666666666671</v>
      </c>
      <c r="F177" s="507">
        <v>1392.5833333333335</v>
      </c>
      <c r="G177" s="507">
        <v>1387.116666666667</v>
      </c>
      <c r="H177" s="507">
        <v>1411.0166666666671</v>
      </c>
      <c r="I177" s="507">
        <v>1416.4833333333338</v>
      </c>
      <c r="J177" s="507">
        <v>1422.9666666666672</v>
      </c>
      <c r="K177" s="506">
        <v>1410</v>
      </c>
      <c r="L177" s="506">
        <v>1398.05</v>
      </c>
      <c r="M177" s="506">
        <v>0.23191999999999999</v>
      </c>
    </row>
    <row r="178" spans="1:13">
      <c r="A178" s="254">
        <v>168</v>
      </c>
      <c r="B178" s="509" t="s">
        <v>100</v>
      </c>
      <c r="C178" s="506">
        <v>450.55</v>
      </c>
      <c r="D178" s="507">
        <v>451.51666666666671</v>
      </c>
      <c r="E178" s="507">
        <v>441.43333333333339</v>
      </c>
      <c r="F178" s="507">
        <v>432.31666666666666</v>
      </c>
      <c r="G178" s="507">
        <v>422.23333333333335</v>
      </c>
      <c r="H178" s="507">
        <v>460.63333333333344</v>
      </c>
      <c r="I178" s="507">
        <v>470.71666666666681</v>
      </c>
      <c r="J178" s="507">
        <v>479.83333333333348</v>
      </c>
      <c r="K178" s="506">
        <v>461.6</v>
      </c>
      <c r="L178" s="506">
        <v>442.4</v>
      </c>
      <c r="M178" s="506">
        <v>14.89814</v>
      </c>
    </row>
    <row r="179" spans="1:13">
      <c r="A179" s="254">
        <v>169</v>
      </c>
      <c r="B179" s="509" t="s">
        <v>366</v>
      </c>
      <c r="C179" s="506">
        <v>887.35</v>
      </c>
      <c r="D179" s="507">
        <v>874.68333333333339</v>
      </c>
      <c r="E179" s="507">
        <v>857.66666666666674</v>
      </c>
      <c r="F179" s="507">
        <v>827.98333333333335</v>
      </c>
      <c r="G179" s="507">
        <v>810.9666666666667</v>
      </c>
      <c r="H179" s="507">
        <v>904.36666666666679</v>
      </c>
      <c r="I179" s="507">
        <v>921.38333333333344</v>
      </c>
      <c r="J179" s="507">
        <v>951.06666666666683</v>
      </c>
      <c r="K179" s="506">
        <v>891.7</v>
      </c>
      <c r="L179" s="506">
        <v>845</v>
      </c>
      <c r="M179" s="506">
        <v>2.6966600000000001</v>
      </c>
    </row>
    <row r="180" spans="1:13">
      <c r="A180" s="254">
        <v>170</v>
      </c>
      <c r="B180" s="509" t="s">
        <v>242</v>
      </c>
      <c r="C180" s="506">
        <v>491.85</v>
      </c>
      <c r="D180" s="507">
        <v>492.31666666666666</v>
      </c>
      <c r="E180" s="507">
        <v>488.63333333333333</v>
      </c>
      <c r="F180" s="507">
        <v>485.41666666666669</v>
      </c>
      <c r="G180" s="507">
        <v>481.73333333333335</v>
      </c>
      <c r="H180" s="507">
        <v>495.5333333333333</v>
      </c>
      <c r="I180" s="507">
        <v>499.21666666666658</v>
      </c>
      <c r="J180" s="507">
        <v>502.43333333333328</v>
      </c>
      <c r="K180" s="506">
        <v>496</v>
      </c>
      <c r="L180" s="506">
        <v>489.1</v>
      </c>
      <c r="M180" s="506">
        <v>0.91330999999999996</v>
      </c>
    </row>
    <row r="181" spans="1:13">
      <c r="A181" s="254">
        <v>171</v>
      </c>
      <c r="B181" s="509" t="s">
        <v>103</v>
      </c>
      <c r="C181" s="506">
        <v>710.25</v>
      </c>
      <c r="D181" s="507">
        <v>703.91666666666663</v>
      </c>
      <c r="E181" s="507">
        <v>694.83333333333326</v>
      </c>
      <c r="F181" s="507">
        <v>679.41666666666663</v>
      </c>
      <c r="G181" s="507">
        <v>670.33333333333326</v>
      </c>
      <c r="H181" s="507">
        <v>719.33333333333326</v>
      </c>
      <c r="I181" s="507">
        <v>728.41666666666652</v>
      </c>
      <c r="J181" s="507">
        <v>743.83333333333326</v>
      </c>
      <c r="K181" s="506">
        <v>713</v>
      </c>
      <c r="L181" s="506">
        <v>688.5</v>
      </c>
      <c r="M181" s="506">
        <v>30.79702</v>
      </c>
    </row>
    <row r="182" spans="1:13">
      <c r="A182" s="254">
        <v>172</v>
      </c>
      <c r="B182" s="509" t="s">
        <v>243</v>
      </c>
      <c r="C182" s="506">
        <v>530.75</v>
      </c>
      <c r="D182" s="507">
        <v>530.4</v>
      </c>
      <c r="E182" s="507">
        <v>519.34999999999991</v>
      </c>
      <c r="F182" s="507">
        <v>507.94999999999993</v>
      </c>
      <c r="G182" s="507">
        <v>496.89999999999986</v>
      </c>
      <c r="H182" s="507">
        <v>541.79999999999995</v>
      </c>
      <c r="I182" s="507">
        <v>552.84999999999991</v>
      </c>
      <c r="J182" s="507">
        <v>564.25</v>
      </c>
      <c r="K182" s="506">
        <v>541.45000000000005</v>
      </c>
      <c r="L182" s="506">
        <v>519</v>
      </c>
      <c r="M182" s="506">
        <v>4.0118499999999999</v>
      </c>
    </row>
    <row r="183" spans="1:13">
      <c r="A183" s="254">
        <v>173</v>
      </c>
      <c r="B183" s="509" t="s">
        <v>244</v>
      </c>
      <c r="C183" s="506">
        <v>1366.85</v>
      </c>
      <c r="D183" s="507">
        <v>1371.25</v>
      </c>
      <c r="E183" s="507">
        <v>1348.1</v>
      </c>
      <c r="F183" s="507">
        <v>1329.35</v>
      </c>
      <c r="G183" s="507">
        <v>1306.1999999999998</v>
      </c>
      <c r="H183" s="507">
        <v>1390</v>
      </c>
      <c r="I183" s="507">
        <v>1413.15</v>
      </c>
      <c r="J183" s="507">
        <v>1431.9</v>
      </c>
      <c r="K183" s="506">
        <v>1394.4</v>
      </c>
      <c r="L183" s="506">
        <v>1352.5</v>
      </c>
      <c r="M183" s="506">
        <v>15.2172</v>
      </c>
    </row>
    <row r="184" spans="1:13">
      <c r="A184" s="254">
        <v>174</v>
      </c>
      <c r="B184" s="509" t="s">
        <v>367</v>
      </c>
      <c r="C184" s="506">
        <v>301.14999999999998</v>
      </c>
      <c r="D184" s="507">
        <v>304.33333333333331</v>
      </c>
      <c r="E184" s="507">
        <v>296.86666666666662</v>
      </c>
      <c r="F184" s="507">
        <v>292.58333333333331</v>
      </c>
      <c r="G184" s="507">
        <v>285.11666666666662</v>
      </c>
      <c r="H184" s="507">
        <v>308.61666666666662</v>
      </c>
      <c r="I184" s="507">
        <v>316.08333333333331</v>
      </c>
      <c r="J184" s="507">
        <v>320.36666666666662</v>
      </c>
      <c r="K184" s="506">
        <v>311.8</v>
      </c>
      <c r="L184" s="506">
        <v>300.05</v>
      </c>
      <c r="M184" s="506">
        <v>29.061509999999998</v>
      </c>
    </row>
    <row r="185" spans="1:13">
      <c r="A185" s="254">
        <v>175</v>
      </c>
      <c r="B185" s="509" t="s">
        <v>245</v>
      </c>
      <c r="C185" s="506">
        <v>476.95</v>
      </c>
      <c r="D185" s="507">
        <v>478.35000000000008</v>
      </c>
      <c r="E185" s="507">
        <v>472.70000000000016</v>
      </c>
      <c r="F185" s="507">
        <v>468.4500000000001</v>
      </c>
      <c r="G185" s="507">
        <v>462.80000000000018</v>
      </c>
      <c r="H185" s="507">
        <v>482.60000000000014</v>
      </c>
      <c r="I185" s="507">
        <v>488.25000000000011</v>
      </c>
      <c r="J185" s="507">
        <v>492.50000000000011</v>
      </c>
      <c r="K185" s="506">
        <v>484</v>
      </c>
      <c r="L185" s="506">
        <v>474.1</v>
      </c>
      <c r="M185" s="506">
        <v>8.3452099999999998</v>
      </c>
    </row>
    <row r="186" spans="1:13">
      <c r="A186" s="254">
        <v>176</v>
      </c>
      <c r="B186" s="509" t="s">
        <v>104</v>
      </c>
      <c r="C186" s="506">
        <v>1405.6</v>
      </c>
      <c r="D186" s="507">
        <v>1398.6833333333334</v>
      </c>
      <c r="E186" s="507">
        <v>1385.9166666666667</v>
      </c>
      <c r="F186" s="507">
        <v>1366.2333333333333</v>
      </c>
      <c r="G186" s="507">
        <v>1353.4666666666667</v>
      </c>
      <c r="H186" s="507">
        <v>1418.3666666666668</v>
      </c>
      <c r="I186" s="507">
        <v>1431.1333333333332</v>
      </c>
      <c r="J186" s="507">
        <v>1450.8166666666668</v>
      </c>
      <c r="K186" s="506">
        <v>1411.45</v>
      </c>
      <c r="L186" s="506">
        <v>1379</v>
      </c>
      <c r="M186" s="506">
        <v>17.649940000000001</v>
      </c>
    </row>
    <row r="187" spans="1:13">
      <c r="A187" s="254">
        <v>177</v>
      </c>
      <c r="B187" s="509" t="s">
        <v>368</v>
      </c>
      <c r="C187" s="506">
        <v>307.10000000000002</v>
      </c>
      <c r="D187" s="507">
        <v>310.81666666666666</v>
      </c>
      <c r="E187" s="507">
        <v>301.73333333333335</v>
      </c>
      <c r="F187" s="507">
        <v>296.36666666666667</v>
      </c>
      <c r="G187" s="507">
        <v>287.28333333333336</v>
      </c>
      <c r="H187" s="507">
        <v>316.18333333333334</v>
      </c>
      <c r="I187" s="507">
        <v>325.26666666666671</v>
      </c>
      <c r="J187" s="507">
        <v>330.63333333333333</v>
      </c>
      <c r="K187" s="506">
        <v>319.89999999999998</v>
      </c>
      <c r="L187" s="506">
        <v>305.45</v>
      </c>
      <c r="M187" s="506">
        <v>1.3033699999999999</v>
      </c>
    </row>
    <row r="188" spans="1:13">
      <c r="A188" s="254">
        <v>178</v>
      </c>
      <c r="B188" s="509" t="s">
        <v>369</v>
      </c>
      <c r="C188" s="506">
        <v>126.15</v>
      </c>
      <c r="D188" s="507">
        <v>127.55</v>
      </c>
      <c r="E188" s="507">
        <v>123.6</v>
      </c>
      <c r="F188" s="507">
        <v>121.05</v>
      </c>
      <c r="G188" s="507">
        <v>117.1</v>
      </c>
      <c r="H188" s="507">
        <v>130.1</v>
      </c>
      <c r="I188" s="507">
        <v>134.05000000000001</v>
      </c>
      <c r="J188" s="507">
        <v>136.6</v>
      </c>
      <c r="K188" s="506">
        <v>131.5</v>
      </c>
      <c r="L188" s="506">
        <v>125</v>
      </c>
      <c r="M188" s="506">
        <v>14.83015</v>
      </c>
    </row>
    <row r="189" spans="1:13">
      <c r="A189" s="254">
        <v>179</v>
      </c>
      <c r="B189" s="509" t="s">
        <v>370</v>
      </c>
      <c r="C189" s="506">
        <v>888.6</v>
      </c>
      <c r="D189" s="507">
        <v>885.18333333333339</v>
      </c>
      <c r="E189" s="507">
        <v>860.36666666666679</v>
      </c>
      <c r="F189" s="507">
        <v>832.13333333333344</v>
      </c>
      <c r="G189" s="507">
        <v>807.31666666666683</v>
      </c>
      <c r="H189" s="507">
        <v>913.41666666666674</v>
      </c>
      <c r="I189" s="507">
        <v>938.23333333333335</v>
      </c>
      <c r="J189" s="507">
        <v>966.4666666666667</v>
      </c>
      <c r="K189" s="506">
        <v>910</v>
      </c>
      <c r="L189" s="506">
        <v>856.95</v>
      </c>
      <c r="M189" s="506">
        <v>0.49471999999999999</v>
      </c>
    </row>
    <row r="190" spans="1:13">
      <c r="A190" s="254">
        <v>180</v>
      </c>
      <c r="B190" s="509" t="s">
        <v>371</v>
      </c>
      <c r="C190" s="506">
        <v>335.8</v>
      </c>
      <c r="D190" s="507">
        <v>337.01666666666665</v>
      </c>
      <c r="E190" s="507">
        <v>333.08333333333331</v>
      </c>
      <c r="F190" s="507">
        <v>330.36666666666667</v>
      </c>
      <c r="G190" s="507">
        <v>326.43333333333334</v>
      </c>
      <c r="H190" s="507">
        <v>339.73333333333329</v>
      </c>
      <c r="I190" s="507">
        <v>343.66666666666669</v>
      </c>
      <c r="J190" s="507">
        <v>346.38333333333327</v>
      </c>
      <c r="K190" s="506">
        <v>340.95</v>
      </c>
      <c r="L190" s="506">
        <v>334.3</v>
      </c>
      <c r="M190" s="506">
        <v>0.5867</v>
      </c>
    </row>
    <row r="191" spans="1:13">
      <c r="A191" s="254">
        <v>181</v>
      </c>
      <c r="B191" s="509" t="s">
        <v>743</v>
      </c>
      <c r="C191" s="506">
        <v>127.55</v>
      </c>
      <c r="D191" s="507">
        <v>128.29999999999998</v>
      </c>
      <c r="E191" s="507">
        <v>124.59999999999997</v>
      </c>
      <c r="F191" s="507">
        <v>121.64999999999998</v>
      </c>
      <c r="G191" s="507">
        <v>117.94999999999996</v>
      </c>
      <c r="H191" s="507">
        <v>131.24999999999997</v>
      </c>
      <c r="I191" s="507">
        <v>134.94999999999996</v>
      </c>
      <c r="J191" s="507">
        <v>137.89999999999998</v>
      </c>
      <c r="K191" s="506">
        <v>132</v>
      </c>
      <c r="L191" s="506">
        <v>125.35</v>
      </c>
      <c r="M191" s="506">
        <v>2.0760000000000001</v>
      </c>
    </row>
    <row r="192" spans="1:13">
      <c r="A192" s="254">
        <v>182</v>
      </c>
      <c r="B192" s="509" t="s">
        <v>773</v>
      </c>
      <c r="C192" s="506">
        <v>580.35</v>
      </c>
      <c r="D192" s="507">
        <v>580.2166666666667</v>
      </c>
      <c r="E192" s="507">
        <v>573.28333333333342</v>
      </c>
      <c r="F192" s="507">
        <v>566.2166666666667</v>
      </c>
      <c r="G192" s="507">
        <v>559.28333333333342</v>
      </c>
      <c r="H192" s="507">
        <v>587.28333333333342</v>
      </c>
      <c r="I192" s="507">
        <v>594.21666666666681</v>
      </c>
      <c r="J192" s="507">
        <v>601.28333333333342</v>
      </c>
      <c r="K192" s="506">
        <v>587.15</v>
      </c>
      <c r="L192" s="506">
        <v>573.15</v>
      </c>
      <c r="M192" s="506">
        <v>0.14013999999999999</v>
      </c>
    </row>
    <row r="193" spans="1:13">
      <c r="A193" s="254">
        <v>183</v>
      </c>
      <c r="B193" s="509" t="s">
        <v>372</v>
      </c>
      <c r="C193" s="506">
        <v>518.15</v>
      </c>
      <c r="D193" s="507">
        <v>514.51666666666654</v>
      </c>
      <c r="E193" s="507">
        <v>506.23333333333312</v>
      </c>
      <c r="F193" s="507">
        <v>494.31666666666661</v>
      </c>
      <c r="G193" s="507">
        <v>486.03333333333319</v>
      </c>
      <c r="H193" s="507">
        <v>526.43333333333305</v>
      </c>
      <c r="I193" s="507">
        <v>534.71666666666658</v>
      </c>
      <c r="J193" s="507">
        <v>546.63333333333298</v>
      </c>
      <c r="K193" s="506">
        <v>522.79999999999995</v>
      </c>
      <c r="L193" s="506">
        <v>502.6</v>
      </c>
      <c r="M193" s="506">
        <v>11.240460000000001</v>
      </c>
    </row>
    <row r="194" spans="1:13">
      <c r="A194" s="254">
        <v>184</v>
      </c>
      <c r="B194" s="509" t="s">
        <v>373</v>
      </c>
      <c r="C194" s="506">
        <v>54.4</v>
      </c>
      <c r="D194" s="507">
        <v>54.783333333333331</v>
      </c>
      <c r="E194" s="507">
        <v>53.666666666666664</v>
      </c>
      <c r="F194" s="507">
        <v>52.93333333333333</v>
      </c>
      <c r="G194" s="507">
        <v>51.816666666666663</v>
      </c>
      <c r="H194" s="507">
        <v>55.516666666666666</v>
      </c>
      <c r="I194" s="507">
        <v>56.63333333333334</v>
      </c>
      <c r="J194" s="507">
        <v>57.366666666666667</v>
      </c>
      <c r="K194" s="506">
        <v>55.9</v>
      </c>
      <c r="L194" s="506">
        <v>54.05</v>
      </c>
      <c r="M194" s="506">
        <v>7.4207700000000001</v>
      </c>
    </row>
    <row r="195" spans="1:13">
      <c r="A195" s="254">
        <v>185</v>
      </c>
      <c r="B195" s="509" t="s">
        <v>374</v>
      </c>
      <c r="C195" s="506">
        <v>286.7</v>
      </c>
      <c r="D195" s="507">
        <v>285.78333333333336</v>
      </c>
      <c r="E195" s="507">
        <v>282.56666666666672</v>
      </c>
      <c r="F195" s="507">
        <v>278.43333333333334</v>
      </c>
      <c r="G195" s="507">
        <v>275.2166666666667</v>
      </c>
      <c r="H195" s="507">
        <v>289.91666666666674</v>
      </c>
      <c r="I195" s="507">
        <v>293.13333333333333</v>
      </c>
      <c r="J195" s="507">
        <v>297.26666666666677</v>
      </c>
      <c r="K195" s="506">
        <v>289</v>
      </c>
      <c r="L195" s="506">
        <v>281.64999999999998</v>
      </c>
      <c r="M195" s="506">
        <v>7.5169800000000002</v>
      </c>
    </row>
    <row r="196" spans="1:13">
      <c r="A196" s="254">
        <v>186</v>
      </c>
      <c r="B196" s="509" t="s">
        <v>375</v>
      </c>
      <c r="C196" s="506">
        <v>96.2</v>
      </c>
      <c r="D196" s="507">
        <v>96.5</v>
      </c>
      <c r="E196" s="507">
        <v>95.3</v>
      </c>
      <c r="F196" s="507">
        <v>94.399999999999991</v>
      </c>
      <c r="G196" s="507">
        <v>93.199999999999989</v>
      </c>
      <c r="H196" s="507">
        <v>97.4</v>
      </c>
      <c r="I196" s="507">
        <v>98.6</v>
      </c>
      <c r="J196" s="507">
        <v>99.500000000000014</v>
      </c>
      <c r="K196" s="506">
        <v>97.7</v>
      </c>
      <c r="L196" s="506">
        <v>95.6</v>
      </c>
      <c r="M196" s="506">
        <v>1.69126</v>
      </c>
    </row>
    <row r="197" spans="1:13">
      <c r="A197" s="254">
        <v>187</v>
      </c>
      <c r="B197" s="509" t="s">
        <v>376</v>
      </c>
      <c r="C197" s="506">
        <v>82.3</v>
      </c>
      <c r="D197" s="507">
        <v>82.516666666666666</v>
      </c>
      <c r="E197" s="507">
        <v>81.383333333333326</v>
      </c>
      <c r="F197" s="507">
        <v>80.466666666666654</v>
      </c>
      <c r="G197" s="507">
        <v>79.333333333333314</v>
      </c>
      <c r="H197" s="507">
        <v>83.433333333333337</v>
      </c>
      <c r="I197" s="507">
        <v>84.566666666666691</v>
      </c>
      <c r="J197" s="507">
        <v>85.483333333333348</v>
      </c>
      <c r="K197" s="506">
        <v>83.65</v>
      </c>
      <c r="L197" s="506">
        <v>81.599999999999994</v>
      </c>
      <c r="M197" s="506">
        <v>13.292310000000001</v>
      </c>
    </row>
    <row r="198" spans="1:13">
      <c r="A198" s="254">
        <v>188</v>
      </c>
      <c r="B198" s="509" t="s">
        <v>246</v>
      </c>
      <c r="C198" s="506">
        <v>265.8</v>
      </c>
      <c r="D198" s="507">
        <v>263.91666666666669</v>
      </c>
      <c r="E198" s="507">
        <v>258.13333333333338</v>
      </c>
      <c r="F198" s="507">
        <v>250.4666666666667</v>
      </c>
      <c r="G198" s="507">
        <v>244.68333333333339</v>
      </c>
      <c r="H198" s="507">
        <v>271.58333333333337</v>
      </c>
      <c r="I198" s="507">
        <v>277.36666666666667</v>
      </c>
      <c r="J198" s="507">
        <v>285.03333333333336</v>
      </c>
      <c r="K198" s="506">
        <v>269.7</v>
      </c>
      <c r="L198" s="506">
        <v>256.25</v>
      </c>
      <c r="M198" s="506">
        <v>7.1112399999999996</v>
      </c>
    </row>
    <row r="199" spans="1:13">
      <c r="A199" s="254">
        <v>189</v>
      </c>
      <c r="B199" s="509" t="s">
        <v>377</v>
      </c>
      <c r="C199" s="506">
        <v>720.7</v>
      </c>
      <c r="D199" s="507">
        <v>726.25</v>
      </c>
      <c r="E199" s="507">
        <v>714.45</v>
      </c>
      <c r="F199" s="507">
        <v>708.2</v>
      </c>
      <c r="G199" s="507">
        <v>696.40000000000009</v>
      </c>
      <c r="H199" s="507">
        <v>732.5</v>
      </c>
      <c r="I199" s="507">
        <v>744.3</v>
      </c>
      <c r="J199" s="507">
        <v>750.55</v>
      </c>
      <c r="K199" s="506">
        <v>738.05</v>
      </c>
      <c r="L199" s="506">
        <v>720</v>
      </c>
      <c r="M199" s="506">
        <v>7.6759999999999995E-2</v>
      </c>
    </row>
    <row r="200" spans="1:13">
      <c r="A200" s="254">
        <v>190</v>
      </c>
      <c r="B200" s="509" t="s">
        <v>247</v>
      </c>
      <c r="C200" s="506">
        <v>1420.8</v>
      </c>
      <c r="D200" s="507">
        <v>1437.6833333333334</v>
      </c>
      <c r="E200" s="507">
        <v>1397.9166666666667</v>
      </c>
      <c r="F200" s="507">
        <v>1375.0333333333333</v>
      </c>
      <c r="G200" s="507">
        <v>1335.2666666666667</v>
      </c>
      <c r="H200" s="507">
        <v>1460.5666666666668</v>
      </c>
      <c r="I200" s="507">
        <v>1500.3333333333333</v>
      </c>
      <c r="J200" s="507">
        <v>1523.2166666666669</v>
      </c>
      <c r="K200" s="506">
        <v>1477.45</v>
      </c>
      <c r="L200" s="506">
        <v>1414.8</v>
      </c>
      <c r="M200" s="506">
        <v>3.4916100000000001</v>
      </c>
    </row>
    <row r="201" spans="1:13">
      <c r="A201" s="254">
        <v>191</v>
      </c>
      <c r="B201" s="509" t="s">
        <v>107</v>
      </c>
      <c r="C201" s="506">
        <v>958.55</v>
      </c>
      <c r="D201" s="507">
        <v>962.44999999999993</v>
      </c>
      <c r="E201" s="507">
        <v>949.89999999999986</v>
      </c>
      <c r="F201" s="507">
        <v>941.24999999999989</v>
      </c>
      <c r="G201" s="507">
        <v>928.69999999999982</v>
      </c>
      <c r="H201" s="507">
        <v>971.09999999999991</v>
      </c>
      <c r="I201" s="507">
        <v>983.64999999999986</v>
      </c>
      <c r="J201" s="507">
        <v>992.3</v>
      </c>
      <c r="K201" s="506">
        <v>975</v>
      </c>
      <c r="L201" s="506">
        <v>953.8</v>
      </c>
      <c r="M201" s="506">
        <v>42.711779999999997</v>
      </c>
    </row>
    <row r="202" spans="1:13">
      <c r="A202" s="254">
        <v>192</v>
      </c>
      <c r="B202" s="509" t="s">
        <v>248</v>
      </c>
      <c r="C202" s="506">
        <v>2854.35</v>
      </c>
      <c r="D202" s="507">
        <v>2845.2666666666664</v>
      </c>
      <c r="E202" s="507">
        <v>2825.2833333333328</v>
      </c>
      <c r="F202" s="507">
        <v>2796.2166666666662</v>
      </c>
      <c r="G202" s="507">
        <v>2776.2333333333327</v>
      </c>
      <c r="H202" s="507">
        <v>2874.333333333333</v>
      </c>
      <c r="I202" s="507">
        <v>2894.3166666666666</v>
      </c>
      <c r="J202" s="507">
        <v>2923.3833333333332</v>
      </c>
      <c r="K202" s="506">
        <v>2865.25</v>
      </c>
      <c r="L202" s="506">
        <v>2816.2</v>
      </c>
      <c r="M202" s="506">
        <v>1.8501000000000001</v>
      </c>
    </row>
    <row r="203" spans="1:13">
      <c r="A203" s="254">
        <v>193</v>
      </c>
      <c r="B203" s="509" t="s">
        <v>109</v>
      </c>
      <c r="C203" s="506">
        <v>1491.3</v>
      </c>
      <c r="D203" s="507">
        <v>1488.1000000000001</v>
      </c>
      <c r="E203" s="507">
        <v>1477.2000000000003</v>
      </c>
      <c r="F203" s="507">
        <v>1463.1000000000001</v>
      </c>
      <c r="G203" s="507">
        <v>1452.2000000000003</v>
      </c>
      <c r="H203" s="507">
        <v>1502.2000000000003</v>
      </c>
      <c r="I203" s="507">
        <v>1513.1000000000004</v>
      </c>
      <c r="J203" s="507">
        <v>1527.2000000000003</v>
      </c>
      <c r="K203" s="506">
        <v>1499</v>
      </c>
      <c r="L203" s="506">
        <v>1474</v>
      </c>
      <c r="M203" s="506">
        <v>60.106290000000001</v>
      </c>
    </row>
    <row r="204" spans="1:13">
      <c r="A204" s="254">
        <v>194</v>
      </c>
      <c r="B204" s="509" t="s">
        <v>249</v>
      </c>
      <c r="C204" s="506">
        <v>671.7</v>
      </c>
      <c r="D204" s="507">
        <v>671.68333333333328</v>
      </c>
      <c r="E204" s="507">
        <v>666.56666666666661</v>
      </c>
      <c r="F204" s="507">
        <v>661.43333333333328</v>
      </c>
      <c r="G204" s="507">
        <v>656.31666666666661</v>
      </c>
      <c r="H204" s="507">
        <v>676.81666666666661</v>
      </c>
      <c r="I204" s="507">
        <v>681.93333333333317</v>
      </c>
      <c r="J204" s="507">
        <v>687.06666666666661</v>
      </c>
      <c r="K204" s="506">
        <v>676.8</v>
      </c>
      <c r="L204" s="506">
        <v>666.55</v>
      </c>
      <c r="M204" s="506">
        <v>17.614920000000001</v>
      </c>
    </row>
    <row r="205" spans="1:13">
      <c r="A205" s="254">
        <v>195</v>
      </c>
      <c r="B205" s="509" t="s">
        <v>382</v>
      </c>
      <c r="C205" s="506">
        <v>25.55</v>
      </c>
      <c r="D205" s="507">
        <v>25.766666666666669</v>
      </c>
      <c r="E205" s="507">
        <v>25.183333333333337</v>
      </c>
      <c r="F205" s="507">
        <v>24.816666666666666</v>
      </c>
      <c r="G205" s="507">
        <v>24.233333333333334</v>
      </c>
      <c r="H205" s="507">
        <v>26.13333333333334</v>
      </c>
      <c r="I205" s="507">
        <v>26.716666666666676</v>
      </c>
      <c r="J205" s="507">
        <v>27.083333333333343</v>
      </c>
      <c r="K205" s="506">
        <v>26.35</v>
      </c>
      <c r="L205" s="506">
        <v>25.4</v>
      </c>
      <c r="M205" s="506">
        <v>36.317529999999998</v>
      </c>
    </row>
    <row r="206" spans="1:13">
      <c r="A206" s="254">
        <v>196</v>
      </c>
      <c r="B206" s="509" t="s">
        <v>378</v>
      </c>
      <c r="C206" s="506">
        <v>25.65</v>
      </c>
      <c r="D206" s="507">
        <v>26.349999999999998</v>
      </c>
      <c r="E206" s="507">
        <v>24.849999999999994</v>
      </c>
      <c r="F206" s="507">
        <v>24.049999999999997</v>
      </c>
      <c r="G206" s="507">
        <v>22.549999999999994</v>
      </c>
      <c r="H206" s="507">
        <v>27.149999999999995</v>
      </c>
      <c r="I206" s="507">
        <v>28.650000000000002</v>
      </c>
      <c r="J206" s="507">
        <v>29.449999999999996</v>
      </c>
      <c r="K206" s="506">
        <v>27.85</v>
      </c>
      <c r="L206" s="506">
        <v>25.55</v>
      </c>
      <c r="M206" s="506">
        <v>102.35196999999999</v>
      </c>
    </row>
    <row r="207" spans="1:13">
      <c r="A207" s="254">
        <v>197</v>
      </c>
      <c r="B207" s="509" t="s">
        <v>379</v>
      </c>
      <c r="C207" s="506">
        <v>717.5</v>
      </c>
      <c r="D207" s="507">
        <v>726.31666666666661</v>
      </c>
      <c r="E207" s="507">
        <v>703.68333333333317</v>
      </c>
      <c r="F207" s="507">
        <v>689.86666666666656</v>
      </c>
      <c r="G207" s="507">
        <v>667.23333333333312</v>
      </c>
      <c r="H207" s="507">
        <v>740.13333333333321</v>
      </c>
      <c r="I207" s="507">
        <v>762.76666666666665</v>
      </c>
      <c r="J207" s="507">
        <v>776.58333333333326</v>
      </c>
      <c r="K207" s="506">
        <v>748.95</v>
      </c>
      <c r="L207" s="506">
        <v>712.5</v>
      </c>
      <c r="M207" s="506">
        <v>0.79647999999999997</v>
      </c>
    </row>
    <row r="208" spans="1:13">
      <c r="A208" s="254">
        <v>198</v>
      </c>
      <c r="B208" s="509" t="s">
        <v>105</v>
      </c>
      <c r="C208" s="506">
        <v>1050.3</v>
      </c>
      <c r="D208" s="507">
        <v>1046.3500000000001</v>
      </c>
      <c r="E208" s="507">
        <v>1030.2500000000002</v>
      </c>
      <c r="F208" s="507">
        <v>1010.2</v>
      </c>
      <c r="G208" s="507">
        <v>994.10000000000014</v>
      </c>
      <c r="H208" s="507">
        <v>1066.4000000000003</v>
      </c>
      <c r="I208" s="507">
        <v>1082.5000000000002</v>
      </c>
      <c r="J208" s="507">
        <v>1102.5500000000004</v>
      </c>
      <c r="K208" s="506">
        <v>1062.45</v>
      </c>
      <c r="L208" s="506">
        <v>1026.3</v>
      </c>
      <c r="M208" s="506">
        <v>16.560449999999999</v>
      </c>
    </row>
    <row r="209" spans="1:13">
      <c r="A209" s="254">
        <v>199</v>
      </c>
      <c r="B209" s="509" t="s">
        <v>380</v>
      </c>
      <c r="C209" s="506">
        <v>235.2</v>
      </c>
      <c r="D209" s="507">
        <v>234.33333333333334</v>
      </c>
      <c r="E209" s="507">
        <v>232.26666666666668</v>
      </c>
      <c r="F209" s="507">
        <v>229.33333333333334</v>
      </c>
      <c r="G209" s="507">
        <v>227.26666666666668</v>
      </c>
      <c r="H209" s="507">
        <v>237.26666666666668</v>
      </c>
      <c r="I209" s="507">
        <v>239.33333333333334</v>
      </c>
      <c r="J209" s="507">
        <v>242.26666666666668</v>
      </c>
      <c r="K209" s="506">
        <v>236.4</v>
      </c>
      <c r="L209" s="506">
        <v>231.4</v>
      </c>
      <c r="M209" s="506">
        <v>2.0414300000000001</v>
      </c>
    </row>
    <row r="210" spans="1:13">
      <c r="A210" s="254">
        <v>200</v>
      </c>
      <c r="B210" s="509" t="s">
        <v>381</v>
      </c>
      <c r="C210" s="506">
        <v>305.64999999999998</v>
      </c>
      <c r="D210" s="507">
        <v>306.48333333333335</v>
      </c>
      <c r="E210" s="507">
        <v>294.16666666666669</v>
      </c>
      <c r="F210" s="507">
        <v>282.68333333333334</v>
      </c>
      <c r="G210" s="507">
        <v>270.36666666666667</v>
      </c>
      <c r="H210" s="507">
        <v>317.9666666666667</v>
      </c>
      <c r="I210" s="507">
        <v>330.2833333333333</v>
      </c>
      <c r="J210" s="507">
        <v>341.76666666666671</v>
      </c>
      <c r="K210" s="506">
        <v>318.8</v>
      </c>
      <c r="L210" s="506">
        <v>295</v>
      </c>
      <c r="M210" s="506">
        <v>2.5715699999999999</v>
      </c>
    </row>
    <row r="211" spans="1:13">
      <c r="A211" s="254">
        <v>201</v>
      </c>
      <c r="B211" s="509" t="s">
        <v>110</v>
      </c>
      <c r="C211" s="506">
        <v>2937.8</v>
      </c>
      <c r="D211" s="507">
        <v>2950.5333333333333</v>
      </c>
      <c r="E211" s="507">
        <v>2918.2666666666664</v>
      </c>
      <c r="F211" s="507">
        <v>2898.7333333333331</v>
      </c>
      <c r="G211" s="507">
        <v>2866.4666666666662</v>
      </c>
      <c r="H211" s="507">
        <v>2970.0666666666666</v>
      </c>
      <c r="I211" s="507">
        <v>3002.3333333333339</v>
      </c>
      <c r="J211" s="507">
        <v>3021.8666666666668</v>
      </c>
      <c r="K211" s="506">
        <v>2982.8</v>
      </c>
      <c r="L211" s="506">
        <v>2931</v>
      </c>
      <c r="M211" s="506">
        <v>6.1131799999999998</v>
      </c>
    </row>
    <row r="212" spans="1:13">
      <c r="A212" s="254">
        <v>202</v>
      </c>
      <c r="B212" s="509" t="s">
        <v>383</v>
      </c>
      <c r="C212" s="506">
        <v>41.45</v>
      </c>
      <c r="D212" s="507">
        <v>41.733333333333334</v>
      </c>
      <c r="E212" s="507">
        <v>41.016666666666666</v>
      </c>
      <c r="F212" s="507">
        <v>40.583333333333329</v>
      </c>
      <c r="G212" s="507">
        <v>39.86666666666666</v>
      </c>
      <c r="H212" s="507">
        <v>42.166666666666671</v>
      </c>
      <c r="I212" s="507">
        <v>42.88333333333334</v>
      </c>
      <c r="J212" s="507">
        <v>43.316666666666677</v>
      </c>
      <c r="K212" s="506">
        <v>42.45</v>
      </c>
      <c r="L212" s="506">
        <v>41.3</v>
      </c>
      <c r="M212" s="506">
        <v>33.607750000000003</v>
      </c>
    </row>
    <row r="213" spans="1:13">
      <c r="A213" s="254">
        <v>203</v>
      </c>
      <c r="B213" s="509" t="s">
        <v>112</v>
      </c>
      <c r="C213" s="506">
        <v>327.14999999999998</v>
      </c>
      <c r="D213" s="507">
        <v>324.58333333333331</v>
      </c>
      <c r="E213" s="507">
        <v>320.66666666666663</v>
      </c>
      <c r="F213" s="507">
        <v>314.18333333333334</v>
      </c>
      <c r="G213" s="507">
        <v>310.26666666666665</v>
      </c>
      <c r="H213" s="507">
        <v>331.06666666666661</v>
      </c>
      <c r="I213" s="507">
        <v>334.98333333333323</v>
      </c>
      <c r="J213" s="507">
        <v>341.46666666666658</v>
      </c>
      <c r="K213" s="506">
        <v>328.5</v>
      </c>
      <c r="L213" s="506">
        <v>318.10000000000002</v>
      </c>
      <c r="M213" s="506">
        <v>138.57626999999999</v>
      </c>
    </row>
    <row r="214" spans="1:13">
      <c r="A214" s="254">
        <v>204</v>
      </c>
      <c r="B214" s="509" t="s">
        <v>384</v>
      </c>
      <c r="C214" s="506">
        <v>986.95</v>
      </c>
      <c r="D214" s="507">
        <v>990.73333333333323</v>
      </c>
      <c r="E214" s="507">
        <v>976.46666666666647</v>
      </c>
      <c r="F214" s="507">
        <v>965.98333333333323</v>
      </c>
      <c r="G214" s="507">
        <v>951.71666666666647</v>
      </c>
      <c r="H214" s="507">
        <v>1001.2166666666665</v>
      </c>
      <c r="I214" s="507">
        <v>1015.4833333333331</v>
      </c>
      <c r="J214" s="507">
        <v>1025.9666666666665</v>
      </c>
      <c r="K214" s="506">
        <v>1005</v>
      </c>
      <c r="L214" s="506">
        <v>980.25</v>
      </c>
      <c r="M214" s="506">
        <v>1.5431999999999999</v>
      </c>
    </row>
    <row r="215" spans="1:13">
      <c r="A215" s="254">
        <v>205</v>
      </c>
      <c r="B215" s="509" t="s">
        <v>385</v>
      </c>
      <c r="C215" s="506">
        <v>123.25</v>
      </c>
      <c r="D215" s="507">
        <v>123.8</v>
      </c>
      <c r="E215" s="507">
        <v>120.1</v>
      </c>
      <c r="F215" s="507">
        <v>116.95</v>
      </c>
      <c r="G215" s="507">
        <v>113.25</v>
      </c>
      <c r="H215" s="507">
        <v>126.94999999999999</v>
      </c>
      <c r="I215" s="507">
        <v>130.65</v>
      </c>
      <c r="J215" s="507">
        <v>133.79999999999998</v>
      </c>
      <c r="K215" s="506">
        <v>127.5</v>
      </c>
      <c r="L215" s="506">
        <v>120.65</v>
      </c>
      <c r="M215" s="506">
        <v>38.633740000000003</v>
      </c>
    </row>
    <row r="216" spans="1:13">
      <c r="A216" s="254">
        <v>206</v>
      </c>
      <c r="B216" s="509" t="s">
        <v>113</v>
      </c>
      <c r="C216" s="506">
        <v>229.8</v>
      </c>
      <c r="D216" s="507">
        <v>230.04999999999998</v>
      </c>
      <c r="E216" s="507">
        <v>228.09999999999997</v>
      </c>
      <c r="F216" s="507">
        <v>226.39999999999998</v>
      </c>
      <c r="G216" s="507">
        <v>224.44999999999996</v>
      </c>
      <c r="H216" s="507">
        <v>231.74999999999997</v>
      </c>
      <c r="I216" s="507">
        <v>233.69999999999996</v>
      </c>
      <c r="J216" s="507">
        <v>235.39999999999998</v>
      </c>
      <c r="K216" s="506">
        <v>232</v>
      </c>
      <c r="L216" s="506">
        <v>228.35</v>
      </c>
      <c r="M216" s="506">
        <v>28.072130000000001</v>
      </c>
    </row>
    <row r="217" spans="1:13">
      <c r="A217" s="254">
        <v>207</v>
      </c>
      <c r="B217" s="509" t="s">
        <v>114</v>
      </c>
      <c r="C217" s="506">
        <v>2317.9</v>
      </c>
      <c r="D217" s="507">
        <v>2297.2333333333331</v>
      </c>
      <c r="E217" s="507">
        <v>2269.4666666666662</v>
      </c>
      <c r="F217" s="507">
        <v>2221.0333333333333</v>
      </c>
      <c r="G217" s="507">
        <v>2193.2666666666664</v>
      </c>
      <c r="H217" s="507">
        <v>2345.6666666666661</v>
      </c>
      <c r="I217" s="507">
        <v>2373.4333333333334</v>
      </c>
      <c r="J217" s="507">
        <v>2421.8666666666659</v>
      </c>
      <c r="K217" s="506">
        <v>2325</v>
      </c>
      <c r="L217" s="506">
        <v>2248.8000000000002</v>
      </c>
      <c r="M217" s="506">
        <v>19.292359999999999</v>
      </c>
    </row>
    <row r="218" spans="1:13">
      <c r="A218" s="254">
        <v>208</v>
      </c>
      <c r="B218" s="509" t="s">
        <v>250</v>
      </c>
      <c r="C218" s="506">
        <v>278.05</v>
      </c>
      <c r="D218" s="507">
        <v>278.7166666666667</v>
      </c>
      <c r="E218" s="507">
        <v>269.53333333333342</v>
      </c>
      <c r="F218" s="507">
        <v>261.01666666666671</v>
      </c>
      <c r="G218" s="507">
        <v>251.83333333333343</v>
      </c>
      <c r="H218" s="507">
        <v>287.23333333333341</v>
      </c>
      <c r="I218" s="507">
        <v>296.41666666666669</v>
      </c>
      <c r="J218" s="507">
        <v>304.93333333333339</v>
      </c>
      <c r="K218" s="506">
        <v>287.89999999999998</v>
      </c>
      <c r="L218" s="506">
        <v>270.2</v>
      </c>
      <c r="M218" s="506">
        <v>22.31711</v>
      </c>
    </row>
    <row r="219" spans="1:13">
      <c r="A219" s="254">
        <v>209</v>
      </c>
      <c r="B219" s="509" t="s">
        <v>386</v>
      </c>
      <c r="C219" s="506">
        <v>45443.15</v>
      </c>
      <c r="D219" s="507">
        <v>45164.299999999996</v>
      </c>
      <c r="E219" s="507">
        <v>44778.849999999991</v>
      </c>
      <c r="F219" s="507">
        <v>44114.549999999996</v>
      </c>
      <c r="G219" s="507">
        <v>43729.099999999991</v>
      </c>
      <c r="H219" s="507">
        <v>45828.599999999991</v>
      </c>
      <c r="I219" s="507">
        <v>46214.049999999988</v>
      </c>
      <c r="J219" s="507">
        <v>46878.349999999991</v>
      </c>
      <c r="K219" s="506">
        <v>45549.75</v>
      </c>
      <c r="L219" s="506">
        <v>44500</v>
      </c>
      <c r="M219" s="506">
        <v>3.5619999999999999E-2</v>
      </c>
    </row>
    <row r="220" spans="1:13">
      <c r="A220" s="254">
        <v>210</v>
      </c>
      <c r="B220" s="509" t="s">
        <v>251</v>
      </c>
      <c r="C220" s="506">
        <v>44.2</v>
      </c>
      <c r="D220" s="507">
        <v>44.54999999999999</v>
      </c>
      <c r="E220" s="507">
        <v>43.699999999999982</v>
      </c>
      <c r="F220" s="507">
        <v>43.199999999999989</v>
      </c>
      <c r="G220" s="507">
        <v>42.34999999999998</v>
      </c>
      <c r="H220" s="507">
        <v>45.049999999999983</v>
      </c>
      <c r="I220" s="507">
        <v>45.899999999999991</v>
      </c>
      <c r="J220" s="507">
        <v>46.399999999999984</v>
      </c>
      <c r="K220" s="506">
        <v>45.4</v>
      </c>
      <c r="L220" s="506">
        <v>44.05</v>
      </c>
      <c r="M220" s="506">
        <v>13.365970000000001</v>
      </c>
    </row>
    <row r="221" spans="1:13">
      <c r="A221" s="254">
        <v>211</v>
      </c>
      <c r="B221" s="509" t="s">
        <v>108</v>
      </c>
      <c r="C221" s="506">
        <v>2532.75</v>
      </c>
      <c r="D221" s="507">
        <v>2523.9833333333331</v>
      </c>
      <c r="E221" s="507">
        <v>2499.9666666666662</v>
      </c>
      <c r="F221" s="507">
        <v>2467.1833333333329</v>
      </c>
      <c r="G221" s="507">
        <v>2443.1666666666661</v>
      </c>
      <c r="H221" s="507">
        <v>2556.7666666666664</v>
      </c>
      <c r="I221" s="507">
        <v>2580.7833333333338</v>
      </c>
      <c r="J221" s="507">
        <v>2613.5666666666666</v>
      </c>
      <c r="K221" s="506">
        <v>2548</v>
      </c>
      <c r="L221" s="506">
        <v>2491.1999999999998</v>
      </c>
      <c r="M221" s="506">
        <v>32.725340000000003</v>
      </c>
    </row>
    <row r="222" spans="1:13">
      <c r="A222" s="254">
        <v>212</v>
      </c>
      <c r="B222" s="509" t="s">
        <v>836</v>
      </c>
      <c r="C222" s="506">
        <v>277.89999999999998</v>
      </c>
      <c r="D222" s="507">
        <v>280.26666666666671</v>
      </c>
      <c r="E222" s="507">
        <v>273.73333333333341</v>
      </c>
      <c r="F222" s="507">
        <v>269.56666666666672</v>
      </c>
      <c r="G222" s="507">
        <v>263.03333333333342</v>
      </c>
      <c r="H222" s="507">
        <v>284.43333333333339</v>
      </c>
      <c r="I222" s="507">
        <v>290.9666666666667</v>
      </c>
      <c r="J222" s="507">
        <v>295.13333333333338</v>
      </c>
      <c r="K222" s="506">
        <v>286.8</v>
      </c>
      <c r="L222" s="506">
        <v>276.10000000000002</v>
      </c>
      <c r="M222" s="506">
        <v>0.37236000000000002</v>
      </c>
    </row>
    <row r="223" spans="1:13">
      <c r="A223" s="254">
        <v>213</v>
      </c>
      <c r="B223" s="509" t="s">
        <v>116</v>
      </c>
      <c r="C223" s="506">
        <v>578.54999999999995</v>
      </c>
      <c r="D223" s="507">
        <v>579.11666666666667</v>
      </c>
      <c r="E223" s="507">
        <v>573.73333333333335</v>
      </c>
      <c r="F223" s="507">
        <v>568.91666666666663</v>
      </c>
      <c r="G223" s="507">
        <v>563.5333333333333</v>
      </c>
      <c r="H223" s="507">
        <v>583.93333333333339</v>
      </c>
      <c r="I223" s="507">
        <v>589.31666666666683</v>
      </c>
      <c r="J223" s="507">
        <v>594.13333333333344</v>
      </c>
      <c r="K223" s="506">
        <v>584.5</v>
      </c>
      <c r="L223" s="506">
        <v>574.29999999999995</v>
      </c>
      <c r="M223" s="506">
        <v>207.2441</v>
      </c>
    </row>
    <row r="224" spans="1:13">
      <c r="A224" s="254">
        <v>214</v>
      </c>
      <c r="B224" s="509" t="s">
        <v>252</v>
      </c>
      <c r="C224" s="506">
        <v>1400</v>
      </c>
      <c r="D224" s="507">
        <v>1405.1666666666667</v>
      </c>
      <c r="E224" s="507">
        <v>1385.3333333333335</v>
      </c>
      <c r="F224" s="507">
        <v>1370.6666666666667</v>
      </c>
      <c r="G224" s="507">
        <v>1350.8333333333335</v>
      </c>
      <c r="H224" s="507">
        <v>1419.8333333333335</v>
      </c>
      <c r="I224" s="507">
        <v>1439.666666666667</v>
      </c>
      <c r="J224" s="507">
        <v>1454.3333333333335</v>
      </c>
      <c r="K224" s="506">
        <v>1425</v>
      </c>
      <c r="L224" s="506">
        <v>1390.5</v>
      </c>
      <c r="M224" s="506">
        <v>2.2704499999999999</v>
      </c>
    </row>
    <row r="225" spans="1:13">
      <c r="A225" s="254">
        <v>215</v>
      </c>
      <c r="B225" s="509" t="s">
        <v>117</v>
      </c>
      <c r="C225" s="506">
        <v>430.65</v>
      </c>
      <c r="D225" s="507">
        <v>433.38333333333338</v>
      </c>
      <c r="E225" s="507">
        <v>426.76666666666677</v>
      </c>
      <c r="F225" s="507">
        <v>422.88333333333338</v>
      </c>
      <c r="G225" s="507">
        <v>416.26666666666677</v>
      </c>
      <c r="H225" s="507">
        <v>437.26666666666677</v>
      </c>
      <c r="I225" s="507">
        <v>443.88333333333344</v>
      </c>
      <c r="J225" s="507">
        <v>447.76666666666677</v>
      </c>
      <c r="K225" s="506">
        <v>440</v>
      </c>
      <c r="L225" s="506">
        <v>429.5</v>
      </c>
      <c r="M225" s="506">
        <v>20.633669999999999</v>
      </c>
    </row>
    <row r="226" spans="1:13">
      <c r="A226" s="254">
        <v>216</v>
      </c>
      <c r="B226" s="509" t="s">
        <v>387</v>
      </c>
      <c r="C226" s="506">
        <v>394.8</v>
      </c>
      <c r="D226" s="507">
        <v>396.93333333333334</v>
      </c>
      <c r="E226" s="507">
        <v>391.86666666666667</v>
      </c>
      <c r="F226" s="507">
        <v>388.93333333333334</v>
      </c>
      <c r="G226" s="507">
        <v>383.86666666666667</v>
      </c>
      <c r="H226" s="507">
        <v>399.86666666666667</v>
      </c>
      <c r="I226" s="507">
        <v>404.93333333333339</v>
      </c>
      <c r="J226" s="507">
        <v>407.86666666666667</v>
      </c>
      <c r="K226" s="506">
        <v>402</v>
      </c>
      <c r="L226" s="506">
        <v>394</v>
      </c>
      <c r="M226" s="506">
        <v>7.0438900000000002</v>
      </c>
    </row>
    <row r="227" spans="1:13">
      <c r="A227" s="254">
        <v>217</v>
      </c>
      <c r="B227" s="509" t="s">
        <v>388</v>
      </c>
      <c r="C227" s="506">
        <v>3586.15</v>
      </c>
      <c r="D227" s="507">
        <v>3632.7833333333333</v>
      </c>
      <c r="E227" s="507">
        <v>3485.3666666666668</v>
      </c>
      <c r="F227" s="507">
        <v>3384.5833333333335</v>
      </c>
      <c r="G227" s="507">
        <v>3237.166666666667</v>
      </c>
      <c r="H227" s="507">
        <v>3733.5666666666666</v>
      </c>
      <c r="I227" s="507">
        <v>3880.9833333333336</v>
      </c>
      <c r="J227" s="507">
        <v>3981.7666666666664</v>
      </c>
      <c r="K227" s="506">
        <v>3780.2</v>
      </c>
      <c r="L227" s="506">
        <v>3532</v>
      </c>
      <c r="M227" s="506">
        <v>0.44933000000000001</v>
      </c>
    </row>
    <row r="228" spans="1:13">
      <c r="A228" s="254">
        <v>218</v>
      </c>
      <c r="B228" s="509" t="s">
        <v>253</v>
      </c>
      <c r="C228" s="506">
        <v>38.15</v>
      </c>
      <c r="D228" s="507">
        <v>38.75</v>
      </c>
      <c r="E228" s="507">
        <v>37.4</v>
      </c>
      <c r="F228" s="507">
        <v>36.65</v>
      </c>
      <c r="G228" s="507">
        <v>35.299999999999997</v>
      </c>
      <c r="H228" s="507">
        <v>39.5</v>
      </c>
      <c r="I228" s="507">
        <v>40.849999999999994</v>
      </c>
      <c r="J228" s="507">
        <v>41.6</v>
      </c>
      <c r="K228" s="506">
        <v>40.1</v>
      </c>
      <c r="L228" s="506">
        <v>38</v>
      </c>
      <c r="M228" s="506">
        <v>219.38167999999999</v>
      </c>
    </row>
    <row r="229" spans="1:13">
      <c r="A229" s="254">
        <v>219</v>
      </c>
      <c r="B229" s="509" t="s">
        <v>119</v>
      </c>
      <c r="C229" s="506">
        <v>57.7</v>
      </c>
      <c r="D229" s="507">
        <v>58.083333333333336</v>
      </c>
      <c r="E229" s="507">
        <v>56.966666666666669</v>
      </c>
      <c r="F229" s="507">
        <v>56.233333333333334</v>
      </c>
      <c r="G229" s="507">
        <v>55.116666666666667</v>
      </c>
      <c r="H229" s="507">
        <v>58.81666666666667</v>
      </c>
      <c r="I229" s="507">
        <v>59.93333333333333</v>
      </c>
      <c r="J229" s="507">
        <v>60.666666666666671</v>
      </c>
      <c r="K229" s="506">
        <v>59.2</v>
      </c>
      <c r="L229" s="506">
        <v>57.35</v>
      </c>
      <c r="M229" s="506">
        <v>307.06356</v>
      </c>
    </row>
    <row r="230" spans="1:13">
      <c r="A230" s="254">
        <v>220</v>
      </c>
      <c r="B230" s="509" t="s">
        <v>389</v>
      </c>
      <c r="C230" s="506">
        <v>47.55</v>
      </c>
      <c r="D230" s="507">
        <v>48.066666666666663</v>
      </c>
      <c r="E230" s="507">
        <v>46.733333333333327</v>
      </c>
      <c r="F230" s="507">
        <v>45.916666666666664</v>
      </c>
      <c r="G230" s="507">
        <v>44.583333333333329</v>
      </c>
      <c r="H230" s="507">
        <v>48.883333333333326</v>
      </c>
      <c r="I230" s="507">
        <v>50.216666666666669</v>
      </c>
      <c r="J230" s="507">
        <v>51.033333333333324</v>
      </c>
      <c r="K230" s="506">
        <v>49.4</v>
      </c>
      <c r="L230" s="506">
        <v>47.25</v>
      </c>
      <c r="M230" s="506">
        <v>34.754280000000001</v>
      </c>
    </row>
    <row r="231" spans="1:13">
      <c r="A231" s="254">
        <v>221</v>
      </c>
      <c r="B231" s="509" t="s">
        <v>390</v>
      </c>
      <c r="C231" s="506">
        <v>1093.8499999999999</v>
      </c>
      <c r="D231" s="507">
        <v>1082.95</v>
      </c>
      <c r="E231" s="507">
        <v>1000.9000000000001</v>
      </c>
      <c r="F231" s="507">
        <v>907.95</v>
      </c>
      <c r="G231" s="507">
        <v>825.90000000000009</v>
      </c>
      <c r="H231" s="507">
        <v>1175.9000000000001</v>
      </c>
      <c r="I231" s="507">
        <v>1257.9499999999998</v>
      </c>
      <c r="J231" s="507">
        <v>1350.9</v>
      </c>
      <c r="K231" s="506">
        <v>1165</v>
      </c>
      <c r="L231" s="506">
        <v>990</v>
      </c>
      <c r="M231" s="506">
        <v>3.83935</v>
      </c>
    </row>
    <row r="232" spans="1:13">
      <c r="A232" s="254">
        <v>222</v>
      </c>
      <c r="B232" s="509" t="s">
        <v>391</v>
      </c>
      <c r="C232" s="506">
        <v>276.10000000000002</v>
      </c>
      <c r="D232" s="507">
        <v>280.00000000000006</v>
      </c>
      <c r="E232" s="507">
        <v>266.2000000000001</v>
      </c>
      <c r="F232" s="507">
        <v>256.30000000000007</v>
      </c>
      <c r="G232" s="507">
        <v>242.50000000000011</v>
      </c>
      <c r="H232" s="507">
        <v>289.90000000000009</v>
      </c>
      <c r="I232" s="507">
        <v>303.70000000000005</v>
      </c>
      <c r="J232" s="507">
        <v>313.60000000000008</v>
      </c>
      <c r="K232" s="506">
        <v>293.8</v>
      </c>
      <c r="L232" s="506">
        <v>270.10000000000002</v>
      </c>
      <c r="M232" s="506">
        <v>2.3333499999999998</v>
      </c>
    </row>
    <row r="233" spans="1:13">
      <c r="A233" s="254">
        <v>223</v>
      </c>
      <c r="B233" s="509" t="s">
        <v>746</v>
      </c>
      <c r="C233" s="506">
        <v>1207.3</v>
      </c>
      <c r="D233" s="507">
        <v>1210.1000000000001</v>
      </c>
      <c r="E233" s="507">
        <v>1195.2000000000003</v>
      </c>
      <c r="F233" s="507">
        <v>1183.1000000000001</v>
      </c>
      <c r="G233" s="507">
        <v>1168.2000000000003</v>
      </c>
      <c r="H233" s="507">
        <v>1222.2000000000003</v>
      </c>
      <c r="I233" s="507">
        <v>1237.1000000000004</v>
      </c>
      <c r="J233" s="507">
        <v>1249.2000000000003</v>
      </c>
      <c r="K233" s="506">
        <v>1225</v>
      </c>
      <c r="L233" s="506">
        <v>1198</v>
      </c>
      <c r="M233" s="506">
        <v>0.13444</v>
      </c>
    </row>
    <row r="234" spans="1:13">
      <c r="A234" s="254">
        <v>224</v>
      </c>
      <c r="B234" s="509" t="s">
        <v>750</v>
      </c>
      <c r="C234" s="506">
        <v>569.45000000000005</v>
      </c>
      <c r="D234" s="507">
        <v>573.48333333333335</v>
      </c>
      <c r="E234" s="507">
        <v>562.9666666666667</v>
      </c>
      <c r="F234" s="507">
        <v>556.48333333333335</v>
      </c>
      <c r="G234" s="507">
        <v>545.9666666666667</v>
      </c>
      <c r="H234" s="507">
        <v>579.9666666666667</v>
      </c>
      <c r="I234" s="507">
        <v>590.48333333333335</v>
      </c>
      <c r="J234" s="507">
        <v>596.9666666666667</v>
      </c>
      <c r="K234" s="506">
        <v>584</v>
      </c>
      <c r="L234" s="506">
        <v>567</v>
      </c>
      <c r="M234" s="506">
        <v>5.39778</v>
      </c>
    </row>
    <row r="235" spans="1:13">
      <c r="A235" s="254">
        <v>225</v>
      </c>
      <c r="B235" s="509" t="s">
        <v>392</v>
      </c>
      <c r="C235" s="506">
        <v>102.75</v>
      </c>
      <c r="D235" s="507">
        <v>104.03333333333335</v>
      </c>
      <c r="E235" s="507">
        <v>101.2166666666667</v>
      </c>
      <c r="F235" s="507">
        <v>99.683333333333351</v>
      </c>
      <c r="G235" s="507">
        <v>96.866666666666703</v>
      </c>
      <c r="H235" s="507">
        <v>105.56666666666669</v>
      </c>
      <c r="I235" s="507">
        <v>108.38333333333333</v>
      </c>
      <c r="J235" s="507">
        <v>109.91666666666669</v>
      </c>
      <c r="K235" s="506">
        <v>106.85</v>
      </c>
      <c r="L235" s="506">
        <v>102.5</v>
      </c>
      <c r="M235" s="506">
        <v>11.98138</v>
      </c>
    </row>
    <row r="236" spans="1:13">
      <c r="A236" s="254">
        <v>226</v>
      </c>
      <c r="B236" s="509" t="s">
        <v>393</v>
      </c>
      <c r="C236" s="506">
        <v>80.849999999999994</v>
      </c>
      <c r="D236" s="507">
        <v>81.099999999999994</v>
      </c>
      <c r="E236" s="507">
        <v>80.349999999999994</v>
      </c>
      <c r="F236" s="507">
        <v>79.849999999999994</v>
      </c>
      <c r="G236" s="507">
        <v>79.099999999999994</v>
      </c>
      <c r="H236" s="507">
        <v>81.599999999999994</v>
      </c>
      <c r="I236" s="507">
        <v>82.35</v>
      </c>
      <c r="J236" s="507">
        <v>82.85</v>
      </c>
      <c r="K236" s="506">
        <v>81.849999999999994</v>
      </c>
      <c r="L236" s="506">
        <v>80.599999999999994</v>
      </c>
      <c r="M236" s="506">
        <v>14.31565</v>
      </c>
    </row>
    <row r="237" spans="1:13">
      <c r="A237" s="254">
        <v>227</v>
      </c>
      <c r="B237" s="509" t="s">
        <v>126</v>
      </c>
      <c r="C237" s="506">
        <v>210.9</v>
      </c>
      <c r="D237" s="507">
        <v>211.9</v>
      </c>
      <c r="E237" s="507">
        <v>209.35000000000002</v>
      </c>
      <c r="F237" s="507">
        <v>207.8</v>
      </c>
      <c r="G237" s="507">
        <v>205.25000000000003</v>
      </c>
      <c r="H237" s="507">
        <v>213.45000000000002</v>
      </c>
      <c r="I237" s="507">
        <v>216.00000000000003</v>
      </c>
      <c r="J237" s="507">
        <v>217.55</v>
      </c>
      <c r="K237" s="506">
        <v>214.45</v>
      </c>
      <c r="L237" s="506">
        <v>210.35</v>
      </c>
      <c r="M237" s="506">
        <v>260.79435000000001</v>
      </c>
    </row>
    <row r="238" spans="1:13">
      <c r="A238" s="254">
        <v>228</v>
      </c>
      <c r="B238" s="509" t="s">
        <v>395</v>
      </c>
      <c r="C238" s="506">
        <v>115.65</v>
      </c>
      <c r="D238" s="507">
        <v>115.85000000000001</v>
      </c>
      <c r="E238" s="507">
        <v>114.10000000000002</v>
      </c>
      <c r="F238" s="507">
        <v>112.55000000000001</v>
      </c>
      <c r="G238" s="507">
        <v>110.80000000000003</v>
      </c>
      <c r="H238" s="507">
        <v>117.40000000000002</v>
      </c>
      <c r="I238" s="507">
        <v>119.14999999999999</v>
      </c>
      <c r="J238" s="507">
        <v>120.70000000000002</v>
      </c>
      <c r="K238" s="506">
        <v>117.6</v>
      </c>
      <c r="L238" s="506">
        <v>114.3</v>
      </c>
      <c r="M238" s="506">
        <v>6.6793199999999997</v>
      </c>
    </row>
    <row r="239" spans="1:13">
      <c r="A239" s="254">
        <v>229</v>
      </c>
      <c r="B239" s="509" t="s">
        <v>396</v>
      </c>
      <c r="C239" s="506">
        <v>162.44999999999999</v>
      </c>
      <c r="D239" s="507">
        <v>163.11666666666667</v>
      </c>
      <c r="E239" s="507">
        <v>159.33333333333334</v>
      </c>
      <c r="F239" s="507">
        <v>156.21666666666667</v>
      </c>
      <c r="G239" s="507">
        <v>152.43333333333334</v>
      </c>
      <c r="H239" s="507">
        <v>166.23333333333335</v>
      </c>
      <c r="I239" s="507">
        <v>170.01666666666665</v>
      </c>
      <c r="J239" s="507">
        <v>173.13333333333335</v>
      </c>
      <c r="K239" s="506">
        <v>166.9</v>
      </c>
      <c r="L239" s="506">
        <v>160</v>
      </c>
      <c r="M239" s="506">
        <v>16.883759999999999</v>
      </c>
    </row>
    <row r="240" spans="1:13">
      <c r="A240" s="254">
        <v>230</v>
      </c>
      <c r="B240" s="509" t="s">
        <v>115</v>
      </c>
      <c r="C240" s="506">
        <v>197.95</v>
      </c>
      <c r="D240" s="507">
        <v>199.06666666666669</v>
      </c>
      <c r="E240" s="507">
        <v>195.48333333333338</v>
      </c>
      <c r="F240" s="507">
        <v>193.01666666666668</v>
      </c>
      <c r="G240" s="507">
        <v>189.43333333333337</v>
      </c>
      <c r="H240" s="507">
        <v>201.53333333333339</v>
      </c>
      <c r="I240" s="507">
        <v>205.1166666666667</v>
      </c>
      <c r="J240" s="507">
        <v>207.5833333333334</v>
      </c>
      <c r="K240" s="506">
        <v>202.65</v>
      </c>
      <c r="L240" s="506">
        <v>196.6</v>
      </c>
      <c r="M240" s="506">
        <v>149.34594999999999</v>
      </c>
    </row>
    <row r="241" spans="1:13">
      <c r="A241" s="254">
        <v>231</v>
      </c>
      <c r="B241" s="509" t="s">
        <v>397</v>
      </c>
      <c r="C241" s="506">
        <v>83.2</v>
      </c>
      <c r="D241" s="507">
        <v>84.250000000000014</v>
      </c>
      <c r="E241" s="507">
        <v>81.350000000000023</v>
      </c>
      <c r="F241" s="507">
        <v>79.500000000000014</v>
      </c>
      <c r="G241" s="507">
        <v>76.600000000000023</v>
      </c>
      <c r="H241" s="507">
        <v>86.100000000000023</v>
      </c>
      <c r="I241" s="507">
        <v>89.000000000000028</v>
      </c>
      <c r="J241" s="507">
        <v>90.850000000000023</v>
      </c>
      <c r="K241" s="506">
        <v>87.15</v>
      </c>
      <c r="L241" s="506">
        <v>82.4</v>
      </c>
      <c r="M241" s="506">
        <v>136.29972000000001</v>
      </c>
    </row>
    <row r="242" spans="1:13">
      <c r="A242" s="254">
        <v>232</v>
      </c>
      <c r="B242" s="509" t="s">
        <v>747</v>
      </c>
      <c r="C242" s="506">
        <v>7796.8</v>
      </c>
      <c r="D242" s="507">
        <v>7815.1500000000005</v>
      </c>
      <c r="E242" s="507">
        <v>7686.6500000000015</v>
      </c>
      <c r="F242" s="507">
        <v>7576.5000000000009</v>
      </c>
      <c r="G242" s="507">
        <v>7448.0000000000018</v>
      </c>
      <c r="H242" s="507">
        <v>7925.3000000000011</v>
      </c>
      <c r="I242" s="507">
        <v>8053.7999999999993</v>
      </c>
      <c r="J242" s="507">
        <v>8163.9500000000007</v>
      </c>
      <c r="K242" s="506">
        <v>7943.65</v>
      </c>
      <c r="L242" s="506">
        <v>7705</v>
      </c>
      <c r="M242" s="506">
        <v>0.96362000000000003</v>
      </c>
    </row>
    <row r="243" spans="1:13">
      <c r="A243" s="254">
        <v>233</v>
      </c>
      <c r="B243" s="509" t="s">
        <v>254</v>
      </c>
      <c r="C243" s="506">
        <v>118.25</v>
      </c>
      <c r="D243" s="507">
        <v>118.36666666666667</v>
      </c>
      <c r="E243" s="507">
        <v>116.93333333333335</v>
      </c>
      <c r="F243" s="507">
        <v>115.61666666666667</v>
      </c>
      <c r="G243" s="507">
        <v>114.18333333333335</v>
      </c>
      <c r="H243" s="507">
        <v>119.68333333333335</v>
      </c>
      <c r="I243" s="507">
        <v>121.11666666666669</v>
      </c>
      <c r="J243" s="507">
        <v>122.43333333333335</v>
      </c>
      <c r="K243" s="506">
        <v>119.8</v>
      </c>
      <c r="L243" s="506">
        <v>117.05</v>
      </c>
      <c r="M243" s="506">
        <v>12.074070000000001</v>
      </c>
    </row>
    <row r="244" spans="1:13">
      <c r="A244" s="254">
        <v>234</v>
      </c>
      <c r="B244" s="509" t="s">
        <v>398</v>
      </c>
      <c r="C244" s="506">
        <v>339.25</v>
      </c>
      <c r="D244" s="507">
        <v>340.7166666666667</v>
      </c>
      <c r="E244" s="507">
        <v>333.73333333333341</v>
      </c>
      <c r="F244" s="507">
        <v>328.2166666666667</v>
      </c>
      <c r="G244" s="507">
        <v>321.23333333333341</v>
      </c>
      <c r="H244" s="507">
        <v>346.23333333333341</v>
      </c>
      <c r="I244" s="507">
        <v>353.21666666666675</v>
      </c>
      <c r="J244" s="507">
        <v>358.73333333333341</v>
      </c>
      <c r="K244" s="506">
        <v>347.7</v>
      </c>
      <c r="L244" s="506">
        <v>335.2</v>
      </c>
      <c r="M244" s="506">
        <v>14.61722</v>
      </c>
    </row>
    <row r="245" spans="1:13">
      <c r="A245" s="254">
        <v>235</v>
      </c>
      <c r="B245" s="509" t="s">
        <v>255</v>
      </c>
      <c r="C245" s="506">
        <v>108.4</v>
      </c>
      <c r="D245" s="507">
        <v>106.93333333333334</v>
      </c>
      <c r="E245" s="507">
        <v>104.86666666666667</v>
      </c>
      <c r="F245" s="507">
        <v>101.33333333333334</v>
      </c>
      <c r="G245" s="507">
        <v>99.26666666666668</v>
      </c>
      <c r="H245" s="507">
        <v>110.46666666666667</v>
      </c>
      <c r="I245" s="507">
        <v>112.53333333333333</v>
      </c>
      <c r="J245" s="507">
        <v>116.06666666666666</v>
      </c>
      <c r="K245" s="506">
        <v>109</v>
      </c>
      <c r="L245" s="506">
        <v>103.4</v>
      </c>
      <c r="M245" s="506">
        <v>22.17362</v>
      </c>
    </row>
    <row r="246" spans="1:13">
      <c r="A246" s="254">
        <v>236</v>
      </c>
      <c r="B246" s="509" t="s">
        <v>125</v>
      </c>
      <c r="C246" s="506">
        <v>90.9</v>
      </c>
      <c r="D246" s="507">
        <v>91.233333333333348</v>
      </c>
      <c r="E246" s="507">
        <v>90.266666666666694</v>
      </c>
      <c r="F246" s="507">
        <v>89.63333333333334</v>
      </c>
      <c r="G246" s="507">
        <v>88.666666666666686</v>
      </c>
      <c r="H246" s="507">
        <v>91.866666666666703</v>
      </c>
      <c r="I246" s="507">
        <v>92.833333333333343</v>
      </c>
      <c r="J246" s="507">
        <v>93.466666666666711</v>
      </c>
      <c r="K246" s="506">
        <v>92.2</v>
      </c>
      <c r="L246" s="506">
        <v>90.6</v>
      </c>
      <c r="M246" s="506">
        <v>189.74850000000001</v>
      </c>
    </row>
    <row r="247" spans="1:13">
      <c r="A247" s="254">
        <v>237</v>
      </c>
      <c r="B247" s="509" t="s">
        <v>399</v>
      </c>
      <c r="C247" s="506">
        <v>16.05</v>
      </c>
      <c r="D247" s="507">
        <v>16.383333333333336</v>
      </c>
      <c r="E247" s="507">
        <v>15.666666666666671</v>
      </c>
      <c r="F247" s="507">
        <v>15.283333333333335</v>
      </c>
      <c r="G247" s="507">
        <v>14.56666666666667</v>
      </c>
      <c r="H247" s="507">
        <v>16.766666666666673</v>
      </c>
      <c r="I247" s="507">
        <v>17.483333333333334</v>
      </c>
      <c r="J247" s="507">
        <v>17.866666666666674</v>
      </c>
      <c r="K247" s="506">
        <v>17.100000000000001</v>
      </c>
      <c r="L247" s="506">
        <v>16</v>
      </c>
      <c r="M247" s="506">
        <v>64.781400000000005</v>
      </c>
    </row>
    <row r="248" spans="1:13">
      <c r="A248" s="254">
        <v>238</v>
      </c>
      <c r="B248" s="509" t="s">
        <v>772</v>
      </c>
      <c r="C248" s="506">
        <v>1747.4</v>
      </c>
      <c r="D248" s="507">
        <v>1745.2333333333333</v>
      </c>
      <c r="E248" s="507">
        <v>1720.4666666666667</v>
      </c>
      <c r="F248" s="507">
        <v>1693.5333333333333</v>
      </c>
      <c r="G248" s="507">
        <v>1668.7666666666667</v>
      </c>
      <c r="H248" s="507">
        <v>1772.1666666666667</v>
      </c>
      <c r="I248" s="507">
        <v>1796.9333333333336</v>
      </c>
      <c r="J248" s="507">
        <v>1823.8666666666668</v>
      </c>
      <c r="K248" s="506">
        <v>1770</v>
      </c>
      <c r="L248" s="506">
        <v>1718.3</v>
      </c>
      <c r="M248" s="506">
        <v>17.761330000000001</v>
      </c>
    </row>
    <row r="249" spans="1:13">
      <c r="A249" s="254">
        <v>239</v>
      </c>
      <c r="B249" s="509" t="s">
        <v>748</v>
      </c>
      <c r="C249" s="506">
        <v>296.89999999999998</v>
      </c>
      <c r="D249" s="507">
        <v>291.81666666666666</v>
      </c>
      <c r="E249" s="507">
        <v>285.63333333333333</v>
      </c>
      <c r="F249" s="507">
        <v>274.36666666666667</v>
      </c>
      <c r="G249" s="507">
        <v>268.18333333333334</v>
      </c>
      <c r="H249" s="507">
        <v>303.08333333333331</v>
      </c>
      <c r="I249" s="507">
        <v>309.26666666666659</v>
      </c>
      <c r="J249" s="507">
        <v>320.5333333333333</v>
      </c>
      <c r="K249" s="506">
        <v>298</v>
      </c>
      <c r="L249" s="506">
        <v>280.55</v>
      </c>
      <c r="M249" s="506">
        <v>2.9298999999999999</v>
      </c>
    </row>
    <row r="250" spans="1:13">
      <c r="A250" s="254">
        <v>240</v>
      </c>
      <c r="B250" s="509" t="s">
        <v>120</v>
      </c>
      <c r="C250" s="506">
        <v>503.65</v>
      </c>
      <c r="D250" s="507">
        <v>503.2</v>
      </c>
      <c r="E250" s="507">
        <v>497.59999999999997</v>
      </c>
      <c r="F250" s="507">
        <v>491.54999999999995</v>
      </c>
      <c r="G250" s="507">
        <v>485.94999999999993</v>
      </c>
      <c r="H250" s="507">
        <v>509.25</v>
      </c>
      <c r="I250" s="507">
        <v>514.85</v>
      </c>
      <c r="J250" s="507">
        <v>520.90000000000009</v>
      </c>
      <c r="K250" s="506">
        <v>508.8</v>
      </c>
      <c r="L250" s="506">
        <v>497.15</v>
      </c>
      <c r="M250" s="506">
        <v>12.624779999999999</v>
      </c>
    </row>
    <row r="251" spans="1:13">
      <c r="A251" s="254">
        <v>241</v>
      </c>
      <c r="B251" s="509" t="s">
        <v>827</v>
      </c>
      <c r="C251" s="506">
        <v>239.95</v>
      </c>
      <c r="D251" s="507">
        <v>241.03333333333333</v>
      </c>
      <c r="E251" s="507">
        <v>234.01666666666665</v>
      </c>
      <c r="F251" s="507">
        <v>228.08333333333331</v>
      </c>
      <c r="G251" s="507">
        <v>221.06666666666663</v>
      </c>
      <c r="H251" s="507">
        <v>246.96666666666667</v>
      </c>
      <c r="I251" s="507">
        <v>253.98333333333338</v>
      </c>
      <c r="J251" s="507">
        <v>259.91666666666669</v>
      </c>
      <c r="K251" s="506">
        <v>248.05</v>
      </c>
      <c r="L251" s="506">
        <v>235.1</v>
      </c>
      <c r="M251" s="506">
        <v>20.065560000000001</v>
      </c>
    </row>
    <row r="252" spans="1:13">
      <c r="A252" s="254">
        <v>242</v>
      </c>
      <c r="B252" s="509" t="s">
        <v>122</v>
      </c>
      <c r="C252" s="506">
        <v>952.75</v>
      </c>
      <c r="D252" s="507">
        <v>959.75</v>
      </c>
      <c r="E252" s="507">
        <v>943</v>
      </c>
      <c r="F252" s="507">
        <v>933.25</v>
      </c>
      <c r="G252" s="507">
        <v>916.5</v>
      </c>
      <c r="H252" s="507">
        <v>969.5</v>
      </c>
      <c r="I252" s="507">
        <v>986.25</v>
      </c>
      <c r="J252" s="507">
        <v>996</v>
      </c>
      <c r="K252" s="506">
        <v>976.5</v>
      </c>
      <c r="L252" s="506">
        <v>950</v>
      </c>
      <c r="M252" s="506">
        <v>48.91178</v>
      </c>
    </row>
    <row r="253" spans="1:13">
      <c r="A253" s="254">
        <v>243</v>
      </c>
      <c r="B253" s="509" t="s">
        <v>256</v>
      </c>
      <c r="C253" s="506">
        <v>4470.95</v>
      </c>
      <c r="D253" s="507">
        <v>4453.8</v>
      </c>
      <c r="E253" s="507">
        <v>4408.6000000000004</v>
      </c>
      <c r="F253" s="507">
        <v>4346.25</v>
      </c>
      <c r="G253" s="507">
        <v>4301.05</v>
      </c>
      <c r="H253" s="507">
        <v>4516.1500000000005</v>
      </c>
      <c r="I253" s="507">
        <v>4561.3499999999995</v>
      </c>
      <c r="J253" s="507">
        <v>4623.7000000000007</v>
      </c>
      <c r="K253" s="506">
        <v>4499</v>
      </c>
      <c r="L253" s="506">
        <v>4391.45</v>
      </c>
      <c r="M253" s="506">
        <v>4.88842</v>
      </c>
    </row>
    <row r="254" spans="1:13">
      <c r="A254" s="254">
        <v>244</v>
      </c>
      <c r="B254" s="509" t="s">
        <v>124</v>
      </c>
      <c r="C254" s="506">
        <v>1336.2</v>
      </c>
      <c r="D254" s="507">
        <v>1341.6333333333334</v>
      </c>
      <c r="E254" s="507">
        <v>1326.5666666666668</v>
      </c>
      <c r="F254" s="507">
        <v>1316.9333333333334</v>
      </c>
      <c r="G254" s="507">
        <v>1301.8666666666668</v>
      </c>
      <c r="H254" s="507">
        <v>1351.2666666666669</v>
      </c>
      <c r="I254" s="507">
        <v>1366.3333333333335</v>
      </c>
      <c r="J254" s="507">
        <v>1375.9666666666669</v>
      </c>
      <c r="K254" s="506">
        <v>1356.7</v>
      </c>
      <c r="L254" s="506">
        <v>1332</v>
      </c>
      <c r="M254" s="506">
        <v>49.220709999999997</v>
      </c>
    </row>
    <row r="255" spans="1:13">
      <c r="A255" s="254">
        <v>245</v>
      </c>
      <c r="B255" s="509" t="s">
        <v>749</v>
      </c>
      <c r="C255" s="506">
        <v>670.45</v>
      </c>
      <c r="D255" s="507">
        <v>675.68333333333328</v>
      </c>
      <c r="E255" s="507">
        <v>661.81666666666661</v>
      </c>
      <c r="F255" s="507">
        <v>653.18333333333328</v>
      </c>
      <c r="G255" s="507">
        <v>639.31666666666661</v>
      </c>
      <c r="H255" s="507">
        <v>684.31666666666661</v>
      </c>
      <c r="I255" s="507">
        <v>698.18333333333317</v>
      </c>
      <c r="J255" s="507">
        <v>706.81666666666661</v>
      </c>
      <c r="K255" s="506">
        <v>689.55</v>
      </c>
      <c r="L255" s="506">
        <v>667.05</v>
      </c>
      <c r="M255" s="506">
        <v>0.17061000000000001</v>
      </c>
    </row>
    <row r="256" spans="1:13">
      <c r="A256" s="254">
        <v>246</v>
      </c>
      <c r="B256" s="509" t="s">
        <v>400</v>
      </c>
      <c r="C256" s="506">
        <v>301.3</v>
      </c>
      <c r="D256" s="507">
        <v>301.11666666666662</v>
      </c>
      <c r="E256" s="507">
        <v>298.23333333333323</v>
      </c>
      <c r="F256" s="507">
        <v>295.16666666666663</v>
      </c>
      <c r="G256" s="507">
        <v>292.28333333333325</v>
      </c>
      <c r="H256" s="507">
        <v>304.18333333333322</v>
      </c>
      <c r="I256" s="507">
        <v>307.06666666666655</v>
      </c>
      <c r="J256" s="507">
        <v>310.13333333333321</v>
      </c>
      <c r="K256" s="506">
        <v>304</v>
      </c>
      <c r="L256" s="506">
        <v>298.05</v>
      </c>
      <c r="M256" s="506">
        <v>2.9269400000000001</v>
      </c>
    </row>
    <row r="257" spans="1:13">
      <c r="A257" s="254">
        <v>247</v>
      </c>
      <c r="B257" s="509" t="s">
        <v>121</v>
      </c>
      <c r="C257" s="506">
        <v>1613</v>
      </c>
      <c r="D257" s="507">
        <v>1629.7833333333335</v>
      </c>
      <c r="E257" s="507">
        <v>1583.2166666666672</v>
      </c>
      <c r="F257" s="507">
        <v>1553.4333333333336</v>
      </c>
      <c r="G257" s="507">
        <v>1506.8666666666672</v>
      </c>
      <c r="H257" s="507">
        <v>1659.5666666666671</v>
      </c>
      <c r="I257" s="507">
        <v>1706.1333333333332</v>
      </c>
      <c r="J257" s="507">
        <v>1735.916666666667</v>
      </c>
      <c r="K257" s="506">
        <v>1676.35</v>
      </c>
      <c r="L257" s="506">
        <v>1600</v>
      </c>
      <c r="M257" s="506">
        <v>12.62754</v>
      </c>
    </row>
    <row r="258" spans="1:13">
      <c r="A258" s="254">
        <v>248</v>
      </c>
      <c r="B258" s="509" t="s">
        <v>257</v>
      </c>
      <c r="C258" s="506">
        <v>1859.9</v>
      </c>
      <c r="D258" s="507">
        <v>1855.45</v>
      </c>
      <c r="E258" s="507">
        <v>1845.45</v>
      </c>
      <c r="F258" s="507">
        <v>1831</v>
      </c>
      <c r="G258" s="507">
        <v>1821</v>
      </c>
      <c r="H258" s="507">
        <v>1869.9</v>
      </c>
      <c r="I258" s="507">
        <v>1879.9</v>
      </c>
      <c r="J258" s="507">
        <v>1894.3500000000001</v>
      </c>
      <c r="K258" s="506">
        <v>1865.45</v>
      </c>
      <c r="L258" s="506">
        <v>1841</v>
      </c>
      <c r="M258" s="506">
        <v>1.34907</v>
      </c>
    </row>
    <row r="259" spans="1:13">
      <c r="A259" s="254">
        <v>249</v>
      </c>
      <c r="B259" s="509" t="s">
        <v>401</v>
      </c>
      <c r="C259" s="506">
        <v>1228.75</v>
      </c>
      <c r="D259" s="507">
        <v>1228.1166666666666</v>
      </c>
      <c r="E259" s="507">
        <v>1211.1333333333332</v>
      </c>
      <c r="F259" s="507">
        <v>1193.5166666666667</v>
      </c>
      <c r="G259" s="507">
        <v>1176.5333333333333</v>
      </c>
      <c r="H259" s="507">
        <v>1245.7333333333331</v>
      </c>
      <c r="I259" s="507">
        <v>1262.7166666666662</v>
      </c>
      <c r="J259" s="507">
        <v>1280.333333333333</v>
      </c>
      <c r="K259" s="506">
        <v>1245.0999999999999</v>
      </c>
      <c r="L259" s="506">
        <v>1210.5</v>
      </c>
      <c r="M259" s="506">
        <v>1.0320199999999999</v>
      </c>
    </row>
    <row r="260" spans="1:13">
      <c r="A260" s="254">
        <v>250</v>
      </c>
      <c r="B260" s="509" t="s">
        <v>402</v>
      </c>
      <c r="C260" s="506">
        <v>2806.3</v>
      </c>
      <c r="D260" s="507">
        <v>2814</v>
      </c>
      <c r="E260" s="507">
        <v>2773.15</v>
      </c>
      <c r="F260" s="507">
        <v>2740</v>
      </c>
      <c r="G260" s="507">
        <v>2699.15</v>
      </c>
      <c r="H260" s="507">
        <v>2847.15</v>
      </c>
      <c r="I260" s="507">
        <v>2888.0000000000005</v>
      </c>
      <c r="J260" s="507">
        <v>2921.15</v>
      </c>
      <c r="K260" s="506">
        <v>2854.85</v>
      </c>
      <c r="L260" s="506">
        <v>2780.85</v>
      </c>
      <c r="M260" s="506">
        <v>6.7220000000000002E-2</v>
      </c>
    </row>
    <row r="261" spans="1:13">
      <c r="A261" s="254">
        <v>251</v>
      </c>
      <c r="B261" s="509" t="s">
        <v>403</v>
      </c>
      <c r="C261" s="506">
        <v>409.9</v>
      </c>
      <c r="D261" s="507">
        <v>406.16666666666669</v>
      </c>
      <c r="E261" s="507">
        <v>394.63333333333338</v>
      </c>
      <c r="F261" s="507">
        <v>379.36666666666667</v>
      </c>
      <c r="G261" s="507">
        <v>367.83333333333337</v>
      </c>
      <c r="H261" s="507">
        <v>421.43333333333339</v>
      </c>
      <c r="I261" s="507">
        <v>432.9666666666667</v>
      </c>
      <c r="J261" s="507">
        <v>448.23333333333341</v>
      </c>
      <c r="K261" s="506">
        <v>417.7</v>
      </c>
      <c r="L261" s="506">
        <v>390.9</v>
      </c>
      <c r="M261" s="506">
        <v>2.2239399999999998</v>
      </c>
    </row>
    <row r="262" spans="1:13">
      <c r="A262" s="254">
        <v>252</v>
      </c>
      <c r="B262" s="509" t="s">
        <v>404</v>
      </c>
      <c r="C262" s="506">
        <v>152.44999999999999</v>
      </c>
      <c r="D262" s="507">
        <v>150.91666666666666</v>
      </c>
      <c r="E262" s="507">
        <v>148.23333333333332</v>
      </c>
      <c r="F262" s="507">
        <v>144.01666666666665</v>
      </c>
      <c r="G262" s="507">
        <v>141.33333333333331</v>
      </c>
      <c r="H262" s="507">
        <v>155.13333333333333</v>
      </c>
      <c r="I262" s="507">
        <v>157.81666666666666</v>
      </c>
      <c r="J262" s="507">
        <v>162.03333333333333</v>
      </c>
      <c r="K262" s="506">
        <v>153.6</v>
      </c>
      <c r="L262" s="506">
        <v>146.69999999999999</v>
      </c>
      <c r="M262" s="506">
        <v>9.1945499999999996</v>
      </c>
    </row>
    <row r="263" spans="1:13">
      <c r="A263" s="254">
        <v>253</v>
      </c>
      <c r="B263" s="509" t="s">
        <v>405</v>
      </c>
      <c r="C263" s="506">
        <v>109.85</v>
      </c>
      <c r="D263" s="507">
        <v>110.14999999999999</v>
      </c>
      <c r="E263" s="507">
        <v>108.79999999999998</v>
      </c>
      <c r="F263" s="507">
        <v>107.74999999999999</v>
      </c>
      <c r="G263" s="507">
        <v>106.39999999999998</v>
      </c>
      <c r="H263" s="507">
        <v>111.19999999999999</v>
      </c>
      <c r="I263" s="507">
        <v>112.54999999999998</v>
      </c>
      <c r="J263" s="507">
        <v>113.6</v>
      </c>
      <c r="K263" s="506">
        <v>111.5</v>
      </c>
      <c r="L263" s="506">
        <v>109.1</v>
      </c>
      <c r="M263" s="506">
        <v>5.5351699999999999</v>
      </c>
    </row>
    <row r="264" spans="1:13">
      <c r="A264" s="254">
        <v>254</v>
      </c>
      <c r="B264" s="509" t="s">
        <v>406</v>
      </c>
      <c r="C264" s="506">
        <v>87.9</v>
      </c>
      <c r="D264" s="507">
        <v>88.3</v>
      </c>
      <c r="E264" s="507">
        <v>86.699999999999989</v>
      </c>
      <c r="F264" s="507">
        <v>85.499999999999986</v>
      </c>
      <c r="G264" s="507">
        <v>83.899999999999977</v>
      </c>
      <c r="H264" s="507">
        <v>89.5</v>
      </c>
      <c r="I264" s="507">
        <v>91.1</v>
      </c>
      <c r="J264" s="507">
        <v>92.300000000000011</v>
      </c>
      <c r="K264" s="506">
        <v>89.9</v>
      </c>
      <c r="L264" s="506">
        <v>87.1</v>
      </c>
      <c r="M264" s="506">
        <v>11.469709999999999</v>
      </c>
    </row>
    <row r="265" spans="1:13">
      <c r="A265" s="254">
        <v>255</v>
      </c>
      <c r="B265" s="509" t="s">
        <v>258</v>
      </c>
      <c r="C265" s="506">
        <v>87.5</v>
      </c>
      <c r="D265" s="507">
        <v>86.45</v>
      </c>
      <c r="E265" s="507">
        <v>84.75</v>
      </c>
      <c r="F265" s="507">
        <v>82</v>
      </c>
      <c r="G265" s="507">
        <v>80.3</v>
      </c>
      <c r="H265" s="507">
        <v>89.2</v>
      </c>
      <c r="I265" s="507">
        <v>90.90000000000002</v>
      </c>
      <c r="J265" s="507">
        <v>93.65</v>
      </c>
      <c r="K265" s="506">
        <v>88.15</v>
      </c>
      <c r="L265" s="506">
        <v>83.7</v>
      </c>
      <c r="M265" s="506">
        <v>109.31102</v>
      </c>
    </row>
    <row r="266" spans="1:13">
      <c r="A266" s="254">
        <v>256</v>
      </c>
      <c r="B266" s="509" t="s">
        <v>128</v>
      </c>
      <c r="C266" s="506">
        <v>445.2</v>
      </c>
      <c r="D266" s="507">
        <v>444.55</v>
      </c>
      <c r="E266" s="507">
        <v>436.85</v>
      </c>
      <c r="F266" s="507">
        <v>428.5</v>
      </c>
      <c r="G266" s="507">
        <v>420.8</v>
      </c>
      <c r="H266" s="507">
        <v>452.90000000000003</v>
      </c>
      <c r="I266" s="507">
        <v>460.59999999999997</v>
      </c>
      <c r="J266" s="507">
        <v>468.95000000000005</v>
      </c>
      <c r="K266" s="506">
        <v>452.25</v>
      </c>
      <c r="L266" s="506">
        <v>436.2</v>
      </c>
      <c r="M266" s="506">
        <v>121.65673</v>
      </c>
    </row>
    <row r="267" spans="1:13">
      <c r="A267" s="254">
        <v>257</v>
      </c>
      <c r="B267" s="509" t="s">
        <v>751</v>
      </c>
      <c r="C267" s="506">
        <v>85.1</v>
      </c>
      <c r="D267" s="507">
        <v>85.266666666666666</v>
      </c>
      <c r="E267" s="507">
        <v>84.083333333333329</v>
      </c>
      <c r="F267" s="507">
        <v>83.066666666666663</v>
      </c>
      <c r="G267" s="507">
        <v>81.883333333333326</v>
      </c>
      <c r="H267" s="507">
        <v>86.283333333333331</v>
      </c>
      <c r="I267" s="507">
        <v>87.466666666666669</v>
      </c>
      <c r="J267" s="507">
        <v>88.483333333333334</v>
      </c>
      <c r="K267" s="506">
        <v>86.45</v>
      </c>
      <c r="L267" s="506">
        <v>84.25</v>
      </c>
      <c r="M267" s="506">
        <v>1.02702</v>
      </c>
    </row>
    <row r="268" spans="1:13">
      <c r="A268" s="254">
        <v>258</v>
      </c>
      <c r="B268" s="509" t="s">
        <v>407</v>
      </c>
      <c r="C268" s="506">
        <v>58.8</v>
      </c>
      <c r="D268" s="507">
        <v>58.983333333333327</v>
      </c>
      <c r="E268" s="507">
        <v>58.266666666666652</v>
      </c>
      <c r="F268" s="507">
        <v>57.733333333333327</v>
      </c>
      <c r="G268" s="507">
        <v>57.016666666666652</v>
      </c>
      <c r="H268" s="507">
        <v>59.516666666666652</v>
      </c>
      <c r="I268" s="507">
        <v>60.233333333333334</v>
      </c>
      <c r="J268" s="507">
        <v>60.766666666666652</v>
      </c>
      <c r="K268" s="506">
        <v>59.7</v>
      </c>
      <c r="L268" s="506">
        <v>58.45</v>
      </c>
      <c r="M268" s="506">
        <v>2.08752</v>
      </c>
    </row>
    <row r="269" spans="1:13">
      <c r="A269" s="254">
        <v>259</v>
      </c>
      <c r="B269" s="509" t="s">
        <v>408</v>
      </c>
      <c r="C269" s="506">
        <v>84.75</v>
      </c>
      <c r="D269" s="507">
        <v>85.149999999999991</v>
      </c>
      <c r="E269" s="507">
        <v>83.799999999999983</v>
      </c>
      <c r="F269" s="507">
        <v>82.85</v>
      </c>
      <c r="G269" s="507">
        <v>81.499999999999986</v>
      </c>
      <c r="H269" s="507">
        <v>86.09999999999998</v>
      </c>
      <c r="I269" s="507">
        <v>87.449999999999974</v>
      </c>
      <c r="J269" s="507">
        <v>88.399999999999977</v>
      </c>
      <c r="K269" s="506">
        <v>86.5</v>
      </c>
      <c r="L269" s="506">
        <v>84.2</v>
      </c>
      <c r="M269" s="506">
        <v>7.7121700000000004</v>
      </c>
    </row>
    <row r="270" spans="1:13">
      <c r="A270" s="254">
        <v>260</v>
      </c>
      <c r="B270" s="509" t="s">
        <v>409</v>
      </c>
      <c r="C270" s="506">
        <v>25.75</v>
      </c>
      <c r="D270" s="507">
        <v>25.966666666666669</v>
      </c>
      <c r="E270" s="507">
        <v>25.433333333333337</v>
      </c>
      <c r="F270" s="507">
        <v>25.116666666666667</v>
      </c>
      <c r="G270" s="507">
        <v>24.583333333333336</v>
      </c>
      <c r="H270" s="507">
        <v>26.283333333333339</v>
      </c>
      <c r="I270" s="507">
        <v>26.81666666666667</v>
      </c>
      <c r="J270" s="507">
        <v>27.13333333333334</v>
      </c>
      <c r="K270" s="506">
        <v>26.5</v>
      </c>
      <c r="L270" s="506">
        <v>25.65</v>
      </c>
      <c r="M270" s="506">
        <v>11.908099999999999</v>
      </c>
    </row>
    <row r="271" spans="1:13">
      <c r="A271" s="254">
        <v>261</v>
      </c>
      <c r="B271" s="509" t="s">
        <v>410</v>
      </c>
      <c r="C271" s="506">
        <v>68.7</v>
      </c>
      <c r="D271" s="507">
        <v>68.7</v>
      </c>
      <c r="E271" s="507">
        <v>68</v>
      </c>
      <c r="F271" s="507">
        <v>67.3</v>
      </c>
      <c r="G271" s="507">
        <v>66.599999999999994</v>
      </c>
      <c r="H271" s="507">
        <v>69.400000000000006</v>
      </c>
      <c r="I271" s="507">
        <v>70.100000000000023</v>
      </c>
      <c r="J271" s="507">
        <v>70.800000000000011</v>
      </c>
      <c r="K271" s="506">
        <v>69.400000000000006</v>
      </c>
      <c r="L271" s="506">
        <v>68</v>
      </c>
      <c r="M271" s="506">
        <v>4.4723199999999999</v>
      </c>
    </row>
    <row r="272" spans="1:13">
      <c r="A272" s="254">
        <v>262</v>
      </c>
      <c r="B272" s="509" t="s">
        <v>411</v>
      </c>
      <c r="C272" s="506">
        <v>71.5</v>
      </c>
      <c r="D272" s="507">
        <v>72.399999999999991</v>
      </c>
      <c r="E272" s="507">
        <v>70.299999999999983</v>
      </c>
      <c r="F272" s="507">
        <v>69.099999999999994</v>
      </c>
      <c r="G272" s="507">
        <v>66.999999999999986</v>
      </c>
      <c r="H272" s="507">
        <v>73.59999999999998</v>
      </c>
      <c r="I272" s="507">
        <v>75.699999999999974</v>
      </c>
      <c r="J272" s="507">
        <v>76.899999999999977</v>
      </c>
      <c r="K272" s="506">
        <v>74.5</v>
      </c>
      <c r="L272" s="506">
        <v>71.2</v>
      </c>
      <c r="M272" s="506">
        <v>8.8330599999999997</v>
      </c>
    </row>
    <row r="273" spans="1:13">
      <c r="A273" s="254">
        <v>263</v>
      </c>
      <c r="B273" s="509" t="s">
        <v>412</v>
      </c>
      <c r="C273" s="506">
        <v>119.9</v>
      </c>
      <c r="D273" s="507">
        <v>118.58333333333333</v>
      </c>
      <c r="E273" s="507">
        <v>116.51666666666665</v>
      </c>
      <c r="F273" s="507">
        <v>113.13333333333333</v>
      </c>
      <c r="G273" s="507">
        <v>111.06666666666665</v>
      </c>
      <c r="H273" s="507">
        <v>121.96666666666665</v>
      </c>
      <c r="I273" s="507">
        <v>124.03333333333335</v>
      </c>
      <c r="J273" s="507">
        <v>127.41666666666666</v>
      </c>
      <c r="K273" s="506">
        <v>120.65</v>
      </c>
      <c r="L273" s="506">
        <v>115.2</v>
      </c>
      <c r="M273" s="506">
        <v>4.5770600000000004</v>
      </c>
    </row>
    <row r="274" spans="1:13">
      <c r="A274" s="254">
        <v>264</v>
      </c>
      <c r="B274" s="509" t="s">
        <v>413</v>
      </c>
      <c r="C274" s="506">
        <v>66.099999999999994</v>
      </c>
      <c r="D274" s="507">
        <v>66.283333333333331</v>
      </c>
      <c r="E274" s="507">
        <v>65.316666666666663</v>
      </c>
      <c r="F274" s="507">
        <v>64.533333333333331</v>
      </c>
      <c r="G274" s="507">
        <v>63.566666666666663</v>
      </c>
      <c r="H274" s="507">
        <v>67.066666666666663</v>
      </c>
      <c r="I274" s="507">
        <v>68.033333333333331</v>
      </c>
      <c r="J274" s="507">
        <v>68.816666666666663</v>
      </c>
      <c r="K274" s="506">
        <v>67.25</v>
      </c>
      <c r="L274" s="506">
        <v>65.5</v>
      </c>
      <c r="M274" s="506">
        <v>10.98626</v>
      </c>
    </row>
    <row r="275" spans="1:13">
      <c r="A275" s="254">
        <v>265</v>
      </c>
      <c r="B275" s="509" t="s">
        <v>127</v>
      </c>
      <c r="C275" s="506">
        <v>324.2</v>
      </c>
      <c r="D275" s="507">
        <v>321</v>
      </c>
      <c r="E275" s="507">
        <v>314.2</v>
      </c>
      <c r="F275" s="507">
        <v>304.2</v>
      </c>
      <c r="G275" s="507">
        <v>297.39999999999998</v>
      </c>
      <c r="H275" s="507">
        <v>331</v>
      </c>
      <c r="I275" s="507">
        <v>337.79999999999995</v>
      </c>
      <c r="J275" s="507">
        <v>347.8</v>
      </c>
      <c r="K275" s="506">
        <v>327.8</v>
      </c>
      <c r="L275" s="506">
        <v>311</v>
      </c>
      <c r="M275" s="506">
        <v>97.436639999999997</v>
      </c>
    </row>
    <row r="276" spans="1:13">
      <c r="A276" s="254">
        <v>266</v>
      </c>
      <c r="B276" s="509" t="s">
        <v>414</v>
      </c>
      <c r="C276" s="506">
        <v>2555</v>
      </c>
      <c r="D276" s="507">
        <v>2551.1833333333334</v>
      </c>
      <c r="E276" s="507">
        <v>2525.8166666666666</v>
      </c>
      <c r="F276" s="507">
        <v>2496.6333333333332</v>
      </c>
      <c r="G276" s="507">
        <v>2471.2666666666664</v>
      </c>
      <c r="H276" s="507">
        <v>2580.3666666666668</v>
      </c>
      <c r="I276" s="507">
        <v>2605.7333333333336</v>
      </c>
      <c r="J276" s="507">
        <v>2634.916666666667</v>
      </c>
      <c r="K276" s="506">
        <v>2576.5500000000002</v>
      </c>
      <c r="L276" s="506">
        <v>2522</v>
      </c>
      <c r="M276" s="506">
        <v>8.5470000000000004E-2</v>
      </c>
    </row>
    <row r="277" spans="1:13">
      <c r="A277" s="254">
        <v>267</v>
      </c>
      <c r="B277" s="509" t="s">
        <v>129</v>
      </c>
      <c r="C277" s="506">
        <v>2880.8</v>
      </c>
      <c r="D277" s="507">
        <v>2886.0166666666664</v>
      </c>
      <c r="E277" s="507">
        <v>2854.7833333333328</v>
      </c>
      <c r="F277" s="507">
        <v>2828.7666666666664</v>
      </c>
      <c r="G277" s="507">
        <v>2797.5333333333328</v>
      </c>
      <c r="H277" s="507">
        <v>2912.0333333333328</v>
      </c>
      <c r="I277" s="507">
        <v>2943.2666666666664</v>
      </c>
      <c r="J277" s="507">
        <v>2969.2833333333328</v>
      </c>
      <c r="K277" s="506">
        <v>2917.25</v>
      </c>
      <c r="L277" s="506">
        <v>2860</v>
      </c>
      <c r="M277" s="506">
        <v>8.3524100000000008</v>
      </c>
    </row>
    <row r="278" spans="1:13">
      <c r="A278" s="254">
        <v>268</v>
      </c>
      <c r="B278" s="509" t="s">
        <v>130</v>
      </c>
      <c r="C278" s="506">
        <v>860.8</v>
      </c>
      <c r="D278" s="507">
        <v>868.81666666666661</v>
      </c>
      <c r="E278" s="507">
        <v>846.98333333333323</v>
      </c>
      <c r="F278" s="507">
        <v>833.16666666666663</v>
      </c>
      <c r="G278" s="507">
        <v>811.33333333333326</v>
      </c>
      <c r="H278" s="507">
        <v>882.63333333333321</v>
      </c>
      <c r="I278" s="507">
        <v>904.4666666666667</v>
      </c>
      <c r="J278" s="507">
        <v>918.28333333333319</v>
      </c>
      <c r="K278" s="506">
        <v>890.65</v>
      </c>
      <c r="L278" s="506">
        <v>855</v>
      </c>
      <c r="M278" s="506">
        <v>9.8942499999999995</v>
      </c>
    </row>
    <row r="279" spans="1:13">
      <c r="A279" s="254">
        <v>269</v>
      </c>
      <c r="B279" s="509" t="s">
        <v>415</v>
      </c>
      <c r="C279" s="506">
        <v>137.65</v>
      </c>
      <c r="D279" s="507">
        <v>138.63333333333333</v>
      </c>
      <c r="E279" s="507">
        <v>136.51666666666665</v>
      </c>
      <c r="F279" s="507">
        <v>135.38333333333333</v>
      </c>
      <c r="G279" s="507">
        <v>133.26666666666665</v>
      </c>
      <c r="H279" s="507">
        <v>139.76666666666665</v>
      </c>
      <c r="I279" s="507">
        <v>141.88333333333333</v>
      </c>
      <c r="J279" s="507">
        <v>143.01666666666665</v>
      </c>
      <c r="K279" s="506">
        <v>140.75</v>
      </c>
      <c r="L279" s="506">
        <v>137.5</v>
      </c>
      <c r="M279" s="506">
        <v>2.0297900000000002</v>
      </c>
    </row>
    <row r="280" spans="1:13">
      <c r="A280" s="254">
        <v>270</v>
      </c>
      <c r="B280" s="509" t="s">
        <v>417</v>
      </c>
      <c r="C280" s="506">
        <v>518.6</v>
      </c>
      <c r="D280" s="507">
        <v>518.61666666666667</v>
      </c>
      <c r="E280" s="507">
        <v>510.23333333333335</v>
      </c>
      <c r="F280" s="507">
        <v>501.86666666666667</v>
      </c>
      <c r="G280" s="507">
        <v>493.48333333333335</v>
      </c>
      <c r="H280" s="507">
        <v>526.98333333333335</v>
      </c>
      <c r="I280" s="507">
        <v>535.36666666666679</v>
      </c>
      <c r="J280" s="507">
        <v>543.73333333333335</v>
      </c>
      <c r="K280" s="506">
        <v>527</v>
      </c>
      <c r="L280" s="506">
        <v>510.25</v>
      </c>
      <c r="M280" s="506">
        <v>2.4409700000000001</v>
      </c>
    </row>
    <row r="281" spans="1:13">
      <c r="A281" s="254">
        <v>271</v>
      </c>
      <c r="B281" s="509" t="s">
        <v>418</v>
      </c>
      <c r="C281" s="506">
        <v>205.8</v>
      </c>
      <c r="D281" s="507">
        <v>205.75</v>
      </c>
      <c r="E281" s="507">
        <v>202.55</v>
      </c>
      <c r="F281" s="507">
        <v>199.3</v>
      </c>
      <c r="G281" s="507">
        <v>196.10000000000002</v>
      </c>
      <c r="H281" s="507">
        <v>209</v>
      </c>
      <c r="I281" s="507">
        <v>212.2</v>
      </c>
      <c r="J281" s="507">
        <v>215.45</v>
      </c>
      <c r="K281" s="506">
        <v>208.95</v>
      </c>
      <c r="L281" s="506">
        <v>202.5</v>
      </c>
      <c r="M281" s="506">
        <v>3.8134000000000001</v>
      </c>
    </row>
    <row r="282" spans="1:13">
      <c r="A282" s="254">
        <v>272</v>
      </c>
      <c r="B282" s="509" t="s">
        <v>419</v>
      </c>
      <c r="C282" s="506">
        <v>183.85</v>
      </c>
      <c r="D282" s="507">
        <v>185.38333333333333</v>
      </c>
      <c r="E282" s="507">
        <v>181.56666666666666</v>
      </c>
      <c r="F282" s="507">
        <v>179.28333333333333</v>
      </c>
      <c r="G282" s="507">
        <v>175.46666666666667</v>
      </c>
      <c r="H282" s="507">
        <v>187.66666666666666</v>
      </c>
      <c r="I282" s="507">
        <v>191.48333333333332</v>
      </c>
      <c r="J282" s="507">
        <v>193.76666666666665</v>
      </c>
      <c r="K282" s="506">
        <v>189.2</v>
      </c>
      <c r="L282" s="506">
        <v>183.1</v>
      </c>
      <c r="M282" s="506">
        <v>3.5159699999999998</v>
      </c>
    </row>
    <row r="283" spans="1:13">
      <c r="A283" s="254">
        <v>273</v>
      </c>
      <c r="B283" s="509" t="s">
        <v>752</v>
      </c>
      <c r="C283" s="506">
        <v>884.8</v>
      </c>
      <c r="D283" s="507">
        <v>879.88333333333321</v>
      </c>
      <c r="E283" s="507">
        <v>864.61666666666645</v>
      </c>
      <c r="F283" s="507">
        <v>844.43333333333328</v>
      </c>
      <c r="G283" s="507">
        <v>829.16666666666652</v>
      </c>
      <c r="H283" s="507">
        <v>900.06666666666638</v>
      </c>
      <c r="I283" s="507">
        <v>915.33333333333326</v>
      </c>
      <c r="J283" s="507">
        <v>935.51666666666631</v>
      </c>
      <c r="K283" s="506">
        <v>895.15</v>
      </c>
      <c r="L283" s="506">
        <v>859.7</v>
      </c>
      <c r="M283" s="506">
        <v>0.77588999999999997</v>
      </c>
    </row>
    <row r="284" spans="1:13">
      <c r="A284" s="254">
        <v>274</v>
      </c>
      <c r="B284" s="509" t="s">
        <v>420</v>
      </c>
      <c r="C284" s="506">
        <v>898.7</v>
      </c>
      <c r="D284" s="507">
        <v>903.1</v>
      </c>
      <c r="E284" s="507">
        <v>891.35</v>
      </c>
      <c r="F284" s="507">
        <v>884</v>
      </c>
      <c r="G284" s="507">
        <v>872.25</v>
      </c>
      <c r="H284" s="507">
        <v>910.45</v>
      </c>
      <c r="I284" s="507">
        <v>922.2</v>
      </c>
      <c r="J284" s="507">
        <v>929.55000000000007</v>
      </c>
      <c r="K284" s="506">
        <v>914.85</v>
      </c>
      <c r="L284" s="506">
        <v>895.75</v>
      </c>
      <c r="M284" s="506">
        <v>2.5889600000000002</v>
      </c>
    </row>
    <row r="285" spans="1:13">
      <c r="A285" s="254">
        <v>275</v>
      </c>
      <c r="B285" s="509" t="s">
        <v>421</v>
      </c>
      <c r="C285" s="506">
        <v>368.4</v>
      </c>
      <c r="D285" s="507">
        <v>371.59999999999997</v>
      </c>
      <c r="E285" s="507">
        <v>358.79999999999995</v>
      </c>
      <c r="F285" s="507">
        <v>349.2</v>
      </c>
      <c r="G285" s="507">
        <v>336.4</v>
      </c>
      <c r="H285" s="507">
        <v>381.19999999999993</v>
      </c>
      <c r="I285" s="507">
        <v>394</v>
      </c>
      <c r="J285" s="507">
        <v>403.59999999999991</v>
      </c>
      <c r="K285" s="506">
        <v>384.4</v>
      </c>
      <c r="L285" s="506">
        <v>362</v>
      </c>
      <c r="M285" s="506">
        <v>1.7494799999999999</v>
      </c>
    </row>
    <row r="286" spans="1:13">
      <c r="A286" s="254">
        <v>276</v>
      </c>
      <c r="B286" s="509" t="s">
        <v>422</v>
      </c>
      <c r="C286" s="506">
        <v>568.35</v>
      </c>
      <c r="D286" s="507">
        <v>564.73333333333346</v>
      </c>
      <c r="E286" s="507">
        <v>554.76666666666688</v>
      </c>
      <c r="F286" s="507">
        <v>541.18333333333339</v>
      </c>
      <c r="G286" s="507">
        <v>531.21666666666681</v>
      </c>
      <c r="H286" s="507">
        <v>578.31666666666695</v>
      </c>
      <c r="I286" s="507">
        <v>588.28333333333342</v>
      </c>
      <c r="J286" s="507">
        <v>601.86666666666702</v>
      </c>
      <c r="K286" s="506">
        <v>574.70000000000005</v>
      </c>
      <c r="L286" s="506">
        <v>551.15</v>
      </c>
      <c r="M286" s="506">
        <v>1.63533</v>
      </c>
    </row>
    <row r="287" spans="1:13">
      <c r="A287" s="254">
        <v>277</v>
      </c>
      <c r="B287" s="509" t="s">
        <v>423</v>
      </c>
      <c r="C287" s="506">
        <v>60.45</v>
      </c>
      <c r="D287" s="507">
        <v>61.116666666666667</v>
      </c>
      <c r="E287" s="507">
        <v>59.333333333333336</v>
      </c>
      <c r="F287" s="507">
        <v>58.216666666666669</v>
      </c>
      <c r="G287" s="507">
        <v>56.433333333333337</v>
      </c>
      <c r="H287" s="507">
        <v>62.233333333333334</v>
      </c>
      <c r="I287" s="507">
        <v>64.016666666666666</v>
      </c>
      <c r="J287" s="507">
        <v>65.133333333333326</v>
      </c>
      <c r="K287" s="506">
        <v>62.9</v>
      </c>
      <c r="L287" s="506">
        <v>60</v>
      </c>
      <c r="M287" s="506">
        <v>14.917820000000001</v>
      </c>
    </row>
    <row r="288" spans="1:13">
      <c r="A288" s="254">
        <v>278</v>
      </c>
      <c r="B288" s="509" t="s">
        <v>424</v>
      </c>
      <c r="C288" s="506">
        <v>54.95</v>
      </c>
      <c r="D288" s="507">
        <v>55</v>
      </c>
      <c r="E288" s="507">
        <v>54.05</v>
      </c>
      <c r="F288" s="507">
        <v>53.15</v>
      </c>
      <c r="G288" s="507">
        <v>52.199999999999996</v>
      </c>
      <c r="H288" s="507">
        <v>55.9</v>
      </c>
      <c r="I288" s="507">
        <v>56.85</v>
      </c>
      <c r="J288" s="507">
        <v>57.75</v>
      </c>
      <c r="K288" s="506">
        <v>55.95</v>
      </c>
      <c r="L288" s="506">
        <v>54.1</v>
      </c>
      <c r="M288" s="506">
        <v>10.76924</v>
      </c>
    </row>
    <row r="289" spans="1:13">
      <c r="A289" s="254">
        <v>279</v>
      </c>
      <c r="B289" s="509" t="s">
        <v>425</v>
      </c>
      <c r="C289" s="506">
        <v>488.55</v>
      </c>
      <c r="D289" s="507">
        <v>489.61666666666673</v>
      </c>
      <c r="E289" s="507">
        <v>482.63333333333344</v>
      </c>
      <c r="F289" s="507">
        <v>476.7166666666667</v>
      </c>
      <c r="G289" s="507">
        <v>469.73333333333341</v>
      </c>
      <c r="H289" s="507">
        <v>495.53333333333347</v>
      </c>
      <c r="I289" s="507">
        <v>502.51666666666671</v>
      </c>
      <c r="J289" s="507">
        <v>508.43333333333351</v>
      </c>
      <c r="K289" s="506">
        <v>496.6</v>
      </c>
      <c r="L289" s="506">
        <v>483.7</v>
      </c>
      <c r="M289" s="506">
        <v>1.28525</v>
      </c>
    </row>
    <row r="290" spans="1:13">
      <c r="A290" s="254">
        <v>280</v>
      </c>
      <c r="B290" s="509" t="s">
        <v>426</v>
      </c>
      <c r="C290" s="506">
        <v>411.65</v>
      </c>
      <c r="D290" s="507">
        <v>414.33333333333331</v>
      </c>
      <c r="E290" s="507">
        <v>406.31666666666661</v>
      </c>
      <c r="F290" s="507">
        <v>400.98333333333329</v>
      </c>
      <c r="G290" s="507">
        <v>392.96666666666658</v>
      </c>
      <c r="H290" s="507">
        <v>419.66666666666663</v>
      </c>
      <c r="I290" s="507">
        <v>427.68333333333339</v>
      </c>
      <c r="J290" s="507">
        <v>433.01666666666665</v>
      </c>
      <c r="K290" s="506">
        <v>422.35</v>
      </c>
      <c r="L290" s="506">
        <v>409</v>
      </c>
      <c r="M290" s="506">
        <v>2.3592200000000001</v>
      </c>
    </row>
    <row r="291" spans="1:13">
      <c r="A291" s="254">
        <v>281</v>
      </c>
      <c r="B291" s="509" t="s">
        <v>427</v>
      </c>
      <c r="C291" s="506">
        <v>226.9</v>
      </c>
      <c r="D291" s="507">
        <v>226.38333333333335</v>
      </c>
      <c r="E291" s="507">
        <v>222.81666666666672</v>
      </c>
      <c r="F291" s="507">
        <v>218.73333333333338</v>
      </c>
      <c r="G291" s="507">
        <v>215.16666666666674</v>
      </c>
      <c r="H291" s="507">
        <v>230.4666666666667</v>
      </c>
      <c r="I291" s="507">
        <v>234.03333333333336</v>
      </c>
      <c r="J291" s="507">
        <v>238.11666666666667</v>
      </c>
      <c r="K291" s="506">
        <v>229.95</v>
      </c>
      <c r="L291" s="506">
        <v>222.3</v>
      </c>
      <c r="M291" s="506">
        <v>2.5855600000000001</v>
      </c>
    </row>
    <row r="292" spans="1:13">
      <c r="A292" s="254">
        <v>282</v>
      </c>
      <c r="B292" s="509" t="s">
        <v>131</v>
      </c>
      <c r="C292" s="506">
        <v>1771.05</v>
      </c>
      <c r="D292" s="507">
        <v>1775.3999999999999</v>
      </c>
      <c r="E292" s="507">
        <v>1758.3999999999996</v>
      </c>
      <c r="F292" s="507">
        <v>1745.7499999999998</v>
      </c>
      <c r="G292" s="507">
        <v>1728.7499999999995</v>
      </c>
      <c r="H292" s="507">
        <v>1788.0499999999997</v>
      </c>
      <c r="I292" s="507">
        <v>1805.0500000000002</v>
      </c>
      <c r="J292" s="507">
        <v>1817.6999999999998</v>
      </c>
      <c r="K292" s="506">
        <v>1792.4</v>
      </c>
      <c r="L292" s="506">
        <v>1762.75</v>
      </c>
      <c r="M292" s="506">
        <v>33.107570000000003</v>
      </c>
    </row>
    <row r="293" spans="1:13">
      <c r="A293" s="254">
        <v>283</v>
      </c>
      <c r="B293" s="509" t="s">
        <v>132</v>
      </c>
      <c r="C293" s="506">
        <v>94.9</v>
      </c>
      <c r="D293" s="507">
        <v>95.483333333333348</v>
      </c>
      <c r="E293" s="507">
        <v>94.066666666666691</v>
      </c>
      <c r="F293" s="507">
        <v>93.233333333333348</v>
      </c>
      <c r="G293" s="507">
        <v>91.816666666666691</v>
      </c>
      <c r="H293" s="507">
        <v>96.316666666666691</v>
      </c>
      <c r="I293" s="507">
        <v>97.733333333333348</v>
      </c>
      <c r="J293" s="507">
        <v>98.566666666666691</v>
      </c>
      <c r="K293" s="506">
        <v>96.9</v>
      </c>
      <c r="L293" s="506">
        <v>94.65</v>
      </c>
      <c r="M293" s="506">
        <v>92.572479999999999</v>
      </c>
    </row>
    <row r="294" spans="1:13">
      <c r="A294" s="254">
        <v>284</v>
      </c>
      <c r="B294" s="509" t="s">
        <v>259</v>
      </c>
      <c r="C294" s="506">
        <v>2548.65</v>
      </c>
      <c r="D294" s="507">
        <v>2540.8833333333332</v>
      </c>
      <c r="E294" s="507">
        <v>2512.7666666666664</v>
      </c>
      <c r="F294" s="507">
        <v>2476.8833333333332</v>
      </c>
      <c r="G294" s="507">
        <v>2448.7666666666664</v>
      </c>
      <c r="H294" s="507">
        <v>2576.7666666666664</v>
      </c>
      <c r="I294" s="507">
        <v>2604.8833333333332</v>
      </c>
      <c r="J294" s="507">
        <v>2640.7666666666664</v>
      </c>
      <c r="K294" s="506">
        <v>2569</v>
      </c>
      <c r="L294" s="506">
        <v>2505</v>
      </c>
      <c r="M294" s="506">
        <v>1.0892999999999999</v>
      </c>
    </row>
    <row r="295" spans="1:13">
      <c r="A295" s="254">
        <v>285</v>
      </c>
      <c r="B295" s="509" t="s">
        <v>133</v>
      </c>
      <c r="C295" s="506">
        <v>419.8</v>
      </c>
      <c r="D295" s="507">
        <v>419.15000000000003</v>
      </c>
      <c r="E295" s="507">
        <v>414.95000000000005</v>
      </c>
      <c r="F295" s="507">
        <v>410.1</v>
      </c>
      <c r="G295" s="507">
        <v>405.90000000000003</v>
      </c>
      <c r="H295" s="507">
        <v>424.00000000000006</v>
      </c>
      <c r="I295" s="507">
        <v>428.2</v>
      </c>
      <c r="J295" s="507">
        <v>433.05000000000007</v>
      </c>
      <c r="K295" s="506">
        <v>423.35</v>
      </c>
      <c r="L295" s="506">
        <v>414.3</v>
      </c>
      <c r="M295" s="506">
        <v>32.239420000000003</v>
      </c>
    </row>
    <row r="296" spans="1:13">
      <c r="A296" s="254">
        <v>286</v>
      </c>
      <c r="B296" s="509" t="s">
        <v>753</v>
      </c>
      <c r="C296" s="506">
        <v>213.85</v>
      </c>
      <c r="D296" s="507">
        <v>214.63333333333335</v>
      </c>
      <c r="E296" s="507">
        <v>211.26666666666671</v>
      </c>
      <c r="F296" s="507">
        <v>208.68333333333337</v>
      </c>
      <c r="G296" s="507">
        <v>205.31666666666672</v>
      </c>
      <c r="H296" s="507">
        <v>217.2166666666667</v>
      </c>
      <c r="I296" s="507">
        <v>220.58333333333331</v>
      </c>
      <c r="J296" s="507">
        <v>223.16666666666669</v>
      </c>
      <c r="K296" s="506">
        <v>218</v>
      </c>
      <c r="L296" s="506">
        <v>212.05</v>
      </c>
      <c r="M296" s="506">
        <v>0.47643999999999997</v>
      </c>
    </row>
    <row r="297" spans="1:13">
      <c r="A297" s="254">
        <v>287</v>
      </c>
      <c r="B297" s="509" t="s">
        <v>428</v>
      </c>
      <c r="C297" s="506">
        <v>6687.15</v>
      </c>
      <c r="D297" s="507">
        <v>6735.9833333333336</v>
      </c>
      <c r="E297" s="507">
        <v>6592.166666666667</v>
      </c>
      <c r="F297" s="507">
        <v>6497.1833333333334</v>
      </c>
      <c r="G297" s="507">
        <v>6353.3666666666668</v>
      </c>
      <c r="H297" s="507">
        <v>6830.9666666666672</v>
      </c>
      <c r="I297" s="507">
        <v>6974.7833333333328</v>
      </c>
      <c r="J297" s="507">
        <v>7069.7666666666673</v>
      </c>
      <c r="K297" s="506">
        <v>6879.8</v>
      </c>
      <c r="L297" s="506">
        <v>6641</v>
      </c>
      <c r="M297" s="506">
        <v>3.4599999999999999E-2</v>
      </c>
    </row>
    <row r="298" spans="1:13">
      <c r="A298" s="254">
        <v>288</v>
      </c>
      <c r="B298" s="509" t="s">
        <v>260</v>
      </c>
      <c r="C298" s="506">
        <v>3947.25</v>
      </c>
      <c r="D298" s="507">
        <v>3927.2166666666667</v>
      </c>
      <c r="E298" s="507">
        <v>3879.4333333333334</v>
      </c>
      <c r="F298" s="507">
        <v>3811.6166666666668</v>
      </c>
      <c r="G298" s="507">
        <v>3763.8333333333335</v>
      </c>
      <c r="H298" s="507">
        <v>3995.0333333333333</v>
      </c>
      <c r="I298" s="507">
        <v>4042.8166666666671</v>
      </c>
      <c r="J298" s="507">
        <v>4110.6333333333332</v>
      </c>
      <c r="K298" s="506">
        <v>3975</v>
      </c>
      <c r="L298" s="506">
        <v>3859.4</v>
      </c>
      <c r="M298" s="506">
        <v>1.3891800000000001</v>
      </c>
    </row>
    <row r="299" spans="1:13">
      <c r="A299" s="254">
        <v>289</v>
      </c>
      <c r="B299" s="509" t="s">
        <v>134</v>
      </c>
      <c r="C299" s="506">
        <v>1398.3</v>
      </c>
      <c r="D299" s="507">
        <v>1396.1000000000001</v>
      </c>
      <c r="E299" s="507">
        <v>1384.2000000000003</v>
      </c>
      <c r="F299" s="507">
        <v>1370.1000000000001</v>
      </c>
      <c r="G299" s="507">
        <v>1358.2000000000003</v>
      </c>
      <c r="H299" s="507">
        <v>1410.2000000000003</v>
      </c>
      <c r="I299" s="507">
        <v>1422.1000000000004</v>
      </c>
      <c r="J299" s="507">
        <v>1436.2000000000003</v>
      </c>
      <c r="K299" s="506">
        <v>1408</v>
      </c>
      <c r="L299" s="506">
        <v>1382</v>
      </c>
      <c r="M299" s="506">
        <v>30.937660000000001</v>
      </c>
    </row>
    <row r="300" spans="1:13">
      <c r="A300" s="254">
        <v>290</v>
      </c>
      <c r="B300" s="509" t="s">
        <v>429</v>
      </c>
      <c r="C300" s="506">
        <v>355.4</v>
      </c>
      <c r="D300" s="507">
        <v>353.51666666666665</v>
      </c>
      <c r="E300" s="507">
        <v>350.2833333333333</v>
      </c>
      <c r="F300" s="507">
        <v>345.16666666666663</v>
      </c>
      <c r="G300" s="507">
        <v>341.93333333333328</v>
      </c>
      <c r="H300" s="507">
        <v>358.63333333333333</v>
      </c>
      <c r="I300" s="507">
        <v>361.86666666666667</v>
      </c>
      <c r="J300" s="507">
        <v>366.98333333333335</v>
      </c>
      <c r="K300" s="506">
        <v>356.75</v>
      </c>
      <c r="L300" s="506">
        <v>348.4</v>
      </c>
      <c r="M300" s="506">
        <v>17.18995</v>
      </c>
    </row>
    <row r="301" spans="1:13">
      <c r="A301" s="254">
        <v>291</v>
      </c>
      <c r="B301" s="509" t="s">
        <v>430</v>
      </c>
      <c r="C301" s="506">
        <v>36.75</v>
      </c>
      <c r="D301" s="507">
        <v>37</v>
      </c>
      <c r="E301" s="507">
        <v>36</v>
      </c>
      <c r="F301" s="507">
        <v>35.25</v>
      </c>
      <c r="G301" s="507">
        <v>34.25</v>
      </c>
      <c r="H301" s="507">
        <v>37.75</v>
      </c>
      <c r="I301" s="507">
        <v>38.75</v>
      </c>
      <c r="J301" s="507">
        <v>39.5</v>
      </c>
      <c r="K301" s="506">
        <v>38</v>
      </c>
      <c r="L301" s="506">
        <v>36.25</v>
      </c>
      <c r="M301" s="506">
        <v>5.7306600000000003</v>
      </c>
    </row>
    <row r="302" spans="1:13">
      <c r="A302" s="254">
        <v>292</v>
      </c>
      <c r="B302" s="509" t="s">
        <v>431</v>
      </c>
      <c r="C302" s="506">
        <v>1720.65</v>
      </c>
      <c r="D302" s="507">
        <v>1741.5666666666666</v>
      </c>
      <c r="E302" s="507">
        <v>1684.1333333333332</v>
      </c>
      <c r="F302" s="507">
        <v>1647.6166666666666</v>
      </c>
      <c r="G302" s="507">
        <v>1590.1833333333332</v>
      </c>
      <c r="H302" s="507">
        <v>1778.0833333333333</v>
      </c>
      <c r="I302" s="507">
        <v>1835.5166666666667</v>
      </c>
      <c r="J302" s="507">
        <v>1872.0333333333333</v>
      </c>
      <c r="K302" s="506">
        <v>1799</v>
      </c>
      <c r="L302" s="506">
        <v>1705.05</v>
      </c>
      <c r="M302" s="506">
        <v>0.20082</v>
      </c>
    </row>
    <row r="303" spans="1:13">
      <c r="A303" s="254">
        <v>293</v>
      </c>
      <c r="B303" s="509" t="s">
        <v>135</v>
      </c>
      <c r="C303" s="506">
        <v>978.95</v>
      </c>
      <c r="D303" s="507">
        <v>985.98333333333323</v>
      </c>
      <c r="E303" s="507">
        <v>967.96666666666647</v>
      </c>
      <c r="F303" s="507">
        <v>956.98333333333323</v>
      </c>
      <c r="G303" s="507">
        <v>938.96666666666647</v>
      </c>
      <c r="H303" s="507">
        <v>996.96666666666647</v>
      </c>
      <c r="I303" s="507">
        <v>1014.9833333333331</v>
      </c>
      <c r="J303" s="507">
        <v>1025.9666666666665</v>
      </c>
      <c r="K303" s="506">
        <v>1004</v>
      </c>
      <c r="L303" s="506">
        <v>975</v>
      </c>
      <c r="M303" s="506">
        <v>43.021509999999999</v>
      </c>
    </row>
    <row r="304" spans="1:13">
      <c r="A304" s="254">
        <v>294</v>
      </c>
      <c r="B304" s="509" t="s">
        <v>432</v>
      </c>
      <c r="C304" s="506">
        <v>1774.4</v>
      </c>
      <c r="D304" s="507">
        <v>1759.1333333333332</v>
      </c>
      <c r="E304" s="507">
        <v>1724.2666666666664</v>
      </c>
      <c r="F304" s="507">
        <v>1674.1333333333332</v>
      </c>
      <c r="G304" s="507">
        <v>1639.2666666666664</v>
      </c>
      <c r="H304" s="507">
        <v>1809.2666666666664</v>
      </c>
      <c r="I304" s="507">
        <v>1844.1333333333332</v>
      </c>
      <c r="J304" s="507">
        <v>1894.2666666666664</v>
      </c>
      <c r="K304" s="506">
        <v>1794</v>
      </c>
      <c r="L304" s="506">
        <v>1709</v>
      </c>
      <c r="M304" s="506">
        <v>1.8972199999999999</v>
      </c>
    </row>
    <row r="305" spans="1:13">
      <c r="A305" s="254">
        <v>295</v>
      </c>
      <c r="B305" s="509" t="s">
        <v>433</v>
      </c>
      <c r="C305" s="506">
        <v>868.5</v>
      </c>
      <c r="D305" s="507">
        <v>870.2833333333333</v>
      </c>
      <c r="E305" s="507">
        <v>860.56666666666661</v>
      </c>
      <c r="F305" s="507">
        <v>852.63333333333333</v>
      </c>
      <c r="G305" s="507">
        <v>842.91666666666663</v>
      </c>
      <c r="H305" s="507">
        <v>878.21666666666658</v>
      </c>
      <c r="I305" s="507">
        <v>887.93333333333328</v>
      </c>
      <c r="J305" s="507">
        <v>895.86666666666656</v>
      </c>
      <c r="K305" s="506">
        <v>880</v>
      </c>
      <c r="L305" s="506">
        <v>862.35</v>
      </c>
      <c r="M305" s="506">
        <v>0.12402000000000001</v>
      </c>
    </row>
    <row r="306" spans="1:13">
      <c r="A306" s="254">
        <v>296</v>
      </c>
      <c r="B306" s="509" t="s">
        <v>434</v>
      </c>
      <c r="C306" s="506">
        <v>42.65</v>
      </c>
      <c r="D306" s="507">
        <v>42.949999999999996</v>
      </c>
      <c r="E306" s="507">
        <v>42.099999999999994</v>
      </c>
      <c r="F306" s="507">
        <v>41.55</v>
      </c>
      <c r="G306" s="507">
        <v>40.699999999999996</v>
      </c>
      <c r="H306" s="507">
        <v>43.499999999999993</v>
      </c>
      <c r="I306" s="507">
        <v>44.35</v>
      </c>
      <c r="J306" s="507">
        <v>44.899999999999991</v>
      </c>
      <c r="K306" s="506">
        <v>43.8</v>
      </c>
      <c r="L306" s="506">
        <v>42.4</v>
      </c>
      <c r="M306" s="506">
        <v>24.112459999999999</v>
      </c>
    </row>
    <row r="307" spans="1:13">
      <c r="A307" s="254">
        <v>297</v>
      </c>
      <c r="B307" s="509" t="s">
        <v>435</v>
      </c>
      <c r="C307" s="506">
        <v>138.1</v>
      </c>
      <c r="D307" s="507">
        <v>138.29999999999998</v>
      </c>
      <c r="E307" s="507">
        <v>136.79999999999995</v>
      </c>
      <c r="F307" s="507">
        <v>135.49999999999997</v>
      </c>
      <c r="G307" s="507">
        <v>133.99999999999994</v>
      </c>
      <c r="H307" s="507">
        <v>139.59999999999997</v>
      </c>
      <c r="I307" s="507">
        <v>141.10000000000002</v>
      </c>
      <c r="J307" s="507">
        <v>142.39999999999998</v>
      </c>
      <c r="K307" s="506">
        <v>139.80000000000001</v>
      </c>
      <c r="L307" s="506">
        <v>137</v>
      </c>
      <c r="M307" s="506">
        <v>3.12039</v>
      </c>
    </row>
    <row r="308" spans="1:13">
      <c r="A308" s="254">
        <v>298</v>
      </c>
      <c r="B308" s="509" t="s">
        <v>146</v>
      </c>
      <c r="C308" s="506">
        <v>82009.45</v>
      </c>
      <c r="D308" s="507">
        <v>82186.283333333326</v>
      </c>
      <c r="E308" s="507">
        <v>81623.166666666657</v>
      </c>
      <c r="F308" s="507">
        <v>81236.883333333331</v>
      </c>
      <c r="G308" s="507">
        <v>80673.766666666663</v>
      </c>
      <c r="H308" s="507">
        <v>82572.566666666651</v>
      </c>
      <c r="I308" s="507">
        <v>83135.68333333332</v>
      </c>
      <c r="J308" s="507">
        <v>83521.966666666645</v>
      </c>
      <c r="K308" s="506">
        <v>82749.399999999994</v>
      </c>
      <c r="L308" s="506">
        <v>81800</v>
      </c>
      <c r="M308" s="506">
        <v>0.17693999999999999</v>
      </c>
    </row>
    <row r="309" spans="1:13">
      <c r="A309" s="254">
        <v>299</v>
      </c>
      <c r="B309" s="509" t="s">
        <v>143</v>
      </c>
      <c r="C309" s="506">
        <v>1136.55</v>
      </c>
      <c r="D309" s="507">
        <v>1142.6000000000001</v>
      </c>
      <c r="E309" s="507">
        <v>1118.2000000000003</v>
      </c>
      <c r="F309" s="507">
        <v>1099.8500000000001</v>
      </c>
      <c r="G309" s="507">
        <v>1075.4500000000003</v>
      </c>
      <c r="H309" s="507">
        <v>1160.9500000000003</v>
      </c>
      <c r="I309" s="507">
        <v>1185.3500000000004</v>
      </c>
      <c r="J309" s="507">
        <v>1203.7000000000003</v>
      </c>
      <c r="K309" s="506">
        <v>1167</v>
      </c>
      <c r="L309" s="506">
        <v>1124.25</v>
      </c>
      <c r="M309" s="506">
        <v>4.7093800000000003</v>
      </c>
    </row>
    <row r="310" spans="1:13">
      <c r="A310" s="254">
        <v>300</v>
      </c>
      <c r="B310" s="509" t="s">
        <v>436</v>
      </c>
      <c r="C310" s="506">
        <v>3519.05</v>
      </c>
      <c r="D310" s="507">
        <v>3525</v>
      </c>
      <c r="E310" s="507">
        <v>3348</v>
      </c>
      <c r="F310" s="507">
        <v>3176.95</v>
      </c>
      <c r="G310" s="507">
        <v>2999.95</v>
      </c>
      <c r="H310" s="507">
        <v>3696.05</v>
      </c>
      <c r="I310" s="507">
        <v>3873.05</v>
      </c>
      <c r="J310" s="507">
        <v>4044.1000000000004</v>
      </c>
      <c r="K310" s="506">
        <v>3702</v>
      </c>
      <c r="L310" s="506">
        <v>3353.95</v>
      </c>
      <c r="M310" s="506">
        <v>0.17679</v>
      </c>
    </row>
    <row r="311" spans="1:13">
      <c r="A311" s="254">
        <v>301</v>
      </c>
      <c r="B311" s="509" t="s">
        <v>437</v>
      </c>
      <c r="C311" s="506">
        <v>274.60000000000002</v>
      </c>
      <c r="D311" s="507">
        <v>276.56666666666666</v>
      </c>
      <c r="E311" s="507">
        <v>271.13333333333333</v>
      </c>
      <c r="F311" s="507">
        <v>267.66666666666669</v>
      </c>
      <c r="G311" s="507">
        <v>262.23333333333335</v>
      </c>
      <c r="H311" s="507">
        <v>280.0333333333333</v>
      </c>
      <c r="I311" s="507">
        <v>285.46666666666658</v>
      </c>
      <c r="J311" s="507">
        <v>288.93333333333328</v>
      </c>
      <c r="K311" s="506">
        <v>282</v>
      </c>
      <c r="L311" s="506">
        <v>273.10000000000002</v>
      </c>
      <c r="M311" s="506">
        <v>0.57657999999999998</v>
      </c>
    </row>
    <row r="312" spans="1:13">
      <c r="A312" s="254">
        <v>302</v>
      </c>
      <c r="B312" s="509" t="s">
        <v>137</v>
      </c>
      <c r="C312" s="506">
        <v>206.9</v>
      </c>
      <c r="D312" s="507">
        <v>204.31666666666669</v>
      </c>
      <c r="E312" s="507">
        <v>200.63333333333338</v>
      </c>
      <c r="F312" s="507">
        <v>194.3666666666667</v>
      </c>
      <c r="G312" s="507">
        <v>190.68333333333339</v>
      </c>
      <c r="H312" s="507">
        <v>210.58333333333337</v>
      </c>
      <c r="I312" s="507">
        <v>214.26666666666671</v>
      </c>
      <c r="J312" s="507">
        <v>220.53333333333336</v>
      </c>
      <c r="K312" s="506">
        <v>208</v>
      </c>
      <c r="L312" s="506">
        <v>198.05</v>
      </c>
      <c r="M312" s="506">
        <v>83.291089999999997</v>
      </c>
    </row>
    <row r="313" spans="1:13">
      <c r="A313" s="254">
        <v>303</v>
      </c>
      <c r="B313" s="509" t="s">
        <v>136</v>
      </c>
      <c r="C313" s="506">
        <v>799.35</v>
      </c>
      <c r="D313" s="507">
        <v>802.05000000000007</v>
      </c>
      <c r="E313" s="507">
        <v>789.45000000000016</v>
      </c>
      <c r="F313" s="507">
        <v>779.55000000000007</v>
      </c>
      <c r="G313" s="507">
        <v>766.95000000000016</v>
      </c>
      <c r="H313" s="507">
        <v>811.95000000000016</v>
      </c>
      <c r="I313" s="507">
        <v>824.55000000000007</v>
      </c>
      <c r="J313" s="507">
        <v>834.45000000000016</v>
      </c>
      <c r="K313" s="506">
        <v>814.65</v>
      </c>
      <c r="L313" s="506">
        <v>792.15</v>
      </c>
      <c r="M313" s="506">
        <v>41.709719999999997</v>
      </c>
    </row>
    <row r="314" spans="1:13">
      <c r="A314" s="254">
        <v>304</v>
      </c>
      <c r="B314" s="509" t="s">
        <v>438</v>
      </c>
      <c r="C314" s="506">
        <v>164.75</v>
      </c>
      <c r="D314" s="507">
        <v>165.16666666666666</v>
      </c>
      <c r="E314" s="507">
        <v>161.63333333333333</v>
      </c>
      <c r="F314" s="507">
        <v>158.51666666666668</v>
      </c>
      <c r="G314" s="507">
        <v>154.98333333333335</v>
      </c>
      <c r="H314" s="507">
        <v>168.2833333333333</v>
      </c>
      <c r="I314" s="507">
        <v>171.81666666666666</v>
      </c>
      <c r="J314" s="507">
        <v>174.93333333333328</v>
      </c>
      <c r="K314" s="506">
        <v>168.7</v>
      </c>
      <c r="L314" s="506">
        <v>162.05000000000001</v>
      </c>
      <c r="M314" s="506">
        <v>2.3950200000000001</v>
      </c>
    </row>
    <row r="315" spans="1:13">
      <c r="A315" s="254">
        <v>305</v>
      </c>
      <c r="B315" s="509" t="s">
        <v>439</v>
      </c>
      <c r="C315" s="506">
        <v>212.15</v>
      </c>
      <c r="D315" s="507">
        <v>213.1</v>
      </c>
      <c r="E315" s="507">
        <v>209.29999999999998</v>
      </c>
      <c r="F315" s="507">
        <v>206.45</v>
      </c>
      <c r="G315" s="507">
        <v>202.64999999999998</v>
      </c>
      <c r="H315" s="507">
        <v>215.95</v>
      </c>
      <c r="I315" s="507">
        <v>219.75</v>
      </c>
      <c r="J315" s="507">
        <v>222.6</v>
      </c>
      <c r="K315" s="506">
        <v>216.9</v>
      </c>
      <c r="L315" s="506">
        <v>210.25</v>
      </c>
      <c r="M315" s="506">
        <v>0.26577000000000001</v>
      </c>
    </row>
    <row r="316" spans="1:13">
      <c r="A316" s="254">
        <v>306</v>
      </c>
      <c r="B316" s="509" t="s">
        <v>440</v>
      </c>
      <c r="C316" s="506">
        <v>549.54999999999995</v>
      </c>
      <c r="D316" s="507">
        <v>545.41666666666663</v>
      </c>
      <c r="E316" s="507">
        <v>536.5333333333333</v>
      </c>
      <c r="F316" s="507">
        <v>523.51666666666665</v>
      </c>
      <c r="G316" s="507">
        <v>514.63333333333333</v>
      </c>
      <c r="H316" s="507">
        <v>558.43333333333328</v>
      </c>
      <c r="I316" s="507">
        <v>567.31666666666672</v>
      </c>
      <c r="J316" s="507">
        <v>580.33333333333326</v>
      </c>
      <c r="K316" s="506">
        <v>554.29999999999995</v>
      </c>
      <c r="L316" s="506">
        <v>532.4</v>
      </c>
      <c r="M316" s="506">
        <v>0.36615999999999999</v>
      </c>
    </row>
    <row r="317" spans="1:13">
      <c r="A317" s="254">
        <v>307</v>
      </c>
      <c r="B317" s="509" t="s">
        <v>138</v>
      </c>
      <c r="C317" s="506">
        <v>151.05000000000001</v>
      </c>
      <c r="D317" s="507">
        <v>150.93333333333334</v>
      </c>
      <c r="E317" s="507">
        <v>148.66666666666669</v>
      </c>
      <c r="F317" s="507">
        <v>146.28333333333336</v>
      </c>
      <c r="G317" s="507">
        <v>144.01666666666671</v>
      </c>
      <c r="H317" s="507">
        <v>153.31666666666666</v>
      </c>
      <c r="I317" s="507">
        <v>155.58333333333331</v>
      </c>
      <c r="J317" s="507">
        <v>157.96666666666664</v>
      </c>
      <c r="K317" s="506">
        <v>153.19999999999999</v>
      </c>
      <c r="L317" s="506">
        <v>148.55000000000001</v>
      </c>
      <c r="M317" s="506">
        <v>28.666820000000001</v>
      </c>
    </row>
    <row r="318" spans="1:13">
      <c r="A318" s="254">
        <v>308</v>
      </c>
      <c r="B318" s="509" t="s">
        <v>261</v>
      </c>
      <c r="C318" s="506">
        <v>38.700000000000003</v>
      </c>
      <c r="D318" s="507">
        <v>39.31666666666667</v>
      </c>
      <c r="E318" s="507">
        <v>37.683333333333337</v>
      </c>
      <c r="F318" s="507">
        <v>36.666666666666664</v>
      </c>
      <c r="G318" s="507">
        <v>35.033333333333331</v>
      </c>
      <c r="H318" s="507">
        <v>40.333333333333343</v>
      </c>
      <c r="I318" s="507">
        <v>41.966666666666683</v>
      </c>
      <c r="J318" s="507">
        <v>42.983333333333348</v>
      </c>
      <c r="K318" s="506">
        <v>40.950000000000003</v>
      </c>
      <c r="L318" s="506">
        <v>38.299999999999997</v>
      </c>
      <c r="M318" s="506">
        <v>15.09163</v>
      </c>
    </row>
    <row r="319" spans="1:13">
      <c r="A319" s="254">
        <v>309</v>
      </c>
      <c r="B319" s="509" t="s">
        <v>139</v>
      </c>
      <c r="C319" s="506">
        <v>401.85</v>
      </c>
      <c r="D319" s="507">
        <v>400.86666666666673</v>
      </c>
      <c r="E319" s="507">
        <v>397.93333333333345</v>
      </c>
      <c r="F319" s="507">
        <v>394.01666666666671</v>
      </c>
      <c r="G319" s="507">
        <v>391.08333333333343</v>
      </c>
      <c r="H319" s="507">
        <v>404.78333333333347</v>
      </c>
      <c r="I319" s="507">
        <v>407.71666666666675</v>
      </c>
      <c r="J319" s="507">
        <v>411.6333333333335</v>
      </c>
      <c r="K319" s="506">
        <v>403.8</v>
      </c>
      <c r="L319" s="506">
        <v>396.95</v>
      </c>
      <c r="M319" s="506">
        <v>10.011710000000001</v>
      </c>
    </row>
    <row r="320" spans="1:13">
      <c r="A320" s="254">
        <v>310</v>
      </c>
      <c r="B320" s="509" t="s">
        <v>140</v>
      </c>
      <c r="C320" s="506">
        <v>6784.45</v>
      </c>
      <c r="D320" s="507">
        <v>6818.1333333333341</v>
      </c>
      <c r="E320" s="507">
        <v>6737.3166666666684</v>
      </c>
      <c r="F320" s="507">
        <v>6690.1833333333343</v>
      </c>
      <c r="G320" s="507">
        <v>6609.3666666666686</v>
      </c>
      <c r="H320" s="507">
        <v>6865.2666666666682</v>
      </c>
      <c r="I320" s="507">
        <v>6946.0833333333339</v>
      </c>
      <c r="J320" s="507">
        <v>6993.2166666666681</v>
      </c>
      <c r="K320" s="506">
        <v>6898.95</v>
      </c>
      <c r="L320" s="506">
        <v>6771</v>
      </c>
      <c r="M320" s="506">
        <v>9.1129899999999999</v>
      </c>
    </row>
    <row r="321" spans="1:13">
      <c r="A321" s="254">
        <v>311</v>
      </c>
      <c r="B321" s="509" t="s">
        <v>142</v>
      </c>
      <c r="C321" s="506">
        <v>863.9</v>
      </c>
      <c r="D321" s="507">
        <v>865.48333333333323</v>
      </c>
      <c r="E321" s="507">
        <v>846.81666666666649</v>
      </c>
      <c r="F321" s="507">
        <v>829.73333333333323</v>
      </c>
      <c r="G321" s="507">
        <v>811.06666666666649</v>
      </c>
      <c r="H321" s="507">
        <v>882.56666666666649</v>
      </c>
      <c r="I321" s="507">
        <v>901.23333333333323</v>
      </c>
      <c r="J321" s="507">
        <v>918.31666666666649</v>
      </c>
      <c r="K321" s="506">
        <v>884.15</v>
      </c>
      <c r="L321" s="506">
        <v>848.4</v>
      </c>
      <c r="M321" s="506">
        <v>16.16319</v>
      </c>
    </row>
    <row r="322" spans="1:13">
      <c r="A322" s="254">
        <v>312</v>
      </c>
      <c r="B322" s="509" t="s">
        <v>441</v>
      </c>
      <c r="C322" s="506">
        <v>2079.25</v>
      </c>
      <c r="D322" s="507">
        <v>2064.1833333333329</v>
      </c>
      <c r="E322" s="507">
        <v>2030.6666666666661</v>
      </c>
      <c r="F322" s="507">
        <v>1982.083333333333</v>
      </c>
      <c r="G322" s="507">
        <v>1948.5666666666662</v>
      </c>
      <c r="H322" s="507">
        <v>2112.766666666666</v>
      </c>
      <c r="I322" s="507">
        <v>2146.2833333333333</v>
      </c>
      <c r="J322" s="507">
        <v>2194.8666666666659</v>
      </c>
      <c r="K322" s="506">
        <v>2097.6999999999998</v>
      </c>
      <c r="L322" s="506">
        <v>2015.6</v>
      </c>
      <c r="M322" s="506">
        <v>1.0351900000000001</v>
      </c>
    </row>
    <row r="323" spans="1:13">
      <c r="A323" s="254">
        <v>313</v>
      </c>
      <c r="B323" s="509" t="s">
        <v>144</v>
      </c>
      <c r="C323" s="506">
        <v>1979.95</v>
      </c>
      <c r="D323" s="507">
        <v>1983.5</v>
      </c>
      <c r="E323" s="507">
        <v>1959.45</v>
      </c>
      <c r="F323" s="507">
        <v>1938.95</v>
      </c>
      <c r="G323" s="507">
        <v>1914.9</v>
      </c>
      <c r="H323" s="507">
        <v>2004</v>
      </c>
      <c r="I323" s="507">
        <v>2028.0500000000002</v>
      </c>
      <c r="J323" s="507">
        <v>2048.5500000000002</v>
      </c>
      <c r="K323" s="506">
        <v>2007.55</v>
      </c>
      <c r="L323" s="506">
        <v>1963</v>
      </c>
      <c r="M323" s="506">
        <v>6.7739599999999998</v>
      </c>
    </row>
    <row r="324" spans="1:13">
      <c r="A324" s="254">
        <v>314</v>
      </c>
      <c r="B324" s="509" t="s">
        <v>442</v>
      </c>
      <c r="C324" s="506">
        <v>95.2</v>
      </c>
      <c r="D324" s="507">
        <v>94.666666666666671</v>
      </c>
      <c r="E324" s="507">
        <v>93.533333333333346</v>
      </c>
      <c r="F324" s="507">
        <v>91.866666666666674</v>
      </c>
      <c r="G324" s="507">
        <v>90.733333333333348</v>
      </c>
      <c r="H324" s="507">
        <v>96.333333333333343</v>
      </c>
      <c r="I324" s="507">
        <v>97.466666666666669</v>
      </c>
      <c r="J324" s="507">
        <v>99.13333333333334</v>
      </c>
      <c r="K324" s="506">
        <v>95.8</v>
      </c>
      <c r="L324" s="506">
        <v>93</v>
      </c>
      <c r="M324" s="506">
        <v>3.1536400000000002</v>
      </c>
    </row>
    <row r="325" spans="1:13">
      <c r="A325" s="254">
        <v>315</v>
      </c>
      <c r="B325" s="509" t="s">
        <v>443</v>
      </c>
      <c r="C325" s="506">
        <v>542.15</v>
      </c>
      <c r="D325" s="507">
        <v>548.06666666666672</v>
      </c>
      <c r="E325" s="507">
        <v>533.28333333333342</v>
      </c>
      <c r="F325" s="507">
        <v>524.41666666666674</v>
      </c>
      <c r="G325" s="507">
        <v>509.63333333333344</v>
      </c>
      <c r="H325" s="507">
        <v>556.93333333333339</v>
      </c>
      <c r="I325" s="507">
        <v>571.7166666666667</v>
      </c>
      <c r="J325" s="507">
        <v>580.58333333333337</v>
      </c>
      <c r="K325" s="506">
        <v>562.85</v>
      </c>
      <c r="L325" s="506">
        <v>539.20000000000005</v>
      </c>
      <c r="M325" s="506">
        <v>1.4216899999999999</v>
      </c>
    </row>
    <row r="326" spans="1:13">
      <c r="A326" s="254">
        <v>316</v>
      </c>
      <c r="B326" s="509" t="s">
        <v>754</v>
      </c>
      <c r="C326" s="506">
        <v>177.35</v>
      </c>
      <c r="D326" s="507">
        <v>178.15</v>
      </c>
      <c r="E326" s="507">
        <v>175.8</v>
      </c>
      <c r="F326" s="507">
        <v>174.25</v>
      </c>
      <c r="G326" s="507">
        <v>171.9</v>
      </c>
      <c r="H326" s="507">
        <v>179.70000000000002</v>
      </c>
      <c r="I326" s="507">
        <v>182.04999999999998</v>
      </c>
      <c r="J326" s="507">
        <v>183.60000000000002</v>
      </c>
      <c r="K326" s="506">
        <v>180.5</v>
      </c>
      <c r="L326" s="506">
        <v>176.6</v>
      </c>
      <c r="M326" s="506">
        <v>4.5253800000000002</v>
      </c>
    </row>
    <row r="327" spans="1:13">
      <c r="A327" s="254">
        <v>317</v>
      </c>
      <c r="B327" s="509" t="s">
        <v>145</v>
      </c>
      <c r="C327" s="506">
        <v>199</v>
      </c>
      <c r="D327" s="507">
        <v>199.16666666666666</v>
      </c>
      <c r="E327" s="507">
        <v>196.38333333333333</v>
      </c>
      <c r="F327" s="507">
        <v>193.76666666666668</v>
      </c>
      <c r="G327" s="507">
        <v>190.98333333333335</v>
      </c>
      <c r="H327" s="507">
        <v>201.7833333333333</v>
      </c>
      <c r="I327" s="507">
        <v>204.56666666666666</v>
      </c>
      <c r="J327" s="507">
        <v>207.18333333333328</v>
      </c>
      <c r="K327" s="506">
        <v>201.95</v>
      </c>
      <c r="L327" s="506">
        <v>196.55</v>
      </c>
      <c r="M327" s="506">
        <v>147.35063</v>
      </c>
    </row>
    <row r="328" spans="1:13">
      <c r="A328" s="254">
        <v>318</v>
      </c>
      <c r="B328" s="509" t="s">
        <v>444</v>
      </c>
      <c r="C328" s="506">
        <v>631.85</v>
      </c>
      <c r="D328" s="507">
        <v>639.30000000000007</v>
      </c>
      <c r="E328" s="507">
        <v>622.55000000000018</v>
      </c>
      <c r="F328" s="507">
        <v>613.25000000000011</v>
      </c>
      <c r="G328" s="507">
        <v>596.50000000000023</v>
      </c>
      <c r="H328" s="507">
        <v>648.60000000000014</v>
      </c>
      <c r="I328" s="507">
        <v>665.34999999999991</v>
      </c>
      <c r="J328" s="507">
        <v>674.65000000000009</v>
      </c>
      <c r="K328" s="506">
        <v>656.05</v>
      </c>
      <c r="L328" s="506">
        <v>630</v>
      </c>
      <c r="M328" s="506">
        <v>0.99021999999999999</v>
      </c>
    </row>
    <row r="329" spans="1:13">
      <c r="A329" s="254">
        <v>319</v>
      </c>
      <c r="B329" s="509" t="s">
        <v>262</v>
      </c>
      <c r="C329" s="506">
        <v>1635.25</v>
      </c>
      <c r="D329" s="507">
        <v>1647.8666666666668</v>
      </c>
      <c r="E329" s="507">
        <v>1613.7333333333336</v>
      </c>
      <c r="F329" s="507">
        <v>1592.2166666666667</v>
      </c>
      <c r="G329" s="507">
        <v>1558.0833333333335</v>
      </c>
      <c r="H329" s="507">
        <v>1669.3833333333337</v>
      </c>
      <c r="I329" s="507">
        <v>1703.5166666666669</v>
      </c>
      <c r="J329" s="507">
        <v>1725.0333333333338</v>
      </c>
      <c r="K329" s="506">
        <v>1682</v>
      </c>
      <c r="L329" s="506">
        <v>1626.35</v>
      </c>
      <c r="M329" s="506">
        <v>3.69659</v>
      </c>
    </row>
    <row r="330" spans="1:13">
      <c r="A330" s="254">
        <v>320</v>
      </c>
      <c r="B330" s="509" t="s">
        <v>445</v>
      </c>
      <c r="C330" s="506">
        <v>1567.85</v>
      </c>
      <c r="D330" s="507">
        <v>1551.9666666666665</v>
      </c>
      <c r="E330" s="507">
        <v>1529.9333333333329</v>
      </c>
      <c r="F330" s="507">
        <v>1492.0166666666664</v>
      </c>
      <c r="G330" s="507">
        <v>1469.9833333333329</v>
      </c>
      <c r="H330" s="507">
        <v>1589.883333333333</v>
      </c>
      <c r="I330" s="507">
        <v>1611.9166666666663</v>
      </c>
      <c r="J330" s="507">
        <v>1649.833333333333</v>
      </c>
      <c r="K330" s="506">
        <v>1574</v>
      </c>
      <c r="L330" s="506">
        <v>1514.05</v>
      </c>
      <c r="M330" s="506">
        <v>1.22784</v>
      </c>
    </row>
    <row r="331" spans="1:13">
      <c r="A331" s="254">
        <v>321</v>
      </c>
      <c r="B331" s="509" t="s">
        <v>147</v>
      </c>
      <c r="C331" s="506">
        <v>1235.8</v>
      </c>
      <c r="D331" s="507">
        <v>1217.7666666666667</v>
      </c>
      <c r="E331" s="507">
        <v>1188.5333333333333</v>
      </c>
      <c r="F331" s="507">
        <v>1141.2666666666667</v>
      </c>
      <c r="G331" s="507">
        <v>1112.0333333333333</v>
      </c>
      <c r="H331" s="507">
        <v>1265.0333333333333</v>
      </c>
      <c r="I331" s="507">
        <v>1294.2666666666664</v>
      </c>
      <c r="J331" s="507">
        <v>1341.5333333333333</v>
      </c>
      <c r="K331" s="506">
        <v>1247</v>
      </c>
      <c r="L331" s="506">
        <v>1170.5</v>
      </c>
      <c r="M331" s="506">
        <v>11.957700000000001</v>
      </c>
    </row>
    <row r="332" spans="1:13">
      <c r="A332" s="254">
        <v>322</v>
      </c>
      <c r="B332" s="509" t="s">
        <v>263</v>
      </c>
      <c r="C332" s="506">
        <v>803.65</v>
      </c>
      <c r="D332" s="507">
        <v>807.56666666666661</v>
      </c>
      <c r="E332" s="507">
        <v>795.13333333333321</v>
      </c>
      <c r="F332" s="507">
        <v>786.61666666666656</v>
      </c>
      <c r="G332" s="507">
        <v>774.18333333333317</v>
      </c>
      <c r="H332" s="507">
        <v>816.08333333333326</v>
      </c>
      <c r="I332" s="507">
        <v>828.51666666666665</v>
      </c>
      <c r="J332" s="507">
        <v>837.0333333333333</v>
      </c>
      <c r="K332" s="506">
        <v>820</v>
      </c>
      <c r="L332" s="506">
        <v>799.05</v>
      </c>
      <c r="M332" s="506">
        <v>3.2128199999999998</v>
      </c>
    </row>
    <row r="333" spans="1:13">
      <c r="A333" s="254">
        <v>323</v>
      </c>
      <c r="B333" s="509" t="s">
        <v>149</v>
      </c>
      <c r="C333" s="506">
        <v>45.95</v>
      </c>
      <c r="D333" s="507">
        <v>46.20000000000001</v>
      </c>
      <c r="E333" s="507">
        <v>45.450000000000017</v>
      </c>
      <c r="F333" s="507">
        <v>44.95000000000001</v>
      </c>
      <c r="G333" s="507">
        <v>44.200000000000017</v>
      </c>
      <c r="H333" s="507">
        <v>46.700000000000017</v>
      </c>
      <c r="I333" s="507">
        <v>47.45</v>
      </c>
      <c r="J333" s="507">
        <v>47.950000000000017</v>
      </c>
      <c r="K333" s="506">
        <v>46.95</v>
      </c>
      <c r="L333" s="506">
        <v>45.7</v>
      </c>
      <c r="M333" s="506">
        <v>64.235759999999999</v>
      </c>
    </row>
    <row r="334" spans="1:13">
      <c r="A334" s="254">
        <v>324</v>
      </c>
      <c r="B334" s="509" t="s">
        <v>150</v>
      </c>
      <c r="C334" s="506">
        <v>78.849999999999994</v>
      </c>
      <c r="D334" s="507">
        <v>77.566666666666663</v>
      </c>
      <c r="E334" s="507">
        <v>75.533333333333331</v>
      </c>
      <c r="F334" s="507">
        <v>72.216666666666669</v>
      </c>
      <c r="G334" s="507">
        <v>70.183333333333337</v>
      </c>
      <c r="H334" s="507">
        <v>80.883333333333326</v>
      </c>
      <c r="I334" s="507">
        <v>82.916666666666657</v>
      </c>
      <c r="J334" s="507">
        <v>86.23333333333332</v>
      </c>
      <c r="K334" s="506">
        <v>79.599999999999994</v>
      </c>
      <c r="L334" s="506">
        <v>74.25</v>
      </c>
      <c r="M334" s="506">
        <v>72.131180000000001</v>
      </c>
    </row>
    <row r="335" spans="1:13">
      <c r="A335" s="254">
        <v>325</v>
      </c>
      <c r="B335" s="509" t="s">
        <v>446</v>
      </c>
      <c r="C335" s="506">
        <v>521.75</v>
      </c>
      <c r="D335" s="507">
        <v>527.16666666666663</v>
      </c>
      <c r="E335" s="507">
        <v>512.58333333333326</v>
      </c>
      <c r="F335" s="507">
        <v>503.41666666666663</v>
      </c>
      <c r="G335" s="507">
        <v>488.83333333333326</v>
      </c>
      <c r="H335" s="507">
        <v>536.33333333333326</v>
      </c>
      <c r="I335" s="507">
        <v>550.91666666666652</v>
      </c>
      <c r="J335" s="507">
        <v>560.08333333333326</v>
      </c>
      <c r="K335" s="506">
        <v>541.75</v>
      </c>
      <c r="L335" s="506">
        <v>518</v>
      </c>
      <c r="M335" s="506">
        <v>0.71089000000000002</v>
      </c>
    </row>
    <row r="336" spans="1:13">
      <c r="A336" s="254">
        <v>326</v>
      </c>
      <c r="B336" s="509" t="s">
        <v>264</v>
      </c>
      <c r="C336" s="506">
        <v>23.25</v>
      </c>
      <c r="D336" s="507">
        <v>23.333333333333332</v>
      </c>
      <c r="E336" s="507">
        <v>22.966666666666665</v>
      </c>
      <c r="F336" s="507">
        <v>22.683333333333334</v>
      </c>
      <c r="G336" s="507">
        <v>22.316666666666666</v>
      </c>
      <c r="H336" s="507">
        <v>23.616666666666664</v>
      </c>
      <c r="I336" s="507">
        <v>23.983333333333331</v>
      </c>
      <c r="J336" s="507">
        <v>24.266666666666662</v>
      </c>
      <c r="K336" s="506">
        <v>23.7</v>
      </c>
      <c r="L336" s="506">
        <v>23.05</v>
      </c>
      <c r="M336" s="506">
        <v>41.006839999999997</v>
      </c>
    </row>
    <row r="337" spans="1:13">
      <c r="A337" s="254">
        <v>327</v>
      </c>
      <c r="B337" s="509" t="s">
        <v>447</v>
      </c>
      <c r="C337" s="506">
        <v>49.1</v>
      </c>
      <c r="D337" s="507">
        <v>49.199999999999996</v>
      </c>
      <c r="E337" s="507">
        <v>48.749999999999993</v>
      </c>
      <c r="F337" s="507">
        <v>48.4</v>
      </c>
      <c r="G337" s="507">
        <v>47.949999999999996</v>
      </c>
      <c r="H337" s="507">
        <v>49.54999999999999</v>
      </c>
      <c r="I337" s="507">
        <v>49.999999999999993</v>
      </c>
      <c r="J337" s="507">
        <v>50.349999999999987</v>
      </c>
      <c r="K337" s="506">
        <v>49.65</v>
      </c>
      <c r="L337" s="506">
        <v>48.85</v>
      </c>
      <c r="M337" s="506">
        <v>8.6387400000000003</v>
      </c>
    </row>
    <row r="338" spans="1:13">
      <c r="A338" s="254">
        <v>328</v>
      </c>
      <c r="B338" s="509" t="s">
        <v>152</v>
      </c>
      <c r="C338" s="506">
        <v>126.75</v>
      </c>
      <c r="D338" s="507">
        <v>127</v>
      </c>
      <c r="E338" s="507">
        <v>125.19999999999999</v>
      </c>
      <c r="F338" s="507">
        <v>123.64999999999999</v>
      </c>
      <c r="G338" s="507">
        <v>121.84999999999998</v>
      </c>
      <c r="H338" s="507">
        <v>128.55000000000001</v>
      </c>
      <c r="I338" s="507">
        <v>130.35000000000002</v>
      </c>
      <c r="J338" s="507">
        <v>131.9</v>
      </c>
      <c r="K338" s="506">
        <v>128.80000000000001</v>
      </c>
      <c r="L338" s="506">
        <v>125.45</v>
      </c>
      <c r="M338" s="506">
        <v>106.75622</v>
      </c>
    </row>
    <row r="339" spans="1:13">
      <c r="A339" s="254">
        <v>329</v>
      </c>
      <c r="B339" s="509" t="s">
        <v>694</v>
      </c>
      <c r="C339" s="506">
        <v>177.45</v>
      </c>
      <c r="D339" s="507">
        <v>172.78333333333333</v>
      </c>
      <c r="E339" s="507">
        <v>165.56666666666666</v>
      </c>
      <c r="F339" s="507">
        <v>153.68333333333334</v>
      </c>
      <c r="G339" s="507">
        <v>146.46666666666667</v>
      </c>
      <c r="H339" s="507">
        <v>184.66666666666666</v>
      </c>
      <c r="I339" s="507">
        <v>191.8833333333333</v>
      </c>
      <c r="J339" s="507">
        <v>203.76666666666665</v>
      </c>
      <c r="K339" s="506">
        <v>180</v>
      </c>
      <c r="L339" s="506">
        <v>160.9</v>
      </c>
      <c r="M339" s="506">
        <v>10.01126</v>
      </c>
    </row>
    <row r="340" spans="1:13">
      <c r="A340" s="254">
        <v>330</v>
      </c>
      <c r="B340" s="509" t="s">
        <v>153</v>
      </c>
      <c r="C340" s="506">
        <v>104.2</v>
      </c>
      <c r="D340" s="507">
        <v>104.55</v>
      </c>
      <c r="E340" s="507">
        <v>103.35</v>
      </c>
      <c r="F340" s="507">
        <v>102.5</v>
      </c>
      <c r="G340" s="507">
        <v>101.3</v>
      </c>
      <c r="H340" s="507">
        <v>105.39999999999999</v>
      </c>
      <c r="I340" s="507">
        <v>106.60000000000001</v>
      </c>
      <c r="J340" s="507">
        <v>107.44999999999999</v>
      </c>
      <c r="K340" s="506">
        <v>105.75</v>
      </c>
      <c r="L340" s="506">
        <v>103.7</v>
      </c>
      <c r="M340" s="506">
        <v>174.02475000000001</v>
      </c>
    </row>
    <row r="341" spans="1:13">
      <c r="A341" s="254">
        <v>331</v>
      </c>
      <c r="B341" s="509" t="s">
        <v>448</v>
      </c>
      <c r="C341" s="506">
        <v>385.5</v>
      </c>
      <c r="D341" s="507">
        <v>387.66666666666669</v>
      </c>
      <c r="E341" s="507">
        <v>379.83333333333337</v>
      </c>
      <c r="F341" s="507">
        <v>374.16666666666669</v>
      </c>
      <c r="G341" s="507">
        <v>366.33333333333337</v>
      </c>
      <c r="H341" s="507">
        <v>393.33333333333337</v>
      </c>
      <c r="I341" s="507">
        <v>401.16666666666674</v>
      </c>
      <c r="J341" s="507">
        <v>406.83333333333337</v>
      </c>
      <c r="K341" s="506">
        <v>395.5</v>
      </c>
      <c r="L341" s="506">
        <v>382</v>
      </c>
      <c r="M341" s="506">
        <v>2.7567599999999999</v>
      </c>
    </row>
    <row r="342" spans="1:13">
      <c r="A342" s="254">
        <v>332</v>
      </c>
      <c r="B342" s="509" t="s">
        <v>148</v>
      </c>
      <c r="C342" s="506">
        <v>53.75</v>
      </c>
      <c r="D342" s="507">
        <v>53.416666666666664</v>
      </c>
      <c r="E342" s="507">
        <v>52.583333333333329</v>
      </c>
      <c r="F342" s="507">
        <v>51.416666666666664</v>
      </c>
      <c r="G342" s="507">
        <v>50.583333333333329</v>
      </c>
      <c r="H342" s="507">
        <v>54.583333333333329</v>
      </c>
      <c r="I342" s="507">
        <v>55.416666666666657</v>
      </c>
      <c r="J342" s="507">
        <v>56.583333333333329</v>
      </c>
      <c r="K342" s="506">
        <v>54.25</v>
      </c>
      <c r="L342" s="506">
        <v>52.25</v>
      </c>
      <c r="M342" s="506">
        <v>196.16627</v>
      </c>
    </row>
    <row r="343" spans="1:13">
      <c r="A343" s="254">
        <v>333</v>
      </c>
      <c r="B343" s="509" t="s">
        <v>449</v>
      </c>
      <c r="C343" s="506">
        <v>54.95</v>
      </c>
      <c r="D343" s="507">
        <v>55.45000000000001</v>
      </c>
      <c r="E343" s="507">
        <v>54.050000000000018</v>
      </c>
      <c r="F343" s="507">
        <v>53.150000000000006</v>
      </c>
      <c r="G343" s="507">
        <v>51.750000000000014</v>
      </c>
      <c r="H343" s="507">
        <v>56.350000000000023</v>
      </c>
      <c r="I343" s="507">
        <v>57.750000000000014</v>
      </c>
      <c r="J343" s="507">
        <v>58.650000000000027</v>
      </c>
      <c r="K343" s="506">
        <v>56.85</v>
      </c>
      <c r="L343" s="506">
        <v>54.55</v>
      </c>
      <c r="M343" s="506">
        <v>11.308719999999999</v>
      </c>
    </row>
    <row r="344" spans="1:13">
      <c r="A344" s="254">
        <v>334</v>
      </c>
      <c r="B344" s="509" t="s">
        <v>450</v>
      </c>
      <c r="C344" s="506">
        <v>2437.0500000000002</v>
      </c>
      <c r="D344" s="507">
        <v>2447.166666666667</v>
      </c>
      <c r="E344" s="507">
        <v>2405.9333333333338</v>
      </c>
      <c r="F344" s="507">
        <v>2374.8166666666671</v>
      </c>
      <c r="G344" s="507">
        <v>2333.5833333333339</v>
      </c>
      <c r="H344" s="507">
        <v>2478.2833333333338</v>
      </c>
      <c r="I344" s="507">
        <v>2519.5166666666673</v>
      </c>
      <c r="J344" s="507">
        <v>2550.6333333333337</v>
      </c>
      <c r="K344" s="506">
        <v>2488.4</v>
      </c>
      <c r="L344" s="506">
        <v>2416.0500000000002</v>
      </c>
      <c r="M344" s="506">
        <v>1.1457999999999999</v>
      </c>
    </row>
    <row r="345" spans="1:13">
      <c r="A345" s="254">
        <v>335</v>
      </c>
      <c r="B345" s="509" t="s">
        <v>755</v>
      </c>
      <c r="C345" s="506">
        <v>81.75</v>
      </c>
      <c r="D345" s="507">
        <v>82.216666666666669</v>
      </c>
      <c r="E345" s="507">
        <v>80.63333333333334</v>
      </c>
      <c r="F345" s="507">
        <v>79.516666666666666</v>
      </c>
      <c r="G345" s="507">
        <v>77.933333333333337</v>
      </c>
      <c r="H345" s="507">
        <v>83.333333333333343</v>
      </c>
      <c r="I345" s="507">
        <v>84.916666666666657</v>
      </c>
      <c r="J345" s="507">
        <v>86.033333333333346</v>
      </c>
      <c r="K345" s="506">
        <v>83.8</v>
      </c>
      <c r="L345" s="506">
        <v>81.099999999999994</v>
      </c>
      <c r="M345" s="506">
        <v>2.2633399999999999</v>
      </c>
    </row>
    <row r="346" spans="1:13">
      <c r="A346" s="254">
        <v>336</v>
      </c>
      <c r="B346" s="509" t="s">
        <v>151</v>
      </c>
      <c r="C346" s="506">
        <v>16571.75</v>
      </c>
      <c r="D346" s="507">
        <v>16481.399999999998</v>
      </c>
      <c r="E346" s="507">
        <v>16344.349999999995</v>
      </c>
      <c r="F346" s="507">
        <v>16116.949999999997</v>
      </c>
      <c r="G346" s="507">
        <v>15979.899999999994</v>
      </c>
      <c r="H346" s="507">
        <v>16708.799999999996</v>
      </c>
      <c r="I346" s="507">
        <v>16845.849999999999</v>
      </c>
      <c r="J346" s="507">
        <v>17073.249999999996</v>
      </c>
      <c r="K346" s="506">
        <v>16618.45</v>
      </c>
      <c r="L346" s="506">
        <v>16254</v>
      </c>
      <c r="M346" s="506">
        <v>1.2657799999999999</v>
      </c>
    </row>
    <row r="347" spans="1:13">
      <c r="A347" s="254">
        <v>337</v>
      </c>
      <c r="B347" s="509" t="s">
        <v>791</v>
      </c>
      <c r="C347" s="506">
        <v>37.700000000000003</v>
      </c>
      <c r="D347" s="507">
        <v>38.266666666666666</v>
      </c>
      <c r="E347" s="507">
        <v>36.733333333333334</v>
      </c>
      <c r="F347" s="507">
        <v>35.766666666666666</v>
      </c>
      <c r="G347" s="507">
        <v>34.233333333333334</v>
      </c>
      <c r="H347" s="507">
        <v>39.233333333333334</v>
      </c>
      <c r="I347" s="507">
        <v>40.766666666666666</v>
      </c>
      <c r="J347" s="507">
        <v>41.733333333333334</v>
      </c>
      <c r="K347" s="506">
        <v>39.799999999999997</v>
      </c>
      <c r="L347" s="506">
        <v>37.299999999999997</v>
      </c>
      <c r="M347" s="506">
        <v>14.16555</v>
      </c>
    </row>
    <row r="348" spans="1:13">
      <c r="A348" s="254">
        <v>338</v>
      </c>
      <c r="B348" s="509" t="s">
        <v>451</v>
      </c>
      <c r="C348" s="506">
        <v>1931</v>
      </c>
      <c r="D348" s="507">
        <v>1938.0666666666666</v>
      </c>
      <c r="E348" s="507">
        <v>1901.1333333333332</v>
      </c>
      <c r="F348" s="507">
        <v>1871.2666666666667</v>
      </c>
      <c r="G348" s="507">
        <v>1834.3333333333333</v>
      </c>
      <c r="H348" s="507">
        <v>1967.9333333333332</v>
      </c>
      <c r="I348" s="507">
        <v>2004.8666666666666</v>
      </c>
      <c r="J348" s="507">
        <v>2034.7333333333331</v>
      </c>
      <c r="K348" s="506">
        <v>1975</v>
      </c>
      <c r="L348" s="506">
        <v>1908.2</v>
      </c>
      <c r="M348" s="506">
        <v>0.1696</v>
      </c>
    </row>
    <row r="349" spans="1:13">
      <c r="A349" s="254">
        <v>339</v>
      </c>
      <c r="B349" s="509" t="s">
        <v>790</v>
      </c>
      <c r="C349" s="506">
        <v>330.55</v>
      </c>
      <c r="D349" s="507">
        <v>331.11666666666667</v>
      </c>
      <c r="E349" s="507">
        <v>328.03333333333336</v>
      </c>
      <c r="F349" s="507">
        <v>325.51666666666671</v>
      </c>
      <c r="G349" s="507">
        <v>322.43333333333339</v>
      </c>
      <c r="H349" s="507">
        <v>333.63333333333333</v>
      </c>
      <c r="I349" s="507">
        <v>336.71666666666658</v>
      </c>
      <c r="J349" s="507">
        <v>339.23333333333329</v>
      </c>
      <c r="K349" s="506">
        <v>334.2</v>
      </c>
      <c r="L349" s="506">
        <v>328.6</v>
      </c>
      <c r="M349" s="506">
        <v>8.1239799999999995</v>
      </c>
    </row>
    <row r="350" spans="1:13">
      <c r="A350" s="254">
        <v>340</v>
      </c>
      <c r="B350" s="509" t="s">
        <v>265</v>
      </c>
      <c r="C350" s="506">
        <v>556.70000000000005</v>
      </c>
      <c r="D350" s="507">
        <v>562.9</v>
      </c>
      <c r="E350" s="507">
        <v>543.9</v>
      </c>
      <c r="F350" s="507">
        <v>531.1</v>
      </c>
      <c r="G350" s="507">
        <v>512.1</v>
      </c>
      <c r="H350" s="507">
        <v>575.69999999999993</v>
      </c>
      <c r="I350" s="507">
        <v>594.69999999999993</v>
      </c>
      <c r="J350" s="507">
        <v>607.49999999999989</v>
      </c>
      <c r="K350" s="506">
        <v>581.9</v>
      </c>
      <c r="L350" s="506">
        <v>550.1</v>
      </c>
      <c r="M350" s="506">
        <v>1.88141</v>
      </c>
    </row>
    <row r="351" spans="1:13">
      <c r="A351" s="254">
        <v>341</v>
      </c>
      <c r="B351" s="509" t="s">
        <v>155</v>
      </c>
      <c r="C351" s="506">
        <v>102.4</v>
      </c>
      <c r="D351" s="507">
        <v>102.21666666666665</v>
      </c>
      <c r="E351" s="507">
        <v>100.43333333333331</v>
      </c>
      <c r="F351" s="507">
        <v>98.466666666666654</v>
      </c>
      <c r="G351" s="507">
        <v>96.683333333333309</v>
      </c>
      <c r="H351" s="507">
        <v>104.18333333333331</v>
      </c>
      <c r="I351" s="507">
        <v>105.96666666666664</v>
      </c>
      <c r="J351" s="507">
        <v>107.93333333333331</v>
      </c>
      <c r="K351" s="506">
        <v>104</v>
      </c>
      <c r="L351" s="506">
        <v>100.25</v>
      </c>
      <c r="M351" s="506">
        <v>266.37085000000002</v>
      </c>
    </row>
    <row r="352" spans="1:13">
      <c r="A352" s="254">
        <v>342</v>
      </c>
      <c r="B352" s="509" t="s">
        <v>154</v>
      </c>
      <c r="C352" s="506">
        <v>118.15</v>
      </c>
      <c r="D352" s="507">
        <v>117.91666666666667</v>
      </c>
      <c r="E352" s="507">
        <v>116.33333333333334</v>
      </c>
      <c r="F352" s="507">
        <v>114.51666666666667</v>
      </c>
      <c r="G352" s="507">
        <v>112.93333333333334</v>
      </c>
      <c r="H352" s="507">
        <v>119.73333333333335</v>
      </c>
      <c r="I352" s="507">
        <v>121.31666666666669</v>
      </c>
      <c r="J352" s="507">
        <v>123.13333333333335</v>
      </c>
      <c r="K352" s="506">
        <v>119.5</v>
      </c>
      <c r="L352" s="506">
        <v>116.1</v>
      </c>
      <c r="M352" s="506">
        <v>10.59562</v>
      </c>
    </row>
    <row r="353" spans="1:13">
      <c r="A353" s="254">
        <v>343</v>
      </c>
      <c r="B353" s="509" t="s">
        <v>452</v>
      </c>
      <c r="C353" s="506">
        <v>68.650000000000006</v>
      </c>
      <c r="D353" s="507">
        <v>68.916666666666671</v>
      </c>
      <c r="E353" s="507">
        <v>67.283333333333346</v>
      </c>
      <c r="F353" s="507">
        <v>65.916666666666671</v>
      </c>
      <c r="G353" s="507">
        <v>64.283333333333346</v>
      </c>
      <c r="H353" s="507">
        <v>70.283333333333346</v>
      </c>
      <c r="I353" s="507">
        <v>71.916666666666671</v>
      </c>
      <c r="J353" s="507">
        <v>73.283333333333346</v>
      </c>
      <c r="K353" s="506">
        <v>70.55</v>
      </c>
      <c r="L353" s="506">
        <v>67.55</v>
      </c>
      <c r="M353" s="506">
        <v>1.022</v>
      </c>
    </row>
    <row r="354" spans="1:13">
      <c r="A354" s="254">
        <v>344</v>
      </c>
      <c r="B354" s="509" t="s">
        <v>266</v>
      </c>
      <c r="C354" s="506">
        <v>3124.15</v>
      </c>
      <c r="D354" s="507">
        <v>3128.2666666666664</v>
      </c>
      <c r="E354" s="507">
        <v>3067.7833333333328</v>
      </c>
      <c r="F354" s="507">
        <v>3011.4166666666665</v>
      </c>
      <c r="G354" s="507">
        <v>2950.9333333333329</v>
      </c>
      <c r="H354" s="507">
        <v>3184.6333333333328</v>
      </c>
      <c r="I354" s="507">
        <v>3245.1166666666663</v>
      </c>
      <c r="J354" s="507">
        <v>3301.4833333333327</v>
      </c>
      <c r="K354" s="506">
        <v>3188.75</v>
      </c>
      <c r="L354" s="506">
        <v>3071.9</v>
      </c>
      <c r="M354" s="506">
        <v>0.75736000000000003</v>
      </c>
    </row>
    <row r="355" spans="1:13">
      <c r="A355" s="254">
        <v>345</v>
      </c>
      <c r="B355" s="509" t="s">
        <v>453</v>
      </c>
      <c r="C355" s="506">
        <v>95.95</v>
      </c>
      <c r="D355" s="507">
        <v>96.516666666666666</v>
      </c>
      <c r="E355" s="507">
        <v>94.433333333333337</v>
      </c>
      <c r="F355" s="507">
        <v>92.916666666666671</v>
      </c>
      <c r="G355" s="507">
        <v>90.833333333333343</v>
      </c>
      <c r="H355" s="507">
        <v>98.033333333333331</v>
      </c>
      <c r="I355" s="507">
        <v>100.11666666666667</v>
      </c>
      <c r="J355" s="507">
        <v>101.63333333333333</v>
      </c>
      <c r="K355" s="506">
        <v>98.6</v>
      </c>
      <c r="L355" s="506">
        <v>95</v>
      </c>
      <c r="M355" s="506">
        <v>3.9077799999999998</v>
      </c>
    </row>
    <row r="356" spans="1:13">
      <c r="A356" s="254">
        <v>346</v>
      </c>
      <c r="B356" s="509" t="s">
        <v>454</v>
      </c>
      <c r="C356" s="506">
        <v>311.64999999999998</v>
      </c>
      <c r="D356" s="507">
        <v>312.54999999999995</v>
      </c>
      <c r="E356" s="507">
        <v>305.39999999999992</v>
      </c>
      <c r="F356" s="507">
        <v>299.14999999999998</v>
      </c>
      <c r="G356" s="507">
        <v>291.99999999999994</v>
      </c>
      <c r="H356" s="507">
        <v>318.7999999999999</v>
      </c>
      <c r="I356" s="507">
        <v>325.95</v>
      </c>
      <c r="J356" s="507">
        <v>332.19999999999987</v>
      </c>
      <c r="K356" s="506">
        <v>319.7</v>
      </c>
      <c r="L356" s="506">
        <v>306.3</v>
      </c>
      <c r="M356" s="506">
        <v>5.5859399999999999</v>
      </c>
    </row>
    <row r="357" spans="1:13">
      <c r="A357" s="254">
        <v>347</v>
      </c>
      <c r="B357" s="509" t="s">
        <v>455</v>
      </c>
      <c r="C357" s="506">
        <v>233.8</v>
      </c>
      <c r="D357" s="507">
        <v>232.1</v>
      </c>
      <c r="E357" s="507">
        <v>228.5</v>
      </c>
      <c r="F357" s="507">
        <v>223.20000000000002</v>
      </c>
      <c r="G357" s="507">
        <v>219.60000000000002</v>
      </c>
      <c r="H357" s="507">
        <v>237.39999999999998</v>
      </c>
      <c r="I357" s="507">
        <v>240.99999999999994</v>
      </c>
      <c r="J357" s="507">
        <v>246.29999999999995</v>
      </c>
      <c r="K357" s="506">
        <v>235.7</v>
      </c>
      <c r="L357" s="506">
        <v>226.8</v>
      </c>
      <c r="M357" s="506">
        <v>0.81198999999999999</v>
      </c>
    </row>
    <row r="358" spans="1:13">
      <c r="A358" s="254">
        <v>348</v>
      </c>
      <c r="B358" s="509" t="s">
        <v>267</v>
      </c>
      <c r="C358" s="506">
        <v>2272.75</v>
      </c>
      <c r="D358" s="507">
        <v>2288.3166666666666</v>
      </c>
      <c r="E358" s="507">
        <v>2249.4333333333334</v>
      </c>
      <c r="F358" s="507">
        <v>2226.1166666666668</v>
      </c>
      <c r="G358" s="507">
        <v>2187.2333333333336</v>
      </c>
      <c r="H358" s="507">
        <v>2311.6333333333332</v>
      </c>
      <c r="I358" s="507">
        <v>2350.5166666666664</v>
      </c>
      <c r="J358" s="507">
        <v>2373.833333333333</v>
      </c>
      <c r="K358" s="506">
        <v>2327.1999999999998</v>
      </c>
      <c r="L358" s="506">
        <v>2265</v>
      </c>
      <c r="M358" s="506">
        <v>1.9845299999999999</v>
      </c>
    </row>
    <row r="359" spans="1:13">
      <c r="A359" s="254">
        <v>349</v>
      </c>
      <c r="B359" s="509" t="s">
        <v>268</v>
      </c>
      <c r="C359" s="506">
        <v>372.25</v>
      </c>
      <c r="D359" s="507">
        <v>372.45</v>
      </c>
      <c r="E359" s="507">
        <v>368.15</v>
      </c>
      <c r="F359" s="507">
        <v>364.05</v>
      </c>
      <c r="G359" s="507">
        <v>359.75</v>
      </c>
      <c r="H359" s="507">
        <v>376.54999999999995</v>
      </c>
      <c r="I359" s="507">
        <v>380.85</v>
      </c>
      <c r="J359" s="507">
        <v>384.94999999999993</v>
      </c>
      <c r="K359" s="506">
        <v>376.75</v>
      </c>
      <c r="L359" s="506">
        <v>368.35</v>
      </c>
      <c r="M359" s="506">
        <v>2.4627699999999999</v>
      </c>
    </row>
    <row r="360" spans="1:13">
      <c r="A360" s="254">
        <v>350</v>
      </c>
      <c r="B360" s="509" t="s">
        <v>456</v>
      </c>
      <c r="C360" s="506">
        <v>254.1</v>
      </c>
      <c r="D360" s="507">
        <v>252.68333333333331</v>
      </c>
      <c r="E360" s="507">
        <v>249.41666666666663</v>
      </c>
      <c r="F360" s="507">
        <v>244.73333333333332</v>
      </c>
      <c r="G360" s="507">
        <v>241.46666666666664</v>
      </c>
      <c r="H360" s="507">
        <v>257.36666666666662</v>
      </c>
      <c r="I360" s="507">
        <v>260.63333333333333</v>
      </c>
      <c r="J360" s="507">
        <v>265.31666666666661</v>
      </c>
      <c r="K360" s="506">
        <v>255.95</v>
      </c>
      <c r="L360" s="506">
        <v>248</v>
      </c>
      <c r="M360" s="506">
        <v>4.8553199999999999</v>
      </c>
    </row>
    <row r="361" spans="1:13">
      <c r="A361" s="254">
        <v>351</v>
      </c>
      <c r="B361" s="509" t="s">
        <v>758</v>
      </c>
      <c r="C361" s="506">
        <v>469.5</v>
      </c>
      <c r="D361" s="507">
        <v>469.7</v>
      </c>
      <c r="E361" s="507">
        <v>464.4</v>
      </c>
      <c r="F361" s="507">
        <v>459.3</v>
      </c>
      <c r="G361" s="507">
        <v>454</v>
      </c>
      <c r="H361" s="507">
        <v>474.79999999999995</v>
      </c>
      <c r="I361" s="507">
        <v>480.1</v>
      </c>
      <c r="J361" s="507">
        <v>485.19999999999993</v>
      </c>
      <c r="K361" s="506">
        <v>475</v>
      </c>
      <c r="L361" s="506">
        <v>464.6</v>
      </c>
      <c r="M361" s="506">
        <v>0.86063999999999996</v>
      </c>
    </row>
    <row r="362" spans="1:13">
      <c r="A362" s="254">
        <v>352</v>
      </c>
      <c r="B362" s="509" t="s">
        <v>457</v>
      </c>
      <c r="C362" s="506">
        <v>79.25</v>
      </c>
      <c r="D362" s="507">
        <v>79.816666666666663</v>
      </c>
      <c r="E362" s="507">
        <v>78.033333333333331</v>
      </c>
      <c r="F362" s="507">
        <v>76.816666666666663</v>
      </c>
      <c r="G362" s="507">
        <v>75.033333333333331</v>
      </c>
      <c r="H362" s="507">
        <v>81.033333333333331</v>
      </c>
      <c r="I362" s="507">
        <v>82.816666666666663</v>
      </c>
      <c r="J362" s="507">
        <v>84.033333333333331</v>
      </c>
      <c r="K362" s="506">
        <v>81.599999999999994</v>
      </c>
      <c r="L362" s="506">
        <v>78.599999999999994</v>
      </c>
      <c r="M362" s="506">
        <v>9.5742999999999991</v>
      </c>
    </row>
    <row r="363" spans="1:13">
      <c r="A363" s="254">
        <v>353</v>
      </c>
      <c r="B363" s="509" t="s">
        <v>163</v>
      </c>
      <c r="C363" s="506">
        <v>1219.75</v>
      </c>
      <c r="D363" s="507">
        <v>1227.8333333333333</v>
      </c>
      <c r="E363" s="507">
        <v>1207.8666666666666</v>
      </c>
      <c r="F363" s="507">
        <v>1195.9833333333333</v>
      </c>
      <c r="G363" s="507">
        <v>1176.0166666666667</v>
      </c>
      <c r="H363" s="507">
        <v>1239.7166666666665</v>
      </c>
      <c r="I363" s="507">
        <v>1259.6833333333332</v>
      </c>
      <c r="J363" s="507">
        <v>1271.5666666666664</v>
      </c>
      <c r="K363" s="506">
        <v>1247.8</v>
      </c>
      <c r="L363" s="506">
        <v>1215.95</v>
      </c>
      <c r="M363" s="506">
        <v>22.625139999999998</v>
      </c>
    </row>
    <row r="364" spans="1:13">
      <c r="A364" s="254">
        <v>354</v>
      </c>
      <c r="B364" s="509" t="s">
        <v>156</v>
      </c>
      <c r="C364" s="506">
        <v>30038.95</v>
      </c>
      <c r="D364" s="507">
        <v>29839.649999999998</v>
      </c>
      <c r="E364" s="507">
        <v>29499.299999999996</v>
      </c>
      <c r="F364" s="507">
        <v>28959.649999999998</v>
      </c>
      <c r="G364" s="507">
        <v>28619.299999999996</v>
      </c>
      <c r="H364" s="507">
        <v>30379.299999999996</v>
      </c>
      <c r="I364" s="507">
        <v>30719.649999999994</v>
      </c>
      <c r="J364" s="507">
        <v>31259.299999999996</v>
      </c>
      <c r="K364" s="506">
        <v>30180</v>
      </c>
      <c r="L364" s="506">
        <v>29300</v>
      </c>
      <c r="M364" s="506">
        <v>0.36962</v>
      </c>
    </row>
    <row r="365" spans="1:13">
      <c r="A365" s="254">
        <v>355</v>
      </c>
      <c r="B365" s="509" t="s">
        <v>458</v>
      </c>
      <c r="C365" s="506">
        <v>1821.65</v>
      </c>
      <c r="D365" s="507">
        <v>1808.2833333333335</v>
      </c>
      <c r="E365" s="507">
        <v>1783.616666666667</v>
      </c>
      <c r="F365" s="507">
        <v>1745.5833333333335</v>
      </c>
      <c r="G365" s="507">
        <v>1720.916666666667</v>
      </c>
      <c r="H365" s="507">
        <v>1846.3166666666671</v>
      </c>
      <c r="I365" s="507">
        <v>1870.9833333333336</v>
      </c>
      <c r="J365" s="507">
        <v>1909.0166666666671</v>
      </c>
      <c r="K365" s="506">
        <v>1832.95</v>
      </c>
      <c r="L365" s="506">
        <v>1770.25</v>
      </c>
      <c r="M365" s="506">
        <v>1.24376</v>
      </c>
    </row>
    <row r="366" spans="1:13">
      <c r="A366" s="254">
        <v>356</v>
      </c>
      <c r="B366" s="509" t="s">
        <v>158</v>
      </c>
      <c r="C366" s="506">
        <v>224.05</v>
      </c>
      <c r="D366" s="507">
        <v>224.28333333333333</v>
      </c>
      <c r="E366" s="507">
        <v>222.16666666666666</v>
      </c>
      <c r="F366" s="507">
        <v>220.28333333333333</v>
      </c>
      <c r="G366" s="507">
        <v>218.16666666666666</v>
      </c>
      <c r="H366" s="507">
        <v>226.16666666666666</v>
      </c>
      <c r="I366" s="507">
        <v>228.28333333333333</v>
      </c>
      <c r="J366" s="507">
        <v>230.16666666666666</v>
      </c>
      <c r="K366" s="506">
        <v>226.4</v>
      </c>
      <c r="L366" s="506">
        <v>222.4</v>
      </c>
      <c r="M366" s="506">
        <v>30.142130000000002</v>
      </c>
    </row>
    <row r="367" spans="1:13">
      <c r="A367" s="254">
        <v>357</v>
      </c>
      <c r="B367" s="509" t="s">
        <v>269</v>
      </c>
      <c r="C367" s="506">
        <v>4369.8500000000004</v>
      </c>
      <c r="D367" s="507">
        <v>4389.833333333333</v>
      </c>
      <c r="E367" s="507">
        <v>4340.0166666666664</v>
      </c>
      <c r="F367" s="507">
        <v>4310.1833333333334</v>
      </c>
      <c r="G367" s="507">
        <v>4260.3666666666668</v>
      </c>
      <c r="H367" s="507">
        <v>4419.6666666666661</v>
      </c>
      <c r="I367" s="507">
        <v>4469.4833333333336</v>
      </c>
      <c r="J367" s="507">
        <v>4499.3166666666657</v>
      </c>
      <c r="K367" s="506">
        <v>4439.6499999999996</v>
      </c>
      <c r="L367" s="506">
        <v>4360</v>
      </c>
      <c r="M367" s="506">
        <v>0.36819000000000002</v>
      </c>
    </row>
    <row r="368" spans="1:13">
      <c r="A368" s="254">
        <v>358</v>
      </c>
      <c r="B368" s="509" t="s">
        <v>459</v>
      </c>
      <c r="C368" s="506">
        <v>191.35</v>
      </c>
      <c r="D368" s="507">
        <v>191.66666666666666</v>
      </c>
      <c r="E368" s="507">
        <v>189.38333333333333</v>
      </c>
      <c r="F368" s="507">
        <v>187.41666666666666</v>
      </c>
      <c r="G368" s="507">
        <v>185.13333333333333</v>
      </c>
      <c r="H368" s="507">
        <v>193.63333333333333</v>
      </c>
      <c r="I368" s="507">
        <v>195.91666666666669</v>
      </c>
      <c r="J368" s="507">
        <v>197.88333333333333</v>
      </c>
      <c r="K368" s="506">
        <v>193.95</v>
      </c>
      <c r="L368" s="506">
        <v>189.7</v>
      </c>
      <c r="M368" s="506">
        <v>3.90158</v>
      </c>
    </row>
    <row r="369" spans="1:13">
      <c r="A369" s="254">
        <v>359</v>
      </c>
      <c r="B369" s="509" t="s">
        <v>460</v>
      </c>
      <c r="C369" s="506">
        <v>779.6</v>
      </c>
      <c r="D369" s="507">
        <v>774.91666666666663</v>
      </c>
      <c r="E369" s="507">
        <v>760.13333333333321</v>
      </c>
      <c r="F369" s="507">
        <v>740.66666666666663</v>
      </c>
      <c r="G369" s="507">
        <v>725.88333333333321</v>
      </c>
      <c r="H369" s="507">
        <v>794.38333333333321</v>
      </c>
      <c r="I369" s="507">
        <v>809.16666666666674</v>
      </c>
      <c r="J369" s="507">
        <v>828.63333333333321</v>
      </c>
      <c r="K369" s="506">
        <v>789.7</v>
      </c>
      <c r="L369" s="506">
        <v>755.45</v>
      </c>
      <c r="M369" s="506">
        <v>1.04254</v>
      </c>
    </row>
    <row r="370" spans="1:13">
      <c r="A370" s="254">
        <v>360</v>
      </c>
      <c r="B370" s="509" t="s">
        <v>160</v>
      </c>
      <c r="C370" s="506">
        <v>1800.35</v>
      </c>
      <c r="D370" s="507">
        <v>1793.5</v>
      </c>
      <c r="E370" s="507">
        <v>1772.1</v>
      </c>
      <c r="F370" s="507">
        <v>1743.85</v>
      </c>
      <c r="G370" s="507">
        <v>1722.4499999999998</v>
      </c>
      <c r="H370" s="507">
        <v>1821.75</v>
      </c>
      <c r="I370" s="507">
        <v>1843.15</v>
      </c>
      <c r="J370" s="507">
        <v>1871.4</v>
      </c>
      <c r="K370" s="506">
        <v>1814.9</v>
      </c>
      <c r="L370" s="506">
        <v>1765.25</v>
      </c>
      <c r="M370" s="506">
        <v>6.2662399999999998</v>
      </c>
    </row>
    <row r="371" spans="1:13">
      <c r="A371" s="254">
        <v>361</v>
      </c>
      <c r="B371" s="509" t="s">
        <v>157</v>
      </c>
      <c r="C371" s="506">
        <v>1804.35</v>
      </c>
      <c r="D371" s="507">
        <v>1803.4333333333334</v>
      </c>
      <c r="E371" s="507">
        <v>1776.9166666666667</v>
      </c>
      <c r="F371" s="507">
        <v>1749.4833333333333</v>
      </c>
      <c r="G371" s="507">
        <v>1722.9666666666667</v>
      </c>
      <c r="H371" s="507">
        <v>1830.8666666666668</v>
      </c>
      <c r="I371" s="507">
        <v>1857.3833333333332</v>
      </c>
      <c r="J371" s="507">
        <v>1884.8166666666668</v>
      </c>
      <c r="K371" s="506">
        <v>1829.95</v>
      </c>
      <c r="L371" s="506">
        <v>1776</v>
      </c>
      <c r="M371" s="506">
        <v>13.290290000000001</v>
      </c>
    </row>
    <row r="372" spans="1:13">
      <c r="A372" s="254">
        <v>362</v>
      </c>
      <c r="B372" s="509" t="s">
        <v>756</v>
      </c>
      <c r="C372" s="506">
        <v>812.9</v>
      </c>
      <c r="D372" s="507">
        <v>819.93333333333339</v>
      </c>
      <c r="E372" s="507">
        <v>799.96666666666681</v>
      </c>
      <c r="F372" s="507">
        <v>787.03333333333342</v>
      </c>
      <c r="G372" s="507">
        <v>767.06666666666683</v>
      </c>
      <c r="H372" s="507">
        <v>832.86666666666679</v>
      </c>
      <c r="I372" s="507">
        <v>852.83333333333348</v>
      </c>
      <c r="J372" s="507">
        <v>865.76666666666677</v>
      </c>
      <c r="K372" s="506">
        <v>839.9</v>
      </c>
      <c r="L372" s="506">
        <v>807</v>
      </c>
      <c r="M372" s="506">
        <v>0.54837000000000002</v>
      </c>
    </row>
    <row r="373" spans="1:13">
      <c r="A373" s="254">
        <v>363</v>
      </c>
      <c r="B373" s="509" t="s">
        <v>461</v>
      </c>
      <c r="C373" s="506">
        <v>1390.7</v>
      </c>
      <c r="D373" s="507">
        <v>1398.3833333333334</v>
      </c>
      <c r="E373" s="507">
        <v>1352.3666666666668</v>
      </c>
      <c r="F373" s="507">
        <v>1314.0333333333333</v>
      </c>
      <c r="G373" s="507">
        <v>1268.0166666666667</v>
      </c>
      <c r="H373" s="507">
        <v>1436.7166666666669</v>
      </c>
      <c r="I373" s="507">
        <v>1482.7333333333338</v>
      </c>
      <c r="J373" s="507">
        <v>1521.0666666666671</v>
      </c>
      <c r="K373" s="506">
        <v>1444.4</v>
      </c>
      <c r="L373" s="506">
        <v>1360.05</v>
      </c>
      <c r="M373" s="506">
        <v>9.4783299999999997</v>
      </c>
    </row>
    <row r="374" spans="1:13">
      <c r="A374" s="254">
        <v>364</v>
      </c>
      <c r="B374" s="509" t="s">
        <v>757</v>
      </c>
      <c r="C374" s="506">
        <v>819.05</v>
      </c>
      <c r="D374" s="507">
        <v>820.08333333333337</v>
      </c>
      <c r="E374" s="507">
        <v>812.06666666666672</v>
      </c>
      <c r="F374" s="507">
        <v>805.08333333333337</v>
      </c>
      <c r="G374" s="507">
        <v>797.06666666666672</v>
      </c>
      <c r="H374" s="507">
        <v>827.06666666666672</v>
      </c>
      <c r="I374" s="507">
        <v>835.08333333333337</v>
      </c>
      <c r="J374" s="507">
        <v>842.06666666666672</v>
      </c>
      <c r="K374" s="506">
        <v>828.1</v>
      </c>
      <c r="L374" s="506">
        <v>813.1</v>
      </c>
      <c r="M374" s="506">
        <v>0.26212000000000002</v>
      </c>
    </row>
    <row r="375" spans="1:13">
      <c r="A375" s="254">
        <v>365</v>
      </c>
      <c r="B375" s="509" t="s">
        <v>159</v>
      </c>
      <c r="C375" s="506">
        <v>114.55</v>
      </c>
      <c r="D375" s="507">
        <v>114.98333333333333</v>
      </c>
      <c r="E375" s="507">
        <v>113.31666666666666</v>
      </c>
      <c r="F375" s="507">
        <v>112.08333333333333</v>
      </c>
      <c r="G375" s="507">
        <v>110.41666666666666</v>
      </c>
      <c r="H375" s="507">
        <v>116.21666666666667</v>
      </c>
      <c r="I375" s="507">
        <v>117.88333333333333</v>
      </c>
      <c r="J375" s="507">
        <v>119.11666666666667</v>
      </c>
      <c r="K375" s="506">
        <v>116.65</v>
      </c>
      <c r="L375" s="506">
        <v>113.75</v>
      </c>
      <c r="M375" s="506">
        <v>94.170879999999997</v>
      </c>
    </row>
    <row r="376" spans="1:13">
      <c r="A376" s="254">
        <v>366</v>
      </c>
      <c r="B376" s="509" t="s">
        <v>162</v>
      </c>
      <c r="C376" s="506">
        <v>214.6</v>
      </c>
      <c r="D376" s="507">
        <v>216.25</v>
      </c>
      <c r="E376" s="507">
        <v>210.5</v>
      </c>
      <c r="F376" s="507">
        <v>206.4</v>
      </c>
      <c r="G376" s="507">
        <v>200.65</v>
      </c>
      <c r="H376" s="507">
        <v>220.35</v>
      </c>
      <c r="I376" s="507">
        <v>226.1</v>
      </c>
      <c r="J376" s="507">
        <v>230.2</v>
      </c>
      <c r="K376" s="506">
        <v>222</v>
      </c>
      <c r="L376" s="506">
        <v>212.15</v>
      </c>
      <c r="M376" s="506">
        <v>141.66489000000001</v>
      </c>
    </row>
    <row r="377" spans="1:13">
      <c r="A377" s="254">
        <v>367</v>
      </c>
      <c r="B377" s="509" t="s">
        <v>462</v>
      </c>
      <c r="C377" s="506">
        <v>186.85</v>
      </c>
      <c r="D377" s="507">
        <v>186.95000000000002</v>
      </c>
      <c r="E377" s="507">
        <v>179.90000000000003</v>
      </c>
      <c r="F377" s="507">
        <v>172.95000000000002</v>
      </c>
      <c r="G377" s="507">
        <v>165.90000000000003</v>
      </c>
      <c r="H377" s="507">
        <v>193.90000000000003</v>
      </c>
      <c r="I377" s="507">
        <v>200.95000000000005</v>
      </c>
      <c r="J377" s="507">
        <v>207.90000000000003</v>
      </c>
      <c r="K377" s="506">
        <v>194</v>
      </c>
      <c r="L377" s="506">
        <v>180</v>
      </c>
      <c r="M377" s="506">
        <v>45.125369999999997</v>
      </c>
    </row>
    <row r="378" spans="1:13">
      <c r="A378" s="254">
        <v>368</v>
      </c>
      <c r="B378" s="509" t="s">
        <v>270</v>
      </c>
      <c r="C378" s="506">
        <v>308.10000000000002</v>
      </c>
      <c r="D378" s="507">
        <v>307.86666666666667</v>
      </c>
      <c r="E378" s="507">
        <v>303.23333333333335</v>
      </c>
      <c r="F378" s="507">
        <v>298.36666666666667</v>
      </c>
      <c r="G378" s="507">
        <v>293.73333333333335</v>
      </c>
      <c r="H378" s="507">
        <v>312.73333333333335</v>
      </c>
      <c r="I378" s="507">
        <v>317.36666666666667</v>
      </c>
      <c r="J378" s="507">
        <v>322.23333333333335</v>
      </c>
      <c r="K378" s="506">
        <v>312.5</v>
      </c>
      <c r="L378" s="506">
        <v>303</v>
      </c>
      <c r="M378" s="506">
        <v>5.0286600000000004</v>
      </c>
    </row>
    <row r="379" spans="1:13">
      <c r="A379" s="254">
        <v>369</v>
      </c>
      <c r="B379" s="509" t="s">
        <v>463</v>
      </c>
      <c r="C379" s="506">
        <v>126.3</v>
      </c>
      <c r="D379" s="507">
        <v>125.58333333333333</v>
      </c>
      <c r="E379" s="507">
        <v>123.96666666666665</v>
      </c>
      <c r="F379" s="507">
        <v>121.63333333333333</v>
      </c>
      <c r="G379" s="507">
        <v>120.01666666666665</v>
      </c>
      <c r="H379" s="507">
        <v>127.91666666666666</v>
      </c>
      <c r="I379" s="507">
        <v>129.53333333333333</v>
      </c>
      <c r="J379" s="507">
        <v>131.86666666666667</v>
      </c>
      <c r="K379" s="506">
        <v>127.2</v>
      </c>
      <c r="L379" s="506">
        <v>123.25</v>
      </c>
      <c r="M379" s="506">
        <v>9.0381699999999991</v>
      </c>
    </row>
    <row r="380" spans="1:13">
      <c r="A380" s="254">
        <v>370</v>
      </c>
      <c r="B380" s="509" t="s">
        <v>464</v>
      </c>
      <c r="C380" s="506">
        <v>6186.45</v>
      </c>
      <c r="D380" s="507">
        <v>6169.45</v>
      </c>
      <c r="E380" s="507">
        <v>6093.8499999999995</v>
      </c>
      <c r="F380" s="507">
        <v>6001.25</v>
      </c>
      <c r="G380" s="507">
        <v>5925.65</v>
      </c>
      <c r="H380" s="507">
        <v>6262.0499999999993</v>
      </c>
      <c r="I380" s="507">
        <v>6337.65</v>
      </c>
      <c r="J380" s="507">
        <v>6430.2499999999991</v>
      </c>
      <c r="K380" s="506">
        <v>6245.05</v>
      </c>
      <c r="L380" s="506">
        <v>6076.85</v>
      </c>
      <c r="M380" s="506">
        <v>9.7869999999999999E-2</v>
      </c>
    </row>
    <row r="381" spans="1:13">
      <c r="A381" s="254">
        <v>371</v>
      </c>
      <c r="B381" s="509" t="s">
        <v>271</v>
      </c>
      <c r="C381" s="506">
        <v>12738.45</v>
      </c>
      <c r="D381" s="507">
        <v>12779.816666666666</v>
      </c>
      <c r="E381" s="507">
        <v>12559.633333333331</v>
      </c>
      <c r="F381" s="507">
        <v>12380.816666666666</v>
      </c>
      <c r="G381" s="507">
        <v>12160.633333333331</v>
      </c>
      <c r="H381" s="507">
        <v>12958.633333333331</v>
      </c>
      <c r="I381" s="507">
        <v>13178.816666666666</v>
      </c>
      <c r="J381" s="507">
        <v>13357.633333333331</v>
      </c>
      <c r="K381" s="506">
        <v>13000</v>
      </c>
      <c r="L381" s="506">
        <v>12601</v>
      </c>
      <c r="M381" s="506">
        <v>2.827E-2</v>
      </c>
    </row>
    <row r="382" spans="1:13">
      <c r="A382" s="254">
        <v>372</v>
      </c>
      <c r="B382" s="509" t="s">
        <v>161</v>
      </c>
      <c r="C382" s="506">
        <v>36</v>
      </c>
      <c r="D382" s="507">
        <v>36.033333333333339</v>
      </c>
      <c r="E382" s="507">
        <v>35.666666666666679</v>
      </c>
      <c r="F382" s="507">
        <v>35.333333333333343</v>
      </c>
      <c r="G382" s="507">
        <v>34.966666666666683</v>
      </c>
      <c r="H382" s="507">
        <v>36.366666666666674</v>
      </c>
      <c r="I382" s="507">
        <v>36.733333333333334</v>
      </c>
      <c r="J382" s="507">
        <v>37.06666666666667</v>
      </c>
      <c r="K382" s="506">
        <v>36.4</v>
      </c>
      <c r="L382" s="506">
        <v>35.700000000000003</v>
      </c>
      <c r="M382" s="506">
        <v>1007.24564</v>
      </c>
    </row>
    <row r="383" spans="1:13">
      <c r="A383" s="254">
        <v>373</v>
      </c>
      <c r="B383" s="509" t="s">
        <v>272</v>
      </c>
      <c r="C383" s="506">
        <v>687.75</v>
      </c>
      <c r="D383" s="507">
        <v>694.6</v>
      </c>
      <c r="E383" s="507">
        <v>669.30000000000007</v>
      </c>
      <c r="F383" s="507">
        <v>650.85</v>
      </c>
      <c r="G383" s="507">
        <v>625.55000000000007</v>
      </c>
      <c r="H383" s="507">
        <v>713.05000000000007</v>
      </c>
      <c r="I383" s="507">
        <v>738.35</v>
      </c>
      <c r="J383" s="507">
        <v>756.80000000000007</v>
      </c>
      <c r="K383" s="506">
        <v>719.9</v>
      </c>
      <c r="L383" s="506">
        <v>676.15</v>
      </c>
      <c r="M383" s="506">
        <v>2.6024400000000001</v>
      </c>
    </row>
    <row r="384" spans="1:13">
      <c r="A384" s="254">
        <v>374</v>
      </c>
      <c r="B384" s="509" t="s">
        <v>165</v>
      </c>
      <c r="C384" s="506">
        <v>211.1</v>
      </c>
      <c r="D384" s="507">
        <v>212.21666666666667</v>
      </c>
      <c r="E384" s="507">
        <v>209.03333333333333</v>
      </c>
      <c r="F384" s="507">
        <v>206.96666666666667</v>
      </c>
      <c r="G384" s="507">
        <v>203.78333333333333</v>
      </c>
      <c r="H384" s="507">
        <v>214.28333333333333</v>
      </c>
      <c r="I384" s="507">
        <v>217.46666666666667</v>
      </c>
      <c r="J384" s="507">
        <v>219.53333333333333</v>
      </c>
      <c r="K384" s="506">
        <v>215.4</v>
      </c>
      <c r="L384" s="506">
        <v>210.15</v>
      </c>
      <c r="M384" s="506">
        <v>103.30808</v>
      </c>
    </row>
    <row r="385" spans="1:13">
      <c r="A385" s="254">
        <v>375</v>
      </c>
      <c r="B385" s="509" t="s">
        <v>166</v>
      </c>
      <c r="C385" s="506">
        <v>131.30000000000001</v>
      </c>
      <c r="D385" s="507">
        <v>131.85</v>
      </c>
      <c r="E385" s="507">
        <v>130.1</v>
      </c>
      <c r="F385" s="507">
        <v>128.9</v>
      </c>
      <c r="G385" s="507">
        <v>127.15</v>
      </c>
      <c r="H385" s="507">
        <v>133.04999999999998</v>
      </c>
      <c r="I385" s="507">
        <v>134.79999999999998</v>
      </c>
      <c r="J385" s="507">
        <v>135.99999999999997</v>
      </c>
      <c r="K385" s="506">
        <v>133.6</v>
      </c>
      <c r="L385" s="506">
        <v>130.65</v>
      </c>
      <c r="M385" s="506">
        <v>31.352720000000001</v>
      </c>
    </row>
    <row r="386" spans="1:13">
      <c r="A386" s="254">
        <v>376</v>
      </c>
      <c r="B386" s="509" t="s">
        <v>465</v>
      </c>
      <c r="C386" s="506">
        <v>242.55</v>
      </c>
      <c r="D386" s="507">
        <v>242.98333333333335</v>
      </c>
      <c r="E386" s="507">
        <v>240.41666666666669</v>
      </c>
      <c r="F386" s="507">
        <v>238.28333333333333</v>
      </c>
      <c r="G386" s="507">
        <v>235.71666666666667</v>
      </c>
      <c r="H386" s="507">
        <v>245.1166666666667</v>
      </c>
      <c r="I386" s="507">
        <v>247.68333333333337</v>
      </c>
      <c r="J386" s="507">
        <v>249.81666666666672</v>
      </c>
      <c r="K386" s="506">
        <v>245.55</v>
      </c>
      <c r="L386" s="506">
        <v>240.85</v>
      </c>
      <c r="M386" s="506">
        <v>2.35494</v>
      </c>
    </row>
    <row r="387" spans="1:13">
      <c r="A387" s="254">
        <v>377</v>
      </c>
      <c r="B387" s="509" t="s">
        <v>466</v>
      </c>
      <c r="C387" s="506">
        <v>560.5</v>
      </c>
      <c r="D387" s="507">
        <v>557.55000000000007</v>
      </c>
      <c r="E387" s="507">
        <v>550.10000000000014</v>
      </c>
      <c r="F387" s="507">
        <v>539.70000000000005</v>
      </c>
      <c r="G387" s="507">
        <v>532.25000000000011</v>
      </c>
      <c r="H387" s="507">
        <v>567.95000000000016</v>
      </c>
      <c r="I387" s="507">
        <v>575.4000000000002</v>
      </c>
      <c r="J387" s="507">
        <v>585.80000000000018</v>
      </c>
      <c r="K387" s="506">
        <v>565</v>
      </c>
      <c r="L387" s="506">
        <v>547.15</v>
      </c>
      <c r="M387" s="506">
        <v>2.5301200000000001</v>
      </c>
    </row>
    <row r="388" spans="1:13">
      <c r="A388" s="254">
        <v>378</v>
      </c>
      <c r="B388" s="509" t="s">
        <v>467</v>
      </c>
      <c r="C388" s="506">
        <v>29.2</v>
      </c>
      <c r="D388" s="507">
        <v>28.95</v>
      </c>
      <c r="E388" s="507">
        <v>28.45</v>
      </c>
      <c r="F388" s="507">
        <v>27.7</v>
      </c>
      <c r="G388" s="507">
        <v>27.2</v>
      </c>
      <c r="H388" s="507">
        <v>29.7</v>
      </c>
      <c r="I388" s="507">
        <v>30.2</v>
      </c>
      <c r="J388" s="507">
        <v>30.95</v>
      </c>
      <c r="K388" s="506">
        <v>29.45</v>
      </c>
      <c r="L388" s="506">
        <v>28.2</v>
      </c>
      <c r="M388" s="506">
        <v>207.73205999999999</v>
      </c>
    </row>
    <row r="389" spans="1:13">
      <c r="A389" s="254">
        <v>379</v>
      </c>
      <c r="B389" s="509" t="s">
        <v>468</v>
      </c>
      <c r="C389" s="506">
        <v>140.85</v>
      </c>
      <c r="D389" s="507">
        <v>142.08333333333334</v>
      </c>
      <c r="E389" s="507">
        <v>138.91666666666669</v>
      </c>
      <c r="F389" s="507">
        <v>136.98333333333335</v>
      </c>
      <c r="G389" s="507">
        <v>133.81666666666669</v>
      </c>
      <c r="H389" s="507">
        <v>144.01666666666668</v>
      </c>
      <c r="I389" s="507">
        <v>147.18333333333337</v>
      </c>
      <c r="J389" s="507">
        <v>149.11666666666667</v>
      </c>
      <c r="K389" s="506">
        <v>145.25</v>
      </c>
      <c r="L389" s="506">
        <v>140.15</v>
      </c>
      <c r="M389" s="506">
        <v>17.218350000000001</v>
      </c>
    </row>
    <row r="390" spans="1:13">
      <c r="A390" s="254">
        <v>380</v>
      </c>
      <c r="B390" s="509" t="s">
        <v>273</v>
      </c>
      <c r="C390" s="506">
        <v>475.6</v>
      </c>
      <c r="D390" s="507">
        <v>475.26666666666665</v>
      </c>
      <c r="E390" s="507">
        <v>472.63333333333333</v>
      </c>
      <c r="F390" s="507">
        <v>469.66666666666669</v>
      </c>
      <c r="G390" s="507">
        <v>467.03333333333336</v>
      </c>
      <c r="H390" s="507">
        <v>478.23333333333329</v>
      </c>
      <c r="I390" s="507">
        <v>480.86666666666662</v>
      </c>
      <c r="J390" s="507">
        <v>483.83333333333326</v>
      </c>
      <c r="K390" s="506">
        <v>477.9</v>
      </c>
      <c r="L390" s="506">
        <v>472.3</v>
      </c>
      <c r="M390" s="506">
        <v>0.94498000000000004</v>
      </c>
    </row>
    <row r="391" spans="1:13">
      <c r="A391" s="254">
        <v>381</v>
      </c>
      <c r="B391" s="509" t="s">
        <v>469</v>
      </c>
      <c r="C391" s="506">
        <v>263.75</v>
      </c>
      <c r="D391" s="507">
        <v>264.40000000000003</v>
      </c>
      <c r="E391" s="507">
        <v>261.30000000000007</v>
      </c>
      <c r="F391" s="507">
        <v>258.85000000000002</v>
      </c>
      <c r="G391" s="507">
        <v>255.75000000000006</v>
      </c>
      <c r="H391" s="507">
        <v>266.85000000000008</v>
      </c>
      <c r="I391" s="507">
        <v>269.9500000000001</v>
      </c>
      <c r="J391" s="507">
        <v>272.40000000000009</v>
      </c>
      <c r="K391" s="506">
        <v>267.5</v>
      </c>
      <c r="L391" s="506">
        <v>261.95</v>
      </c>
      <c r="M391" s="506">
        <v>3.15021</v>
      </c>
    </row>
    <row r="392" spans="1:13">
      <c r="A392" s="254">
        <v>382</v>
      </c>
      <c r="B392" s="509" t="s">
        <v>470</v>
      </c>
      <c r="C392" s="506">
        <v>75.8</v>
      </c>
      <c r="D392" s="507">
        <v>75.900000000000006</v>
      </c>
      <c r="E392" s="507">
        <v>74.800000000000011</v>
      </c>
      <c r="F392" s="507">
        <v>73.800000000000011</v>
      </c>
      <c r="G392" s="507">
        <v>72.700000000000017</v>
      </c>
      <c r="H392" s="507">
        <v>76.900000000000006</v>
      </c>
      <c r="I392" s="507">
        <v>78</v>
      </c>
      <c r="J392" s="507">
        <v>79</v>
      </c>
      <c r="K392" s="506">
        <v>77</v>
      </c>
      <c r="L392" s="506">
        <v>74.900000000000006</v>
      </c>
      <c r="M392" s="506">
        <v>19.255389999999998</v>
      </c>
    </row>
    <row r="393" spans="1:13">
      <c r="A393" s="254">
        <v>383</v>
      </c>
      <c r="B393" s="509" t="s">
        <v>471</v>
      </c>
      <c r="C393" s="506">
        <v>1870.55</v>
      </c>
      <c r="D393" s="507">
        <v>1863.05</v>
      </c>
      <c r="E393" s="507">
        <v>1851.1</v>
      </c>
      <c r="F393" s="507">
        <v>1831.6499999999999</v>
      </c>
      <c r="G393" s="507">
        <v>1819.6999999999998</v>
      </c>
      <c r="H393" s="507">
        <v>1882.5</v>
      </c>
      <c r="I393" s="507">
        <v>1894.4500000000003</v>
      </c>
      <c r="J393" s="507">
        <v>1913.9</v>
      </c>
      <c r="K393" s="506">
        <v>1875</v>
      </c>
      <c r="L393" s="506">
        <v>1843.6</v>
      </c>
      <c r="M393" s="506">
        <v>7.9649999999999999E-2</v>
      </c>
    </row>
    <row r="394" spans="1:13">
      <c r="A394" s="254">
        <v>384</v>
      </c>
      <c r="B394" s="509" t="s">
        <v>472</v>
      </c>
      <c r="C394" s="506">
        <v>352.5</v>
      </c>
      <c r="D394" s="507">
        <v>350.36666666666662</v>
      </c>
      <c r="E394" s="507">
        <v>345.73333333333323</v>
      </c>
      <c r="F394" s="507">
        <v>338.96666666666664</v>
      </c>
      <c r="G394" s="507">
        <v>334.33333333333326</v>
      </c>
      <c r="H394" s="507">
        <v>357.13333333333321</v>
      </c>
      <c r="I394" s="507">
        <v>361.76666666666654</v>
      </c>
      <c r="J394" s="507">
        <v>368.53333333333319</v>
      </c>
      <c r="K394" s="506">
        <v>355</v>
      </c>
      <c r="L394" s="506">
        <v>343.6</v>
      </c>
      <c r="M394" s="506">
        <v>6.3756500000000003</v>
      </c>
    </row>
    <row r="395" spans="1:13">
      <c r="A395" s="254">
        <v>385</v>
      </c>
      <c r="B395" s="509" t="s">
        <v>473</v>
      </c>
      <c r="C395" s="506">
        <v>164.05</v>
      </c>
      <c r="D395" s="507">
        <v>168.5</v>
      </c>
      <c r="E395" s="507">
        <v>157</v>
      </c>
      <c r="F395" s="507">
        <v>149.94999999999999</v>
      </c>
      <c r="G395" s="507">
        <v>138.44999999999999</v>
      </c>
      <c r="H395" s="507">
        <v>175.55</v>
      </c>
      <c r="I395" s="507">
        <v>187.05</v>
      </c>
      <c r="J395" s="507">
        <v>194.10000000000002</v>
      </c>
      <c r="K395" s="506">
        <v>180</v>
      </c>
      <c r="L395" s="506">
        <v>161.44999999999999</v>
      </c>
      <c r="M395" s="506">
        <v>20.229199999999999</v>
      </c>
    </row>
    <row r="396" spans="1:13">
      <c r="A396" s="254">
        <v>386</v>
      </c>
      <c r="B396" s="509" t="s">
        <v>474</v>
      </c>
      <c r="C396" s="506">
        <v>880.55</v>
      </c>
      <c r="D396" s="507">
        <v>872.38333333333321</v>
      </c>
      <c r="E396" s="507">
        <v>860.21666666666647</v>
      </c>
      <c r="F396" s="507">
        <v>839.88333333333321</v>
      </c>
      <c r="G396" s="507">
        <v>827.71666666666647</v>
      </c>
      <c r="H396" s="507">
        <v>892.71666666666647</v>
      </c>
      <c r="I396" s="507">
        <v>904.88333333333321</v>
      </c>
      <c r="J396" s="507">
        <v>925.21666666666647</v>
      </c>
      <c r="K396" s="506">
        <v>884.55</v>
      </c>
      <c r="L396" s="506">
        <v>852.05</v>
      </c>
      <c r="M396" s="506">
        <v>1.50658</v>
      </c>
    </row>
    <row r="397" spans="1:13">
      <c r="A397" s="254">
        <v>387</v>
      </c>
      <c r="B397" s="509" t="s">
        <v>167</v>
      </c>
      <c r="C397" s="506">
        <v>1994.65</v>
      </c>
      <c r="D397" s="507">
        <v>1994.0166666666667</v>
      </c>
      <c r="E397" s="507">
        <v>1974.3333333333333</v>
      </c>
      <c r="F397" s="507">
        <v>1954.0166666666667</v>
      </c>
      <c r="G397" s="507">
        <v>1934.3333333333333</v>
      </c>
      <c r="H397" s="507">
        <v>2014.3333333333333</v>
      </c>
      <c r="I397" s="507">
        <v>2034.0166666666667</v>
      </c>
      <c r="J397" s="507">
        <v>2054.333333333333</v>
      </c>
      <c r="K397" s="506">
        <v>2013.7</v>
      </c>
      <c r="L397" s="506">
        <v>1973.7</v>
      </c>
      <c r="M397" s="506">
        <v>93.131600000000006</v>
      </c>
    </row>
    <row r="398" spans="1:13">
      <c r="A398" s="254">
        <v>388</v>
      </c>
      <c r="B398" s="509" t="s">
        <v>815</v>
      </c>
      <c r="C398" s="506">
        <v>946.5</v>
      </c>
      <c r="D398" s="507">
        <v>940.75</v>
      </c>
      <c r="E398" s="507">
        <v>931.75</v>
      </c>
      <c r="F398" s="507">
        <v>917</v>
      </c>
      <c r="G398" s="507">
        <v>908</v>
      </c>
      <c r="H398" s="507">
        <v>955.5</v>
      </c>
      <c r="I398" s="507">
        <v>964.5</v>
      </c>
      <c r="J398" s="507">
        <v>979.25</v>
      </c>
      <c r="K398" s="506">
        <v>949.75</v>
      </c>
      <c r="L398" s="506">
        <v>926</v>
      </c>
      <c r="M398" s="506">
        <v>22.820540000000001</v>
      </c>
    </row>
    <row r="399" spans="1:13">
      <c r="A399" s="254">
        <v>389</v>
      </c>
      <c r="B399" s="509" t="s">
        <v>274</v>
      </c>
      <c r="C399" s="506">
        <v>873.95</v>
      </c>
      <c r="D399" s="507">
        <v>872.98333333333323</v>
      </c>
      <c r="E399" s="507">
        <v>869.06666666666649</v>
      </c>
      <c r="F399" s="507">
        <v>864.18333333333328</v>
      </c>
      <c r="G399" s="507">
        <v>860.26666666666654</v>
      </c>
      <c r="H399" s="507">
        <v>877.86666666666645</v>
      </c>
      <c r="I399" s="507">
        <v>881.78333333333319</v>
      </c>
      <c r="J399" s="507">
        <v>886.6666666666664</v>
      </c>
      <c r="K399" s="506">
        <v>876.9</v>
      </c>
      <c r="L399" s="506">
        <v>868.1</v>
      </c>
      <c r="M399" s="506">
        <v>11.94885</v>
      </c>
    </row>
    <row r="400" spans="1:13">
      <c r="A400" s="254">
        <v>390</v>
      </c>
      <c r="B400" s="509" t="s">
        <v>476</v>
      </c>
      <c r="C400" s="506">
        <v>25.2</v>
      </c>
      <c r="D400" s="507">
        <v>25.25</v>
      </c>
      <c r="E400" s="507">
        <v>25.05</v>
      </c>
      <c r="F400" s="507">
        <v>24.900000000000002</v>
      </c>
      <c r="G400" s="507">
        <v>24.700000000000003</v>
      </c>
      <c r="H400" s="507">
        <v>25.4</v>
      </c>
      <c r="I400" s="507">
        <v>25.6</v>
      </c>
      <c r="J400" s="507">
        <v>25.749999999999996</v>
      </c>
      <c r="K400" s="506">
        <v>25.45</v>
      </c>
      <c r="L400" s="506">
        <v>25.1</v>
      </c>
      <c r="M400" s="506">
        <v>15.615220000000001</v>
      </c>
    </row>
    <row r="401" spans="1:13">
      <c r="A401" s="254">
        <v>391</v>
      </c>
      <c r="B401" s="509" t="s">
        <v>477</v>
      </c>
      <c r="C401" s="506">
        <v>2175.8000000000002</v>
      </c>
      <c r="D401" s="507">
        <v>2170.85</v>
      </c>
      <c r="E401" s="507">
        <v>2153.6999999999998</v>
      </c>
      <c r="F401" s="507">
        <v>2131.6</v>
      </c>
      <c r="G401" s="507">
        <v>2114.4499999999998</v>
      </c>
      <c r="H401" s="507">
        <v>2192.9499999999998</v>
      </c>
      <c r="I401" s="507">
        <v>2210.1000000000004</v>
      </c>
      <c r="J401" s="507">
        <v>2232.1999999999998</v>
      </c>
      <c r="K401" s="506">
        <v>2188</v>
      </c>
      <c r="L401" s="506">
        <v>2148.75</v>
      </c>
      <c r="M401" s="506">
        <v>0.18190000000000001</v>
      </c>
    </row>
    <row r="402" spans="1:13">
      <c r="A402" s="254">
        <v>392</v>
      </c>
      <c r="B402" s="509" t="s">
        <v>172</v>
      </c>
      <c r="C402" s="506">
        <v>5273.25</v>
      </c>
      <c r="D402" s="507">
        <v>5281.3499999999995</v>
      </c>
      <c r="E402" s="507">
        <v>5216.8999999999987</v>
      </c>
      <c r="F402" s="507">
        <v>5160.5499999999993</v>
      </c>
      <c r="G402" s="507">
        <v>5096.0999999999985</v>
      </c>
      <c r="H402" s="507">
        <v>5337.6999999999989</v>
      </c>
      <c r="I402" s="507">
        <v>5402.15</v>
      </c>
      <c r="J402" s="507">
        <v>5458.4999999999991</v>
      </c>
      <c r="K402" s="506">
        <v>5345.8</v>
      </c>
      <c r="L402" s="506">
        <v>5225</v>
      </c>
      <c r="M402" s="506">
        <v>0.77754000000000001</v>
      </c>
    </row>
    <row r="403" spans="1:13">
      <c r="A403" s="254">
        <v>393</v>
      </c>
      <c r="B403" s="509" t="s">
        <v>478</v>
      </c>
      <c r="C403" s="506">
        <v>7844.5</v>
      </c>
      <c r="D403" s="507">
        <v>7830.0166666666664</v>
      </c>
      <c r="E403" s="507">
        <v>7770.0333333333328</v>
      </c>
      <c r="F403" s="507">
        <v>7695.5666666666666</v>
      </c>
      <c r="G403" s="507">
        <v>7635.583333333333</v>
      </c>
      <c r="H403" s="507">
        <v>7904.4833333333327</v>
      </c>
      <c r="I403" s="507">
        <v>7964.4666666666662</v>
      </c>
      <c r="J403" s="507">
        <v>8038.9333333333325</v>
      </c>
      <c r="K403" s="506">
        <v>7890</v>
      </c>
      <c r="L403" s="506">
        <v>7755.55</v>
      </c>
      <c r="M403" s="506">
        <v>0.18678</v>
      </c>
    </row>
    <row r="404" spans="1:13">
      <c r="A404" s="254">
        <v>394</v>
      </c>
      <c r="B404" s="509" t="s">
        <v>479</v>
      </c>
      <c r="C404" s="506">
        <v>5355.3</v>
      </c>
      <c r="D404" s="507">
        <v>5320.8666666666659</v>
      </c>
      <c r="E404" s="507">
        <v>5266.7333333333318</v>
      </c>
      <c r="F404" s="507">
        <v>5178.1666666666661</v>
      </c>
      <c r="G404" s="507">
        <v>5124.0333333333319</v>
      </c>
      <c r="H404" s="507">
        <v>5409.4333333333316</v>
      </c>
      <c r="I404" s="507">
        <v>5463.5666666666648</v>
      </c>
      <c r="J404" s="507">
        <v>5552.1333333333314</v>
      </c>
      <c r="K404" s="506">
        <v>5375</v>
      </c>
      <c r="L404" s="506">
        <v>5232.3</v>
      </c>
      <c r="M404" s="506">
        <v>5.697E-2</v>
      </c>
    </row>
    <row r="405" spans="1:13">
      <c r="A405" s="254">
        <v>395</v>
      </c>
      <c r="B405" s="509" t="s">
        <v>759</v>
      </c>
      <c r="C405" s="506">
        <v>95.55</v>
      </c>
      <c r="D405" s="507">
        <v>95.399999999999991</v>
      </c>
      <c r="E405" s="507">
        <v>93.999999999999986</v>
      </c>
      <c r="F405" s="507">
        <v>92.449999999999989</v>
      </c>
      <c r="G405" s="507">
        <v>91.049999999999983</v>
      </c>
      <c r="H405" s="507">
        <v>96.949999999999989</v>
      </c>
      <c r="I405" s="507">
        <v>98.35</v>
      </c>
      <c r="J405" s="507">
        <v>99.899999999999991</v>
      </c>
      <c r="K405" s="506">
        <v>96.8</v>
      </c>
      <c r="L405" s="506">
        <v>93.85</v>
      </c>
      <c r="M405" s="506">
        <v>4.68513</v>
      </c>
    </row>
    <row r="406" spans="1:13">
      <c r="A406" s="254">
        <v>396</v>
      </c>
      <c r="B406" s="509" t="s">
        <v>480</v>
      </c>
      <c r="C406" s="506">
        <v>392.75</v>
      </c>
      <c r="D406" s="507">
        <v>394.48333333333335</v>
      </c>
      <c r="E406" s="507">
        <v>389.51666666666671</v>
      </c>
      <c r="F406" s="507">
        <v>386.28333333333336</v>
      </c>
      <c r="G406" s="507">
        <v>381.31666666666672</v>
      </c>
      <c r="H406" s="507">
        <v>397.7166666666667</v>
      </c>
      <c r="I406" s="507">
        <v>402.68333333333339</v>
      </c>
      <c r="J406" s="507">
        <v>405.91666666666669</v>
      </c>
      <c r="K406" s="506">
        <v>399.45</v>
      </c>
      <c r="L406" s="506">
        <v>391.25</v>
      </c>
      <c r="M406" s="506">
        <v>0.86897999999999997</v>
      </c>
    </row>
    <row r="407" spans="1:13">
      <c r="A407" s="254">
        <v>397</v>
      </c>
      <c r="B407" s="509" t="s">
        <v>761</v>
      </c>
      <c r="C407" s="506">
        <v>232.4</v>
      </c>
      <c r="D407" s="507">
        <v>234.58333333333334</v>
      </c>
      <c r="E407" s="507">
        <v>228.36666666666667</v>
      </c>
      <c r="F407" s="507">
        <v>224.33333333333334</v>
      </c>
      <c r="G407" s="507">
        <v>218.11666666666667</v>
      </c>
      <c r="H407" s="507">
        <v>238.61666666666667</v>
      </c>
      <c r="I407" s="507">
        <v>244.83333333333331</v>
      </c>
      <c r="J407" s="507">
        <v>248.86666666666667</v>
      </c>
      <c r="K407" s="506">
        <v>240.8</v>
      </c>
      <c r="L407" s="506">
        <v>230.55</v>
      </c>
      <c r="M407" s="506">
        <v>5.0938499999999998</v>
      </c>
    </row>
    <row r="408" spans="1:13">
      <c r="A408" s="254">
        <v>398</v>
      </c>
      <c r="B408" s="509" t="s">
        <v>481</v>
      </c>
      <c r="C408" s="506">
        <v>1988</v>
      </c>
      <c r="D408" s="507">
        <v>1982.6666666666667</v>
      </c>
      <c r="E408" s="507">
        <v>1945.2833333333335</v>
      </c>
      <c r="F408" s="507">
        <v>1902.5666666666668</v>
      </c>
      <c r="G408" s="507">
        <v>1865.1833333333336</v>
      </c>
      <c r="H408" s="507">
        <v>2025.3833333333334</v>
      </c>
      <c r="I408" s="507">
        <v>2062.7666666666664</v>
      </c>
      <c r="J408" s="507">
        <v>2105.4833333333336</v>
      </c>
      <c r="K408" s="506">
        <v>2020.05</v>
      </c>
      <c r="L408" s="506">
        <v>1939.95</v>
      </c>
      <c r="M408" s="506">
        <v>0.12508</v>
      </c>
    </row>
    <row r="409" spans="1:13">
      <c r="A409" s="254">
        <v>399</v>
      </c>
      <c r="B409" s="509" t="s">
        <v>482</v>
      </c>
      <c r="C409" s="506">
        <v>332.55</v>
      </c>
      <c r="D409" s="507">
        <v>335.18333333333334</v>
      </c>
      <c r="E409" s="507">
        <v>328.36666666666667</v>
      </c>
      <c r="F409" s="507">
        <v>324.18333333333334</v>
      </c>
      <c r="G409" s="507">
        <v>317.36666666666667</v>
      </c>
      <c r="H409" s="507">
        <v>339.36666666666667</v>
      </c>
      <c r="I409" s="507">
        <v>346.18333333333339</v>
      </c>
      <c r="J409" s="507">
        <v>350.36666666666667</v>
      </c>
      <c r="K409" s="506">
        <v>342</v>
      </c>
      <c r="L409" s="506">
        <v>331</v>
      </c>
      <c r="M409" s="506">
        <v>2.4555199999999999</v>
      </c>
    </row>
    <row r="410" spans="1:13">
      <c r="A410" s="254">
        <v>400</v>
      </c>
      <c r="B410" s="509" t="s">
        <v>760</v>
      </c>
      <c r="C410" s="506">
        <v>114.45</v>
      </c>
      <c r="D410" s="507">
        <v>115.14999999999999</v>
      </c>
      <c r="E410" s="507">
        <v>113.29999999999998</v>
      </c>
      <c r="F410" s="507">
        <v>112.14999999999999</v>
      </c>
      <c r="G410" s="507">
        <v>110.29999999999998</v>
      </c>
      <c r="H410" s="507">
        <v>116.29999999999998</v>
      </c>
      <c r="I410" s="507">
        <v>118.14999999999998</v>
      </c>
      <c r="J410" s="507">
        <v>119.29999999999998</v>
      </c>
      <c r="K410" s="506">
        <v>117</v>
      </c>
      <c r="L410" s="506">
        <v>114</v>
      </c>
      <c r="M410" s="506">
        <v>22.774760000000001</v>
      </c>
    </row>
    <row r="411" spans="1:13">
      <c r="A411" s="254">
        <v>401</v>
      </c>
      <c r="B411" s="509" t="s">
        <v>483</v>
      </c>
      <c r="C411" s="506">
        <v>212.3</v>
      </c>
      <c r="D411" s="507">
        <v>211.54999999999998</v>
      </c>
      <c r="E411" s="507">
        <v>206.74999999999997</v>
      </c>
      <c r="F411" s="507">
        <v>201.2</v>
      </c>
      <c r="G411" s="507">
        <v>196.39999999999998</v>
      </c>
      <c r="H411" s="507">
        <v>217.09999999999997</v>
      </c>
      <c r="I411" s="507">
        <v>221.89999999999998</v>
      </c>
      <c r="J411" s="507">
        <v>227.44999999999996</v>
      </c>
      <c r="K411" s="506">
        <v>216.35</v>
      </c>
      <c r="L411" s="506">
        <v>206</v>
      </c>
      <c r="M411" s="506">
        <v>2.20479</v>
      </c>
    </row>
    <row r="412" spans="1:13">
      <c r="A412" s="254">
        <v>402</v>
      </c>
      <c r="B412" s="509" t="s">
        <v>170</v>
      </c>
      <c r="C412" s="506">
        <v>28116.2</v>
      </c>
      <c r="D412" s="507">
        <v>28036.399999999998</v>
      </c>
      <c r="E412" s="507">
        <v>27752.849999999995</v>
      </c>
      <c r="F412" s="507">
        <v>27389.499999999996</v>
      </c>
      <c r="G412" s="507">
        <v>27105.949999999993</v>
      </c>
      <c r="H412" s="507">
        <v>28399.749999999996</v>
      </c>
      <c r="I412" s="507">
        <v>28683.3</v>
      </c>
      <c r="J412" s="507">
        <v>29046.649999999998</v>
      </c>
      <c r="K412" s="506">
        <v>28319.95</v>
      </c>
      <c r="L412" s="506">
        <v>27673.05</v>
      </c>
      <c r="M412" s="506">
        <v>0.74138999999999999</v>
      </c>
    </row>
    <row r="413" spans="1:13">
      <c r="A413" s="254">
        <v>403</v>
      </c>
      <c r="B413" s="509" t="s">
        <v>484</v>
      </c>
      <c r="C413" s="506">
        <v>1377.35</v>
      </c>
      <c r="D413" s="507">
        <v>1387.7833333333335</v>
      </c>
      <c r="E413" s="507">
        <v>1346.5666666666671</v>
      </c>
      <c r="F413" s="507">
        <v>1315.7833333333335</v>
      </c>
      <c r="G413" s="507">
        <v>1274.5666666666671</v>
      </c>
      <c r="H413" s="507">
        <v>1418.5666666666671</v>
      </c>
      <c r="I413" s="507">
        <v>1459.7833333333338</v>
      </c>
      <c r="J413" s="507">
        <v>1490.5666666666671</v>
      </c>
      <c r="K413" s="506">
        <v>1429</v>
      </c>
      <c r="L413" s="506">
        <v>1357</v>
      </c>
      <c r="M413" s="506">
        <v>0.1419</v>
      </c>
    </row>
    <row r="414" spans="1:13">
      <c r="A414" s="254">
        <v>404</v>
      </c>
      <c r="B414" s="509" t="s">
        <v>173</v>
      </c>
      <c r="C414" s="506">
        <v>1429.15</v>
      </c>
      <c r="D414" s="507">
        <v>1426.8833333333332</v>
      </c>
      <c r="E414" s="507">
        <v>1382.2666666666664</v>
      </c>
      <c r="F414" s="507">
        <v>1335.3833333333332</v>
      </c>
      <c r="G414" s="507">
        <v>1290.7666666666664</v>
      </c>
      <c r="H414" s="507">
        <v>1473.7666666666664</v>
      </c>
      <c r="I414" s="507">
        <v>1518.3833333333332</v>
      </c>
      <c r="J414" s="507">
        <v>1565.2666666666664</v>
      </c>
      <c r="K414" s="506">
        <v>1471.5</v>
      </c>
      <c r="L414" s="506">
        <v>1380</v>
      </c>
      <c r="M414" s="506">
        <v>37.496690000000001</v>
      </c>
    </row>
    <row r="415" spans="1:13">
      <c r="A415" s="254">
        <v>405</v>
      </c>
      <c r="B415" s="509" t="s">
        <v>171</v>
      </c>
      <c r="C415" s="506">
        <v>1809.75</v>
      </c>
      <c r="D415" s="507">
        <v>1812.5</v>
      </c>
      <c r="E415" s="507">
        <v>1795</v>
      </c>
      <c r="F415" s="507">
        <v>1780.25</v>
      </c>
      <c r="G415" s="507">
        <v>1762.75</v>
      </c>
      <c r="H415" s="507">
        <v>1827.25</v>
      </c>
      <c r="I415" s="507">
        <v>1844.75</v>
      </c>
      <c r="J415" s="507">
        <v>1859.5</v>
      </c>
      <c r="K415" s="506">
        <v>1830</v>
      </c>
      <c r="L415" s="506">
        <v>1797.75</v>
      </c>
      <c r="M415" s="506">
        <v>2.1081599999999998</v>
      </c>
    </row>
    <row r="416" spans="1:13">
      <c r="A416" s="254">
        <v>406</v>
      </c>
      <c r="B416" s="509" t="s">
        <v>485</v>
      </c>
      <c r="C416" s="506">
        <v>444.05</v>
      </c>
      <c r="D416" s="507">
        <v>443.31666666666666</v>
      </c>
      <c r="E416" s="507">
        <v>436.83333333333331</v>
      </c>
      <c r="F416" s="507">
        <v>429.61666666666667</v>
      </c>
      <c r="G416" s="507">
        <v>423.13333333333333</v>
      </c>
      <c r="H416" s="507">
        <v>450.5333333333333</v>
      </c>
      <c r="I416" s="507">
        <v>457.01666666666665</v>
      </c>
      <c r="J416" s="507">
        <v>464.23333333333329</v>
      </c>
      <c r="K416" s="506">
        <v>449.8</v>
      </c>
      <c r="L416" s="506">
        <v>436.1</v>
      </c>
      <c r="M416" s="506">
        <v>1.2255</v>
      </c>
    </row>
    <row r="417" spans="1:13">
      <c r="A417" s="254">
        <v>407</v>
      </c>
      <c r="B417" s="509" t="s">
        <v>486</v>
      </c>
      <c r="C417" s="506">
        <v>1294.5999999999999</v>
      </c>
      <c r="D417" s="507">
        <v>1297.8666666666666</v>
      </c>
      <c r="E417" s="507">
        <v>1276.7333333333331</v>
      </c>
      <c r="F417" s="507">
        <v>1258.8666666666666</v>
      </c>
      <c r="G417" s="507">
        <v>1237.7333333333331</v>
      </c>
      <c r="H417" s="507">
        <v>1315.7333333333331</v>
      </c>
      <c r="I417" s="507">
        <v>1336.8666666666668</v>
      </c>
      <c r="J417" s="507">
        <v>1354.7333333333331</v>
      </c>
      <c r="K417" s="506">
        <v>1319</v>
      </c>
      <c r="L417" s="506">
        <v>1280</v>
      </c>
      <c r="M417" s="506">
        <v>8.4320000000000006E-2</v>
      </c>
    </row>
    <row r="418" spans="1:13">
      <c r="A418" s="254">
        <v>408</v>
      </c>
      <c r="B418" s="509" t="s">
        <v>762</v>
      </c>
      <c r="C418" s="506">
        <v>1352.45</v>
      </c>
      <c r="D418" s="507">
        <v>1346.3333333333333</v>
      </c>
      <c r="E418" s="507">
        <v>1276.6666666666665</v>
      </c>
      <c r="F418" s="507">
        <v>1200.8833333333332</v>
      </c>
      <c r="G418" s="507">
        <v>1131.2166666666665</v>
      </c>
      <c r="H418" s="507">
        <v>1422.1166666666666</v>
      </c>
      <c r="I418" s="507">
        <v>1491.7833333333331</v>
      </c>
      <c r="J418" s="507">
        <v>1567.5666666666666</v>
      </c>
      <c r="K418" s="506">
        <v>1416</v>
      </c>
      <c r="L418" s="506">
        <v>1270.55</v>
      </c>
      <c r="M418" s="506">
        <v>2.68926</v>
      </c>
    </row>
    <row r="419" spans="1:13">
      <c r="A419" s="254">
        <v>409</v>
      </c>
      <c r="B419" s="509" t="s">
        <v>487</v>
      </c>
      <c r="C419" s="506">
        <v>490.55</v>
      </c>
      <c r="D419" s="507">
        <v>493.51666666666665</v>
      </c>
      <c r="E419" s="507">
        <v>482.0333333333333</v>
      </c>
      <c r="F419" s="507">
        <v>473.51666666666665</v>
      </c>
      <c r="G419" s="507">
        <v>462.0333333333333</v>
      </c>
      <c r="H419" s="507">
        <v>502.0333333333333</v>
      </c>
      <c r="I419" s="507">
        <v>513.51666666666665</v>
      </c>
      <c r="J419" s="507">
        <v>522.0333333333333</v>
      </c>
      <c r="K419" s="506">
        <v>505</v>
      </c>
      <c r="L419" s="506">
        <v>485</v>
      </c>
      <c r="M419" s="506">
        <v>3.8890600000000002</v>
      </c>
    </row>
    <row r="420" spans="1:13">
      <c r="A420" s="254">
        <v>410</v>
      </c>
      <c r="B420" s="509" t="s">
        <v>488</v>
      </c>
      <c r="C420" s="506">
        <v>8.4</v>
      </c>
      <c r="D420" s="507">
        <v>8.4500000000000011</v>
      </c>
      <c r="E420" s="507">
        <v>8.2500000000000018</v>
      </c>
      <c r="F420" s="507">
        <v>8.1000000000000014</v>
      </c>
      <c r="G420" s="507">
        <v>7.9000000000000021</v>
      </c>
      <c r="H420" s="507">
        <v>8.6000000000000014</v>
      </c>
      <c r="I420" s="507">
        <v>8.8000000000000007</v>
      </c>
      <c r="J420" s="507">
        <v>8.9500000000000011</v>
      </c>
      <c r="K420" s="506">
        <v>8.65</v>
      </c>
      <c r="L420" s="506">
        <v>8.3000000000000007</v>
      </c>
      <c r="M420" s="506">
        <v>127.24571</v>
      </c>
    </row>
    <row r="421" spans="1:13">
      <c r="A421" s="254">
        <v>411</v>
      </c>
      <c r="B421" s="509" t="s">
        <v>763</v>
      </c>
      <c r="C421" s="506">
        <v>69.25</v>
      </c>
      <c r="D421" s="507">
        <v>69.63333333333334</v>
      </c>
      <c r="E421" s="507">
        <v>68.51666666666668</v>
      </c>
      <c r="F421" s="507">
        <v>67.783333333333346</v>
      </c>
      <c r="G421" s="507">
        <v>66.666666666666686</v>
      </c>
      <c r="H421" s="507">
        <v>70.366666666666674</v>
      </c>
      <c r="I421" s="507">
        <v>71.48333333333332</v>
      </c>
      <c r="J421" s="507">
        <v>72.216666666666669</v>
      </c>
      <c r="K421" s="506">
        <v>70.75</v>
      </c>
      <c r="L421" s="506">
        <v>68.900000000000006</v>
      </c>
      <c r="M421" s="506">
        <v>39.138680000000001</v>
      </c>
    </row>
    <row r="422" spans="1:13">
      <c r="A422" s="254">
        <v>412</v>
      </c>
      <c r="B422" s="509" t="s">
        <v>489</v>
      </c>
      <c r="C422" s="506">
        <v>96.25</v>
      </c>
      <c r="D422" s="507">
        <v>95.783333333333346</v>
      </c>
      <c r="E422" s="507">
        <v>94.616666666666688</v>
      </c>
      <c r="F422" s="507">
        <v>92.983333333333348</v>
      </c>
      <c r="G422" s="507">
        <v>91.816666666666691</v>
      </c>
      <c r="H422" s="507">
        <v>97.416666666666686</v>
      </c>
      <c r="I422" s="507">
        <v>98.583333333333343</v>
      </c>
      <c r="J422" s="507">
        <v>100.21666666666668</v>
      </c>
      <c r="K422" s="506">
        <v>96.95</v>
      </c>
      <c r="L422" s="506">
        <v>94.15</v>
      </c>
      <c r="M422" s="506">
        <v>1.4712000000000001</v>
      </c>
    </row>
    <row r="423" spans="1:13">
      <c r="A423" s="254">
        <v>413</v>
      </c>
      <c r="B423" s="509" t="s">
        <v>169</v>
      </c>
      <c r="C423" s="506">
        <v>357.2</v>
      </c>
      <c r="D423" s="507">
        <v>357.91666666666669</v>
      </c>
      <c r="E423" s="507">
        <v>353.83333333333337</v>
      </c>
      <c r="F423" s="507">
        <v>350.4666666666667</v>
      </c>
      <c r="G423" s="507">
        <v>346.38333333333338</v>
      </c>
      <c r="H423" s="507">
        <v>361.28333333333336</v>
      </c>
      <c r="I423" s="507">
        <v>365.36666666666673</v>
      </c>
      <c r="J423" s="507">
        <v>368.73333333333335</v>
      </c>
      <c r="K423" s="506">
        <v>362</v>
      </c>
      <c r="L423" s="506">
        <v>354.55</v>
      </c>
      <c r="M423" s="506">
        <v>407.18848000000003</v>
      </c>
    </row>
    <row r="424" spans="1:13">
      <c r="A424" s="254">
        <v>414</v>
      </c>
      <c r="B424" s="509" t="s">
        <v>168</v>
      </c>
      <c r="C424" s="506">
        <v>76.75</v>
      </c>
      <c r="D424" s="507">
        <v>75.766666666666666</v>
      </c>
      <c r="E424" s="507">
        <v>74.033333333333331</v>
      </c>
      <c r="F424" s="507">
        <v>71.316666666666663</v>
      </c>
      <c r="G424" s="507">
        <v>69.583333333333329</v>
      </c>
      <c r="H424" s="507">
        <v>78.483333333333334</v>
      </c>
      <c r="I424" s="507">
        <v>80.216666666666654</v>
      </c>
      <c r="J424" s="507">
        <v>82.933333333333337</v>
      </c>
      <c r="K424" s="506">
        <v>77.5</v>
      </c>
      <c r="L424" s="506">
        <v>73.05</v>
      </c>
      <c r="M424" s="506">
        <v>1059.5872300000001</v>
      </c>
    </row>
    <row r="425" spans="1:13">
      <c r="A425" s="254">
        <v>415</v>
      </c>
      <c r="B425" s="509" t="s">
        <v>766</v>
      </c>
      <c r="C425" s="506">
        <v>249.45</v>
      </c>
      <c r="D425" s="507">
        <v>261.90000000000003</v>
      </c>
      <c r="E425" s="507">
        <v>229.35000000000008</v>
      </c>
      <c r="F425" s="507">
        <v>209.25000000000006</v>
      </c>
      <c r="G425" s="507">
        <v>176.7000000000001</v>
      </c>
      <c r="H425" s="507">
        <v>282.00000000000006</v>
      </c>
      <c r="I425" s="507">
        <v>314.55</v>
      </c>
      <c r="J425" s="507">
        <v>334.65000000000003</v>
      </c>
      <c r="K425" s="506">
        <v>294.45</v>
      </c>
      <c r="L425" s="506">
        <v>241.8</v>
      </c>
      <c r="M425" s="506">
        <v>73.38158</v>
      </c>
    </row>
    <row r="426" spans="1:13">
      <c r="A426" s="254">
        <v>416</v>
      </c>
      <c r="B426" s="509" t="s">
        <v>837</v>
      </c>
      <c r="C426" s="506">
        <v>193.75</v>
      </c>
      <c r="D426" s="507">
        <v>195.11666666666667</v>
      </c>
      <c r="E426" s="507">
        <v>189.63333333333335</v>
      </c>
      <c r="F426" s="507">
        <v>185.51666666666668</v>
      </c>
      <c r="G426" s="507">
        <v>180.03333333333336</v>
      </c>
      <c r="H426" s="507">
        <v>199.23333333333335</v>
      </c>
      <c r="I426" s="507">
        <v>204.7166666666667</v>
      </c>
      <c r="J426" s="507">
        <v>208.83333333333334</v>
      </c>
      <c r="K426" s="506">
        <v>200.6</v>
      </c>
      <c r="L426" s="506">
        <v>191</v>
      </c>
      <c r="M426" s="506">
        <v>2.85765</v>
      </c>
    </row>
    <row r="427" spans="1:13">
      <c r="A427" s="254">
        <v>417</v>
      </c>
      <c r="B427" s="509" t="s">
        <v>174</v>
      </c>
      <c r="C427" s="506">
        <v>852.35</v>
      </c>
      <c r="D427" s="507">
        <v>831.7833333333333</v>
      </c>
      <c r="E427" s="507">
        <v>771.56666666666661</v>
      </c>
      <c r="F427" s="507">
        <v>690.7833333333333</v>
      </c>
      <c r="G427" s="507">
        <v>630.56666666666661</v>
      </c>
      <c r="H427" s="507">
        <v>912.56666666666661</v>
      </c>
      <c r="I427" s="507">
        <v>972.7833333333333</v>
      </c>
      <c r="J427" s="507">
        <v>1053.5666666666666</v>
      </c>
      <c r="K427" s="506">
        <v>892</v>
      </c>
      <c r="L427" s="506">
        <v>751</v>
      </c>
      <c r="M427" s="506">
        <v>21.085979999999999</v>
      </c>
    </row>
    <row r="428" spans="1:13">
      <c r="A428" s="254">
        <v>418</v>
      </c>
      <c r="B428" s="509" t="s">
        <v>490</v>
      </c>
      <c r="C428" s="506">
        <v>517.45000000000005</v>
      </c>
      <c r="D428" s="507">
        <v>519.61666666666667</v>
      </c>
      <c r="E428" s="507">
        <v>506.7833333333333</v>
      </c>
      <c r="F428" s="507">
        <v>496.11666666666662</v>
      </c>
      <c r="G428" s="507">
        <v>483.28333333333325</v>
      </c>
      <c r="H428" s="507">
        <v>530.2833333333333</v>
      </c>
      <c r="I428" s="507">
        <v>543.11666666666656</v>
      </c>
      <c r="J428" s="507">
        <v>553.78333333333342</v>
      </c>
      <c r="K428" s="506">
        <v>532.45000000000005</v>
      </c>
      <c r="L428" s="506">
        <v>508.95</v>
      </c>
      <c r="M428" s="506">
        <v>1.2670300000000001</v>
      </c>
    </row>
    <row r="429" spans="1:13">
      <c r="A429" s="254">
        <v>419</v>
      </c>
      <c r="B429" s="509" t="s">
        <v>793</v>
      </c>
      <c r="C429" s="506">
        <v>273.5</v>
      </c>
      <c r="D429" s="507">
        <v>273.5</v>
      </c>
      <c r="E429" s="507">
        <v>270</v>
      </c>
      <c r="F429" s="507">
        <v>266.5</v>
      </c>
      <c r="G429" s="507">
        <v>263</v>
      </c>
      <c r="H429" s="507">
        <v>277</v>
      </c>
      <c r="I429" s="507">
        <v>280.5</v>
      </c>
      <c r="J429" s="507">
        <v>284</v>
      </c>
      <c r="K429" s="506">
        <v>277</v>
      </c>
      <c r="L429" s="506">
        <v>270</v>
      </c>
      <c r="M429" s="506">
        <v>3.6148899999999999</v>
      </c>
    </row>
    <row r="430" spans="1:13">
      <c r="A430" s="254">
        <v>420</v>
      </c>
      <c r="B430" s="509" t="s">
        <v>491</v>
      </c>
      <c r="C430" s="506">
        <v>148.25</v>
      </c>
      <c r="D430" s="507">
        <v>146.96666666666667</v>
      </c>
      <c r="E430" s="507">
        <v>145.28333333333333</v>
      </c>
      <c r="F430" s="507">
        <v>142.31666666666666</v>
      </c>
      <c r="G430" s="507">
        <v>140.63333333333333</v>
      </c>
      <c r="H430" s="507">
        <v>149.93333333333334</v>
      </c>
      <c r="I430" s="507">
        <v>151.61666666666667</v>
      </c>
      <c r="J430" s="507">
        <v>154.58333333333334</v>
      </c>
      <c r="K430" s="506">
        <v>148.65</v>
      </c>
      <c r="L430" s="506">
        <v>144</v>
      </c>
      <c r="M430" s="506">
        <v>7.3945100000000004</v>
      </c>
    </row>
    <row r="431" spans="1:13">
      <c r="A431" s="254">
        <v>421</v>
      </c>
      <c r="B431" s="509" t="s">
        <v>175</v>
      </c>
      <c r="C431" s="506">
        <v>587.20000000000005</v>
      </c>
      <c r="D431" s="507">
        <v>584.0333333333333</v>
      </c>
      <c r="E431" s="507">
        <v>577.76666666666665</v>
      </c>
      <c r="F431" s="507">
        <v>568.33333333333337</v>
      </c>
      <c r="G431" s="507">
        <v>562.06666666666672</v>
      </c>
      <c r="H431" s="507">
        <v>593.46666666666658</v>
      </c>
      <c r="I431" s="507">
        <v>599.73333333333323</v>
      </c>
      <c r="J431" s="507">
        <v>609.16666666666652</v>
      </c>
      <c r="K431" s="506">
        <v>590.29999999999995</v>
      </c>
      <c r="L431" s="506">
        <v>574.6</v>
      </c>
      <c r="M431" s="506">
        <v>57.618180000000002</v>
      </c>
    </row>
    <row r="432" spans="1:13">
      <c r="A432" s="254">
        <v>422</v>
      </c>
      <c r="B432" s="509" t="s">
        <v>176</v>
      </c>
      <c r="C432" s="506">
        <v>454.1</v>
      </c>
      <c r="D432" s="507">
        <v>454.7166666666667</v>
      </c>
      <c r="E432" s="507">
        <v>449.38333333333338</v>
      </c>
      <c r="F432" s="507">
        <v>444.66666666666669</v>
      </c>
      <c r="G432" s="507">
        <v>439.33333333333337</v>
      </c>
      <c r="H432" s="507">
        <v>459.43333333333339</v>
      </c>
      <c r="I432" s="507">
        <v>464.76666666666665</v>
      </c>
      <c r="J432" s="507">
        <v>469.48333333333341</v>
      </c>
      <c r="K432" s="506">
        <v>460.05</v>
      </c>
      <c r="L432" s="506">
        <v>450</v>
      </c>
      <c r="M432" s="506">
        <v>16.450890000000001</v>
      </c>
    </row>
    <row r="433" spans="1:13">
      <c r="A433" s="254">
        <v>423</v>
      </c>
      <c r="B433" s="509" t="s">
        <v>492</v>
      </c>
      <c r="C433" s="506">
        <v>2498.3000000000002</v>
      </c>
      <c r="D433" s="507">
        <v>2488.8666666666668</v>
      </c>
      <c r="E433" s="507">
        <v>2460.9333333333334</v>
      </c>
      <c r="F433" s="507">
        <v>2423.5666666666666</v>
      </c>
      <c r="G433" s="507">
        <v>2395.6333333333332</v>
      </c>
      <c r="H433" s="507">
        <v>2526.2333333333336</v>
      </c>
      <c r="I433" s="507">
        <v>2554.166666666667</v>
      </c>
      <c r="J433" s="507">
        <v>2591.5333333333338</v>
      </c>
      <c r="K433" s="506">
        <v>2516.8000000000002</v>
      </c>
      <c r="L433" s="506">
        <v>2451.5</v>
      </c>
      <c r="M433" s="506">
        <v>0.40960999999999997</v>
      </c>
    </row>
    <row r="434" spans="1:13">
      <c r="A434" s="254">
        <v>424</v>
      </c>
      <c r="B434" s="509" t="s">
        <v>493</v>
      </c>
      <c r="C434" s="506">
        <v>733.95</v>
      </c>
      <c r="D434" s="507">
        <v>732.13333333333333</v>
      </c>
      <c r="E434" s="507">
        <v>712.26666666666665</v>
      </c>
      <c r="F434" s="507">
        <v>690.58333333333337</v>
      </c>
      <c r="G434" s="507">
        <v>670.7166666666667</v>
      </c>
      <c r="H434" s="507">
        <v>753.81666666666661</v>
      </c>
      <c r="I434" s="507">
        <v>773.68333333333317</v>
      </c>
      <c r="J434" s="507">
        <v>795.36666666666656</v>
      </c>
      <c r="K434" s="506">
        <v>752</v>
      </c>
      <c r="L434" s="506">
        <v>710.45</v>
      </c>
      <c r="M434" s="506">
        <v>1.1797800000000001</v>
      </c>
    </row>
    <row r="435" spans="1:13">
      <c r="A435" s="254">
        <v>425</v>
      </c>
      <c r="B435" s="509" t="s">
        <v>494</v>
      </c>
      <c r="C435" s="506">
        <v>292.7</v>
      </c>
      <c r="D435" s="507">
        <v>296.40000000000003</v>
      </c>
      <c r="E435" s="507">
        <v>285.85000000000008</v>
      </c>
      <c r="F435" s="507">
        <v>279.00000000000006</v>
      </c>
      <c r="G435" s="507">
        <v>268.4500000000001</v>
      </c>
      <c r="H435" s="507">
        <v>303.25000000000006</v>
      </c>
      <c r="I435" s="507">
        <v>313.8</v>
      </c>
      <c r="J435" s="507">
        <v>320.65000000000003</v>
      </c>
      <c r="K435" s="506">
        <v>306.95</v>
      </c>
      <c r="L435" s="506">
        <v>289.55</v>
      </c>
      <c r="M435" s="506">
        <v>2.8092000000000001</v>
      </c>
    </row>
    <row r="436" spans="1:13">
      <c r="A436" s="254">
        <v>426</v>
      </c>
      <c r="B436" s="509" t="s">
        <v>495</v>
      </c>
      <c r="C436" s="506">
        <v>270.2</v>
      </c>
      <c r="D436" s="507">
        <v>271.18333333333334</v>
      </c>
      <c r="E436" s="507">
        <v>268.16666666666669</v>
      </c>
      <c r="F436" s="507">
        <v>266.13333333333333</v>
      </c>
      <c r="G436" s="507">
        <v>263.11666666666667</v>
      </c>
      <c r="H436" s="507">
        <v>273.2166666666667</v>
      </c>
      <c r="I436" s="507">
        <v>276.23333333333335</v>
      </c>
      <c r="J436" s="507">
        <v>278.26666666666671</v>
      </c>
      <c r="K436" s="506">
        <v>274.2</v>
      </c>
      <c r="L436" s="506">
        <v>269.14999999999998</v>
      </c>
      <c r="M436" s="506">
        <v>1.0830500000000001</v>
      </c>
    </row>
    <row r="437" spans="1:13">
      <c r="A437" s="254">
        <v>427</v>
      </c>
      <c r="B437" s="509" t="s">
        <v>496</v>
      </c>
      <c r="C437" s="506">
        <v>2014.25</v>
      </c>
      <c r="D437" s="507">
        <v>2009.7333333333333</v>
      </c>
      <c r="E437" s="507">
        <v>1994.5166666666667</v>
      </c>
      <c r="F437" s="507">
        <v>1974.7833333333333</v>
      </c>
      <c r="G437" s="507">
        <v>1959.5666666666666</v>
      </c>
      <c r="H437" s="507">
        <v>2029.4666666666667</v>
      </c>
      <c r="I437" s="507">
        <v>2044.6833333333334</v>
      </c>
      <c r="J437" s="507">
        <v>2064.416666666667</v>
      </c>
      <c r="K437" s="506">
        <v>2024.95</v>
      </c>
      <c r="L437" s="506">
        <v>1990</v>
      </c>
      <c r="M437" s="506">
        <v>0.72689999999999999</v>
      </c>
    </row>
    <row r="438" spans="1:13">
      <c r="A438" s="254">
        <v>428</v>
      </c>
      <c r="B438" s="509" t="s">
        <v>764</v>
      </c>
      <c r="C438" s="506">
        <v>405.9</v>
      </c>
      <c r="D438" s="507">
        <v>408.0333333333333</v>
      </c>
      <c r="E438" s="507">
        <v>401.86666666666662</v>
      </c>
      <c r="F438" s="507">
        <v>397.83333333333331</v>
      </c>
      <c r="G438" s="507">
        <v>391.66666666666663</v>
      </c>
      <c r="H438" s="507">
        <v>412.06666666666661</v>
      </c>
      <c r="I438" s="507">
        <v>418.23333333333335</v>
      </c>
      <c r="J438" s="507">
        <v>422.26666666666659</v>
      </c>
      <c r="K438" s="506">
        <v>414.2</v>
      </c>
      <c r="L438" s="506">
        <v>404</v>
      </c>
      <c r="M438" s="506">
        <v>0.22319</v>
      </c>
    </row>
    <row r="439" spans="1:13">
      <c r="A439" s="254">
        <v>429</v>
      </c>
      <c r="B439" s="509" t="s">
        <v>814</v>
      </c>
      <c r="C439" s="506">
        <v>468.8</v>
      </c>
      <c r="D439" s="507">
        <v>464.7833333333333</v>
      </c>
      <c r="E439" s="507">
        <v>458.31666666666661</v>
      </c>
      <c r="F439" s="507">
        <v>447.83333333333331</v>
      </c>
      <c r="G439" s="507">
        <v>441.36666666666662</v>
      </c>
      <c r="H439" s="507">
        <v>475.26666666666659</v>
      </c>
      <c r="I439" s="507">
        <v>481.73333333333329</v>
      </c>
      <c r="J439" s="507">
        <v>492.21666666666658</v>
      </c>
      <c r="K439" s="506">
        <v>471.25</v>
      </c>
      <c r="L439" s="506">
        <v>454.3</v>
      </c>
      <c r="M439" s="506">
        <v>1.8196699999999999</v>
      </c>
    </row>
    <row r="440" spans="1:13">
      <c r="A440" s="254">
        <v>430</v>
      </c>
      <c r="B440" s="509" t="s">
        <v>497</v>
      </c>
      <c r="C440" s="506">
        <v>5.5</v>
      </c>
      <c r="D440" s="507">
        <v>5.4666666666666659</v>
      </c>
      <c r="E440" s="507">
        <v>5.3333333333333321</v>
      </c>
      <c r="F440" s="507">
        <v>5.1666666666666661</v>
      </c>
      <c r="G440" s="507">
        <v>5.0333333333333323</v>
      </c>
      <c r="H440" s="507">
        <v>5.633333333333332</v>
      </c>
      <c r="I440" s="507">
        <v>5.7666666666666666</v>
      </c>
      <c r="J440" s="507">
        <v>5.9333333333333318</v>
      </c>
      <c r="K440" s="506">
        <v>5.6</v>
      </c>
      <c r="L440" s="506">
        <v>5.3</v>
      </c>
      <c r="M440" s="506">
        <v>202.75685999999999</v>
      </c>
    </row>
    <row r="441" spans="1:13">
      <c r="A441" s="254">
        <v>431</v>
      </c>
      <c r="B441" s="509" t="s">
        <v>498</v>
      </c>
      <c r="C441" s="506">
        <v>133.30000000000001</v>
      </c>
      <c r="D441" s="507">
        <v>132.88333333333333</v>
      </c>
      <c r="E441" s="507">
        <v>130.76666666666665</v>
      </c>
      <c r="F441" s="507">
        <v>128.23333333333332</v>
      </c>
      <c r="G441" s="507">
        <v>126.11666666666665</v>
      </c>
      <c r="H441" s="507">
        <v>135.41666666666666</v>
      </c>
      <c r="I441" s="507">
        <v>137.53333333333333</v>
      </c>
      <c r="J441" s="507">
        <v>140.06666666666666</v>
      </c>
      <c r="K441" s="506">
        <v>135</v>
      </c>
      <c r="L441" s="506">
        <v>130.35</v>
      </c>
      <c r="M441" s="506">
        <v>3.2081200000000001</v>
      </c>
    </row>
    <row r="442" spans="1:13">
      <c r="A442" s="254">
        <v>432</v>
      </c>
      <c r="B442" s="509" t="s">
        <v>765</v>
      </c>
      <c r="C442" s="506">
        <v>1310.9</v>
      </c>
      <c r="D442" s="507">
        <v>1346.9666666666667</v>
      </c>
      <c r="E442" s="507">
        <v>1258.9333333333334</v>
      </c>
      <c r="F442" s="507">
        <v>1206.9666666666667</v>
      </c>
      <c r="G442" s="507">
        <v>1118.9333333333334</v>
      </c>
      <c r="H442" s="507">
        <v>1398.9333333333334</v>
      </c>
      <c r="I442" s="507">
        <v>1486.9666666666667</v>
      </c>
      <c r="J442" s="507">
        <v>1538.9333333333334</v>
      </c>
      <c r="K442" s="506">
        <v>1435</v>
      </c>
      <c r="L442" s="506">
        <v>1295</v>
      </c>
      <c r="M442" s="506">
        <v>0.11391999999999999</v>
      </c>
    </row>
    <row r="443" spans="1:13">
      <c r="A443" s="254">
        <v>433</v>
      </c>
      <c r="B443" s="509" t="s">
        <v>499</v>
      </c>
      <c r="C443" s="506">
        <v>1265.3</v>
      </c>
      <c r="D443" s="507">
        <v>1270.4333333333334</v>
      </c>
      <c r="E443" s="507">
        <v>1246.8666666666668</v>
      </c>
      <c r="F443" s="507">
        <v>1228.4333333333334</v>
      </c>
      <c r="G443" s="507">
        <v>1204.8666666666668</v>
      </c>
      <c r="H443" s="507">
        <v>1288.8666666666668</v>
      </c>
      <c r="I443" s="507">
        <v>1312.4333333333334</v>
      </c>
      <c r="J443" s="507">
        <v>1330.8666666666668</v>
      </c>
      <c r="K443" s="506">
        <v>1294</v>
      </c>
      <c r="L443" s="506">
        <v>1252</v>
      </c>
      <c r="M443" s="506">
        <v>0.26328000000000001</v>
      </c>
    </row>
    <row r="444" spans="1:13">
      <c r="A444" s="254">
        <v>434</v>
      </c>
      <c r="B444" s="509" t="s">
        <v>275</v>
      </c>
      <c r="C444" s="506">
        <v>534.4</v>
      </c>
      <c r="D444" s="507">
        <v>534.26666666666665</v>
      </c>
      <c r="E444" s="507">
        <v>531.63333333333333</v>
      </c>
      <c r="F444" s="507">
        <v>528.86666666666667</v>
      </c>
      <c r="G444" s="507">
        <v>526.23333333333335</v>
      </c>
      <c r="H444" s="507">
        <v>537.0333333333333</v>
      </c>
      <c r="I444" s="507">
        <v>539.66666666666652</v>
      </c>
      <c r="J444" s="507">
        <v>542.43333333333328</v>
      </c>
      <c r="K444" s="506">
        <v>536.9</v>
      </c>
      <c r="L444" s="506">
        <v>531.5</v>
      </c>
      <c r="M444" s="506">
        <v>3.6669100000000001</v>
      </c>
    </row>
    <row r="445" spans="1:13">
      <c r="A445" s="254">
        <v>435</v>
      </c>
      <c r="B445" s="509" t="s">
        <v>500</v>
      </c>
      <c r="C445" s="506">
        <v>906.55</v>
      </c>
      <c r="D445" s="507">
        <v>902.06666666666661</v>
      </c>
      <c r="E445" s="507">
        <v>889.63333333333321</v>
      </c>
      <c r="F445" s="507">
        <v>872.71666666666658</v>
      </c>
      <c r="G445" s="507">
        <v>860.28333333333319</v>
      </c>
      <c r="H445" s="507">
        <v>918.98333333333323</v>
      </c>
      <c r="I445" s="507">
        <v>931.41666666666663</v>
      </c>
      <c r="J445" s="507">
        <v>948.33333333333326</v>
      </c>
      <c r="K445" s="506">
        <v>914.5</v>
      </c>
      <c r="L445" s="506">
        <v>885.15</v>
      </c>
      <c r="M445" s="506">
        <v>0.19883999999999999</v>
      </c>
    </row>
    <row r="446" spans="1:13">
      <c r="A446" s="254">
        <v>436</v>
      </c>
      <c r="B446" s="509" t="s">
        <v>501</v>
      </c>
      <c r="C446" s="506">
        <v>506.3</v>
      </c>
      <c r="D446" s="507">
        <v>508.18333333333334</v>
      </c>
      <c r="E446" s="507">
        <v>500.16666666666663</v>
      </c>
      <c r="F446" s="507">
        <v>494.0333333333333</v>
      </c>
      <c r="G446" s="507">
        <v>486.01666666666659</v>
      </c>
      <c r="H446" s="507">
        <v>514.31666666666661</v>
      </c>
      <c r="I446" s="507">
        <v>522.33333333333348</v>
      </c>
      <c r="J446" s="507">
        <v>528.4666666666667</v>
      </c>
      <c r="K446" s="506">
        <v>516.20000000000005</v>
      </c>
      <c r="L446" s="506">
        <v>502.05</v>
      </c>
      <c r="M446" s="506">
        <v>1.1395200000000001</v>
      </c>
    </row>
    <row r="447" spans="1:13">
      <c r="A447" s="254">
        <v>437</v>
      </c>
      <c r="B447" s="509" t="s">
        <v>502</v>
      </c>
      <c r="C447" s="506">
        <v>7129.8</v>
      </c>
      <c r="D447" s="507">
        <v>7163.1333333333341</v>
      </c>
      <c r="E447" s="507">
        <v>7071.6666666666679</v>
      </c>
      <c r="F447" s="507">
        <v>7013.5333333333338</v>
      </c>
      <c r="G447" s="507">
        <v>6922.0666666666675</v>
      </c>
      <c r="H447" s="507">
        <v>7221.2666666666682</v>
      </c>
      <c r="I447" s="507">
        <v>7312.7333333333336</v>
      </c>
      <c r="J447" s="507">
        <v>7370.8666666666686</v>
      </c>
      <c r="K447" s="506">
        <v>7254.6</v>
      </c>
      <c r="L447" s="506">
        <v>7105</v>
      </c>
      <c r="M447" s="506">
        <v>2.07E-2</v>
      </c>
    </row>
    <row r="448" spans="1:13">
      <c r="A448" s="254">
        <v>438</v>
      </c>
      <c r="B448" s="509" t="s">
        <v>503</v>
      </c>
      <c r="C448" s="506">
        <v>270.10000000000002</v>
      </c>
      <c r="D448" s="507">
        <v>269.95</v>
      </c>
      <c r="E448" s="507">
        <v>267.14999999999998</v>
      </c>
      <c r="F448" s="507">
        <v>264.2</v>
      </c>
      <c r="G448" s="507">
        <v>261.39999999999998</v>
      </c>
      <c r="H448" s="507">
        <v>272.89999999999998</v>
      </c>
      <c r="I448" s="507">
        <v>275.70000000000005</v>
      </c>
      <c r="J448" s="507">
        <v>278.64999999999998</v>
      </c>
      <c r="K448" s="506">
        <v>272.75</v>
      </c>
      <c r="L448" s="506">
        <v>267</v>
      </c>
      <c r="M448" s="506">
        <v>0.67957999999999996</v>
      </c>
    </row>
    <row r="449" spans="1:13">
      <c r="A449" s="254">
        <v>439</v>
      </c>
      <c r="B449" s="509" t="s">
        <v>504</v>
      </c>
      <c r="C449" s="506">
        <v>29.55</v>
      </c>
      <c r="D449" s="507">
        <v>29.850000000000005</v>
      </c>
      <c r="E449" s="507">
        <v>29.050000000000011</v>
      </c>
      <c r="F449" s="507">
        <v>28.550000000000008</v>
      </c>
      <c r="G449" s="507">
        <v>27.750000000000014</v>
      </c>
      <c r="H449" s="507">
        <v>30.350000000000009</v>
      </c>
      <c r="I449" s="507">
        <v>31.15</v>
      </c>
      <c r="J449" s="507">
        <v>31.650000000000006</v>
      </c>
      <c r="K449" s="506">
        <v>30.65</v>
      </c>
      <c r="L449" s="506">
        <v>29.35</v>
      </c>
      <c r="M449" s="506">
        <v>83.99118</v>
      </c>
    </row>
    <row r="450" spans="1:13">
      <c r="A450" s="254">
        <v>440</v>
      </c>
      <c r="B450" s="509" t="s">
        <v>188</v>
      </c>
      <c r="C450" s="506">
        <v>570.65</v>
      </c>
      <c r="D450" s="507">
        <v>567.76666666666665</v>
      </c>
      <c r="E450" s="507">
        <v>561.93333333333328</v>
      </c>
      <c r="F450" s="507">
        <v>553.21666666666658</v>
      </c>
      <c r="G450" s="507">
        <v>547.38333333333321</v>
      </c>
      <c r="H450" s="507">
        <v>576.48333333333335</v>
      </c>
      <c r="I450" s="507">
        <v>582.31666666666683</v>
      </c>
      <c r="J450" s="507">
        <v>591.03333333333342</v>
      </c>
      <c r="K450" s="506">
        <v>573.6</v>
      </c>
      <c r="L450" s="506">
        <v>559.04999999999995</v>
      </c>
      <c r="M450" s="506">
        <v>8.0125799999999998</v>
      </c>
    </row>
    <row r="451" spans="1:13">
      <c r="A451" s="254">
        <v>441</v>
      </c>
      <c r="B451" s="509" t="s">
        <v>767</v>
      </c>
      <c r="C451" s="506">
        <v>13908.45</v>
      </c>
      <c r="D451" s="507">
        <v>13671.783333333333</v>
      </c>
      <c r="E451" s="507">
        <v>13369.516666666666</v>
      </c>
      <c r="F451" s="507">
        <v>12830.583333333334</v>
      </c>
      <c r="G451" s="507">
        <v>12528.316666666668</v>
      </c>
      <c r="H451" s="507">
        <v>14210.716666666665</v>
      </c>
      <c r="I451" s="507">
        <v>14512.983333333332</v>
      </c>
      <c r="J451" s="507">
        <v>15051.916666666664</v>
      </c>
      <c r="K451" s="506">
        <v>13974.05</v>
      </c>
      <c r="L451" s="506">
        <v>13132.85</v>
      </c>
      <c r="M451" s="506">
        <v>1.9449999999999999E-2</v>
      </c>
    </row>
    <row r="452" spans="1:13">
      <c r="A452" s="254">
        <v>442</v>
      </c>
      <c r="B452" s="509" t="s">
        <v>177</v>
      </c>
      <c r="C452" s="506">
        <v>744.15</v>
      </c>
      <c r="D452" s="507">
        <v>745.5333333333333</v>
      </c>
      <c r="E452" s="507">
        <v>733.61666666666656</v>
      </c>
      <c r="F452" s="507">
        <v>723.08333333333326</v>
      </c>
      <c r="G452" s="507">
        <v>711.16666666666652</v>
      </c>
      <c r="H452" s="507">
        <v>756.06666666666661</v>
      </c>
      <c r="I452" s="507">
        <v>767.98333333333335</v>
      </c>
      <c r="J452" s="507">
        <v>778.51666666666665</v>
      </c>
      <c r="K452" s="506">
        <v>757.45</v>
      </c>
      <c r="L452" s="506">
        <v>735</v>
      </c>
      <c r="M452" s="506">
        <v>54.281269999999999</v>
      </c>
    </row>
    <row r="453" spans="1:13">
      <c r="A453" s="254">
        <v>443</v>
      </c>
      <c r="B453" s="509" t="s">
        <v>768</v>
      </c>
      <c r="C453" s="506">
        <v>121.15</v>
      </c>
      <c r="D453" s="507">
        <v>120.63333333333333</v>
      </c>
      <c r="E453" s="507">
        <v>117.26666666666665</v>
      </c>
      <c r="F453" s="507">
        <v>113.38333333333333</v>
      </c>
      <c r="G453" s="507">
        <v>110.01666666666665</v>
      </c>
      <c r="H453" s="507">
        <v>124.51666666666665</v>
      </c>
      <c r="I453" s="507">
        <v>127.88333333333333</v>
      </c>
      <c r="J453" s="507">
        <v>131.76666666666665</v>
      </c>
      <c r="K453" s="506">
        <v>124</v>
      </c>
      <c r="L453" s="506">
        <v>116.75</v>
      </c>
      <c r="M453" s="506">
        <v>30.290120000000002</v>
      </c>
    </row>
    <row r="454" spans="1:13">
      <c r="A454" s="254">
        <v>444</v>
      </c>
      <c r="B454" s="509" t="s">
        <v>769</v>
      </c>
      <c r="C454" s="506">
        <v>1117.8499999999999</v>
      </c>
      <c r="D454" s="507">
        <v>1108.2166666666667</v>
      </c>
      <c r="E454" s="507">
        <v>1082.7333333333333</v>
      </c>
      <c r="F454" s="507">
        <v>1047.6166666666666</v>
      </c>
      <c r="G454" s="507">
        <v>1022.1333333333332</v>
      </c>
      <c r="H454" s="507">
        <v>1143.3333333333335</v>
      </c>
      <c r="I454" s="507">
        <v>1168.8166666666671</v>
      </c>
      <c r="J454" s="507">
        <v>1203.9333333333336</v>
      </c>
      <c r="K454" s="506">
        <v>1133.7</v>
      </c>
      <c r="L454" s="506">
        <v>1073.0999999999999</v>
      </c>
      <c r="M454" s="506">
        <v>9.1019600000000001</v>
      </c>
    </row>
    <row r="455" spans="1:13">
      <c r="A455" s="254">
        <v>445</v>
      </c>
      <c r="B455" s="509" t="s">
        <v>183</v>
      </c>
      <c r="C455" s="506">
        <v>3066.8</v>
      </c>
      <c r="D455" s="507">
        <v>3075.9500000000003</v>
      </c>
      <c r="E455" s="507">
        <v>3033.9000000000005</v>
      </c>
      <c r="F455" s="507">
        <v>3001.0000000000005</v>
      </c>
      <c r="G455" s="507">
        <v>2958.9500000000007</v>
      </c>
      <c r="H455" s="507">
        <v>3108.8500000000004</v>
      </c>
      <c r="I455" s="507">
        <v>3150.9000000000005</v>
      </c>
      <c r="J455" s="507">
        <v>3183.8</v>
      </c>
      <c r="K455" s="506">
        <v>3118</v>
      </c>
      <c r="L455" s="506">
        <v>3043.05</v>
      </c>
      <c r="M455" s="506">
        <v>36.973700000000001</v>
      </c>
    </row>
    <row r="456" spans="1:13">
      <c r="A456" s="254">
        <v>446</v>
      </c>
      <c r="B456" s="509" t="s">
        <v>804</v>
      </c>
      <c r="C456" s="506">
        <v>628.29999999999995</v>
      </c>
      <c r="D456" s="507">
        <v>626.11666666666667</v>
      </c>
      <c r="E456" s="507">
        <v>617.2833333333333</v>
      </c>
      <c r="F456" s="507">
        <v>606.26666666666665</v>
      </c>
      <c r="G456" s="507">
        <v>597.43333333333328</v>
      </c>
      <c r="H456" s="507">
        <v>637.13333333333333</v>
      </c>
      <c r="I456" s="507">
        <v>645.96666666666658</v>
      </c>
      <c r="J456" s="507">
        <v>656.98333333333335</v>
      </c>
      <c r="K456" s="506">
        <v>634.95000000000005</v>
      </c>
      <c r="L456" s="506">
        <v>615.1</v>
      </c>
      <c r="M456" s="506">
        <v>35.572560000000003</v>
      </c>
    </row>
    <row r="457" spans="1:13">
      <c r="A457" s="254">
        <v>447</v>
      </c>
      <c r="B457" s="509" t="s">
        <v>178</v>
      </c>
      <c r="C457" s="506">
        <v>2650.2</v>
      </c>
      <c r="D457" s="507">
        <v>2654.8833333333337</v>
      </c>
      <c r="E457" s="507">
        <v>2610.8666666666672</v>
      </c>
      <c r="F457" s="507">
        <v>2571.5333333333338</v>
      </c>
      <c r="G457" s="507">
        <v>2527.5166666666673</v>
      </c>
      <c r="H457" s="507">
        <v>2694.2166666666672</v>
      </c>
      <c r="I457" s="507">
        <v>2738.2333333333336</v>
      </c>
      <c r="J457" s="507">
        <v>2777.5666666666671</v>
      </c>
      <c r="K457" s="506">
        <v>2698.9</v>
      </c>
      <c r="L457" s="506">
        <v>2615.5500000000002</v>
      </c>
      <c r="M457" s="506">
        <v>3.2242700000000002</v>
      </c>
    </row>
    <row r="458" spans="1:13">
      <c r="A458" s="254">
        <v>448</v>
      </c>
      <c r="B458" s="509" t="s">
        <v>505</v>
      </c>
      <c r="C458" s="506">
        <v>1035.1500000000001</v>
      </c>
      <c r="D458" s="507">
        <v>1032.7333333333333</v>
      </c>
      <c r="E458" s="507">
        <v>1012.5166666666667</v>
      </c>
      <c r="F458" s="507">
        <v>989.88333333333333</v>
      </c>
      <c r="G458" s="507">
        <v>969.66666666666663</v>
      </c>
      <c r="H458" s="507">
        <v>1055.3666666666668</v>
      </c>
      <c r="I458" s="507">
        <v>1075.5833333333335</v>
      </c>
      <c r="J458" s="507">
        <v>1098.2166666666667</v>
      </c>
      <c r="K458" s="506">
        <v>1052.95</v>
      </c>
      <c r="L458" s="506">
        <v>1010.1</v>
      </c>
      <c r="M458" s="506">
        <v>0.49331000000000003</v>
      </c>
    </row>
    <row r="459" spans="1:13">
      <c r="A459" s="254">
        <v>449</v>
      </c>
      <c r="B459" s="509" t="s">
        <v>180</v>
      </c>
      <c r="C459" s="506">
        <v>128.65</v>
      </c>
      <c r="D459" s="507">
        <v>128.86666666666665</v>
      </c>
      <c r="E459" s="507">
        <v>126.23333333333329</v>
      </c>
      <c r="F459" s="507">
        <v>123.81666666666665</v>
      </c>
      <c r="G459" s="507">
        <v>121.18333333333329</v>
      </c>
      <c r="H459" s="507">
        <v>131.2833333333333</v>
      </c>
      <c r="I459" s="507">
        <v>133.91666666666669</v>
      </c>
      <c r="J459" s="507">
        <v>136.33333333333329</v>
      </c>
      <c r="K459" s="506">
        <v>131.5</v>
      </c>
      <c r="L459" s="506">
        <v>126.45</v>
      </c>
      <c r="M459" s="506">
        <v>45.044879999999999</v>
      </c>
    </row>
    <row r="460" spans="1:13">
      <c r="A460" s="254">
        <v>450</v>
      </c>
      <c r="B460" s="509" t="s">
        <v>179</v>
      </c>
      <c r="C460" s="506">
        <v>296.39999999999998</v>
      </c>
      <c r="D460" s="507">
        <v>296.09999999999997</v>
      </c>
      <c r="E460" s="507">
        <v>290.79999999999995</v>
      </c>
      <c r="F460" s="507">
        <v>285.2</v>
      </c>
      <c r="G460" s="507">
        <v>279.89999999999998</v>
      </c>
      <c r="H460" s="507">
        <v>301.69999999999993</v>
      </c>
      <c r="I460" s="507">
        <v>307</v>
      </c>
      <c r="J460" s="507">
        <v>312.59999999999991</v>
      </c>
      <c r="K460" s="506">
        <v>301.39999999999998</v>
      </c>
      <c r="L460" s="506">
        <v>290.5</v>
      </c>
      <c r="M460" s="506">
        <v>809.24010999999996</v>
      </c>
    </row>
    <row r="461" spans="1:13">
      <c r="A461" s="254">
        <v>451</v>
      </c>
      <c r="B461" s="509" t="s">
        <v>181</v>
      </c>
      <c r="C461" s="506">
        <v>103.45</v>
      </c>
      <c r="D461" s="507">
        <v>102.60000000000001</v>
      </c>
      <c r="E461" s="507">
        <v>100.85000000000002</v>
      </c>
      <c r="F461" s="507">
        <v>98.250000000000014</v>
      </c>
      <c r="G461" s="507">
        <v>96.500000000000028</v>
      </c>
      <c r="H461" s="507">
        <v>105.20000000000002</v>
      </c>
      <c r="I461" s="507">
        <v>106.94999999999999</v>
      </c>
      <c r="J461" s="507">
        <v>109.55000000000001</v>
      </c>
      <c r="K461" s="506">
        <v>104.35</v>
      </c>
      <c r="L461" s="506">
        <v>100</v>
      </c>
      <c r="M461" s="506">
        <v>789.88471000000004</v>
      </c>
    </row>
    <row r="462" spans="1:13">
      <c r="A462" s="254">
        <v>452</v>
      </c>
      <c r="B462" s="509" t="s">
        <v>770</v>
      </c>
      <c r="C462" s="506">
        <v>48.7</v>
      </c>
      <c r="D462" s="507">
        <v>48.25</v>
      </c>
      <c r="E462" s="507">
        <v>47.1</v>
      </c>
      <c r="F462" s="507">
        <v>45.5</v>
      </c>
      <c r="G462" s="507">
        <v>44.35</v>
      </c>
      <c r="H462" s="507">
        <v>49.85</v>
      </c>
      <c r="I462" s="507">
        <v>51.000000000000007</v>
      </c>
      <c r="J462" s="507">
        <v>52.6</v>
      </c>
      <c r="K462" s="506">
        <v>49.4</v>
      </c>
      <c r="L462" s="506">
        <v>46.65</v>
      </c>
      <c r="M462" s="506">
        <v>139.87125</v>
      </c>
    </row>
    <row r="463" spans="1:13">
      <c r="A463" s="254">
        <v>453</v>
      </c>
      <c r="B463" s="509" t="s">
        <v>182</v>
      </c>
      <c r="C463" s="506">
        <v>766.85</v>
      </c>
      <c r="D463" s="507">
        <v>755.65</v>
      </c>
      <c r="E463" s="507">
        <v>736.4</v>
      </c>
      <c r="F463" s="507">
        <v>705.95</v>
      </c>
      <c r="G463" s="507">
        <v>686.7</v>
      </c>
      <c r="H463" s="507">
        <v>786.09999999999991</v>
      </c>
      <c r="I463" s="507">
        <v>805.34999999999991</v>
      </c>
      <c r="J463" s="507">
        <v>835.79999999999984</v>
      </c>
      <c r="K463" s="506">
        <v>774.9</v>
      </c>
      <c r="L463" s="506">
        <v>725.2</v>
      </c>
      <c r="M463" s="506">
        <v>429.12247000000002</v>
      </c>
    </row>
    <row r="464" spans="1:13">
      <c r="A464" s="254">
        <v>454</v>
      </c>
      <c r="B464" s="509" t="s">
        <v>506</v>
      </c>
      <c r="C464" s="506">
        <v>3523.95</v>
      </c>
      <c r="D464" s="507">
        <v>3526.75</v>
      </c>
      <c r="E464" s="507">
        <v>3468.5</v>
      </c>
      <c r="F464" s="507">
        <v>3413.05</v>
      </c>
      <c r="G464" s="507">
        <v>3354.8</v>
      </c>
      <c r="H464" s="507">
        <v>3582.2</v>
      </c>
      <c r="I464" s="507">
        <v>3640.45</v>
      </c>
      <c r="J464" s="507">
        <v>3695.8999999999996</v>
      </c>
      <c r="K464" s="506">
        <v>3585</v>
      </c>
      <c r="L464" s="506">
        <v>3471.3</v>
      </c>
      <c r="M464" s="506">
        <v>0.18093000000000001</v>
      </c>
    </row>
    <row r="465" spans="1:13">
      <c r="A465" s="254">
        <v>455</v>
      </c>
      <c r="B465" s="509" t="s">
        <v>184</v>
      </c>
      <c r="C465" s="506">
        <v>991</v>
      </c>
      <c r="D465" s="507">
        <v>988.6</v>
      </c>
      <c r="E465" s="507">
        <v>979.40000000000009</v>
      </c>
      <c r="F465" s="507">
        <v>967.80000000000007</v>
      </c>
      <c r="G465" s="507">
        <v>958.60000000000014</v>
      </c>
      <c r="H465" s="507">
        <v>1000.2</v>
      </c>
      <c r="I465" s="507">
        <v>1009.4000000000001</v>
      </c>
      <c r="J465" s="507">
        <v>1021</v>
      </c>
      <c r="K465" s="506">
        <v>997.8</v>
      </c>
      <c r="L465" s="506">
        <v>977</v>
      </c>
      <c r="M465" s="506">
        <v>27.61824</v>
      </c>
    </row>
    <row r="466" spans="1:13">
      <c r="A466" s="254">
        <v>456</v>
      </c>
      <c r="B466" s="509" t="s">
        <v>276</v>
      </c>
      <c r="C466" s="506">
        <v>152.80000000000001</v>
      </c>
      <c r="D466" s="507">
        <v>153.98333333333335</v>
      </c>
      <c r="E466" s="507">
        <v>150.91666666666669</v>
      </c>
      <c r="F466" s="507">
        <v>149.03333333333333</v>
      </c>
      <c r="G466" s="507">
        <v>145.96666666666667</v>
      </c>
      <c r="H466" s="507">
        <v>155.8666666666667</v>
      </c>
      <c r="I466" s="507">
        <v>158.93333333333337</v>
      </c>
      <c r="J466" s="507">
        <v>160.81666666666672</v>
      </c>
      <c r="K466" s="506">
        <v>157.05000000000001</v>
      </c>
      <c r="L466" s="506">
        <v>152.1</v>
      </c>
      <c r="M466" s="506">
        <v>5.8317399999999999</v>
      </c>
    </row>
    <row r="467" spans="1:13">
      <c r="A467" s="254">
        <v>457</v>
      </c>
      <c r="B467" s="509" t="s">
        <v>164</v>
      </c>
      <c r="C467" s="506">
        <v>958.5</v>
      </c>
      <c r="D467" s="507">
        <v>957.58333333333337</v>
      </c>
      <c r="E467" s="507">
        <v>943.01666666666677</v>
      </c>
      <c r="F467" s="507">
        <v>927.53333333333342</v>
      </c>
      <c r="G467" s="507">
        <v>912.96666666666681</v>
      </c>
      <c r="H467" s="507">
        <v>973.06666666666672</v>
      </c>
      <c r="I467" s="507">
        <v>987.63333333333333</v>
      </c>
      <c r="J467" s="507">
        <v>1003.1166666666667</v>
      </c>
      <c r="K467" s="506">
        <v>972.15</v>
      </c>
      <c r="L467" s="506">
        <v>942.1</v>
      </c>
      <c r="M467" s="506">
        <v>3.37432</v>
      </c>
    </row>
    <row r="468" spans="1:13">
      <c r="A468" s="254">
        <v>458</v>
      </c>
      <c r="B468" s="509" t="s">
        <v>507</v>
      </c>
      <c r="C468" s="506">
        <v>1324.6</v>
      </c>
      <c r="D468" s="507">
        <v>1326.8833333333332</v>
      </c>
      <c r="E468" s="507">
        <v>1303.7666666666664</v>
      </c>
      <c r="F468" s="507">
        <v>1282.9333333333332</v>
      </c>
      <c r="G468" s="507">
        <v>1259.8166666666664</v>
      </c>
      <c r="H468" s="507">
        <v>1347.7166666666665</v>
      </c>
      <c r="I468" s="507">
        <v>1370.8333333333333</v>
      </c>
      <c r="J468" s="507">
        <v>1391.6666666666665</v>
      </c>
      <c r="K468" s="506">
        <v>1350</v>
      </c>
      <c r="L468" s="506">
        <v>1306.05</v>
      </c>
      <c r="M468" s="506">
        <v>0.40558</v>
      </c>
    </row>
    <row r="469" spans="1:13">
      <c r="A469" s="254">
        <v>459</v>
      </c>
      <c r="B469" s="509" t="s">
        <v>508</v>
      </c>
      <c r="C469" s="506">
        <v>866.65</v>
      </c>
      <c r="D469" s="507">
        <v>869.55000000000007</v>
      </c>
      <c r="E469" s="507">
        <v>857.10000000000014</v>
      </c>
      <c r="F469" s="507">
        <v>847.55000000000007</v>
      </c>
      <c r="G469" s="507">
        <v>835.10000000000014</v>
      </c>
      <c r="H469" s="507">
        <v>879.10000000000014</v>
      </c>
      <c r="I469" s="507">
        <v>891.55000000000018</v>
      </c>
      <c r="J469" s="507">
        <v>901.10000000000014</v>
      </c>
      <c r="K469" s="506">
        <v>882</v>
      </c>
      <c r="L469" s="506">
        <v>860</v>
      </c>
      <c r="M469" s="506">
        <v>1.91367</v>
      </c>
    </row>
    <row r="470" spans="1:13">
      <c r="A470" s="254">
        <v>460</v>
      </c>
      <c r="B470" s="509" t="s">
        <v>509</v>
      </c>
      <c r="C470" s="506">
        <v>1256</v>
      </c>
      <c r="D470" s="507">
        <v>1249.5666666666666</v>
      </c>
      <c r="E470" s="507">
        <v>1234.1333333333332</v>
      </c>
      <c r="F470" s="507">
        <v>1212.2666666666667</v>
      </c>
      <c r="G470" s="507">
        <v>1196.8333333333333</v>
      </c>
      <c r="H470" s="507">
        <v>1271.4333333333332</v>
      </c>
      <c r="I470" s="507">
        <v>1286.8666666666666</v>
      </c>
      <c r="J470" s="507">
        <v>1308.7333333333331</v>
      </c>
      <c r="K470" s="506">
        <v>1265</v>
      </c>
      <c r="L470" s="506">
        <v>1227.7</v>
      </c>
      <c r="M470" s="506">
        <v>0.1318</v>
      </c>
    </row>
    <row r="471" spans="1:13">
      <c r="A471" s="254">
        <v>461</v>
      </c>
      <c r="B471" s="509" t="s">
        <v>185</v>
      </c>
      <c r="C471" s="506">
        <v>1505.85</v>
      </c>
      <c r="D471" s="507">
        <v>1491.75</v>
      </c>
      <c r="E471" s="507">
        <v>1471.1</v>
      </c>
      <c r="F471" s="507">
        <v>1436.35</v>
      </c>
      <c r="G471" s="507">
        <v>1415.6999999999998</v>
      </c>
      <c r="H471" s="507">
        <v>1526.5</v>
      </c>
      <c r="I471" s="507">
        <v>1547.15</v>
      </c>
      <c r="J471" s="507">
        <v>1581.9</v>
      </c>
      <c r="K471" s="506">
        <v>1512.4</v>
      </c>
      <c r="L471" s="506">
        <v>1457</v>
      </c>
      <c r="M471" s="506">
        <v>19.22278</v>
      </c>
    </row>
    <row r="472" spans="1:13">
      <c r="A472" s="254">
        <v>462</v>
      </c>
      <c r="B472" s="509" t="s">
        <v>186</v>
      </c>
      <c r="C472" s="506">
        <v>2459.75</v>
      </c>
      <c r="D472" s="507">
        <v>2455.5833333333335</v>
      </c>
      <c r="E472" s="507">
        <v>2429.166666666667</v>
      </c>
      <c r="F472" s="507">
        <v>2398.5833333333335</v>
      </c>
      <c r="G472" s="507">
        <v>2372.166666666667</v>
      </c>
      <c r="H472" s="507">
        <v>2486.166666666667</v>
      </c>
      <c r="I472" s="507">
        <v>2512.5833333333339</v>
      </c>
      <c r="J472" s="507">
        <v>2543.166666666667</v>
      </c>
      <c r="K472" s="506">
        <v>2482</v>
      </c>
      <c r="L472" s="506">
        <v>2425</v>
      </c>
      <c r="M472" s="506">
        <v>1.1228100000000001</v>
      </c>
    </row>
    <row r="473" spans="1:13">
      <c r="A473" s="254">
        <v>463</v>
      </c>
      <c r="B473" s="509" t="s">
        <v>187</v>
      </c>
      <c r="C473" s="506">
        <v>415.1</v>
      </c>
      <c r="D473" s="507">
        <v>413.09999999999997</v>
      </c>
      <c r="E473" s="507">
        <v>409.04999999999995</v>
      </c>
      <c r="F473" s="507">
        <v>403</v>
      </c>
      <c r="G473" s="507">
        <v>398.95</v>
      </c>
      <c r="H473" s="507">
        <v>419.14999999999992</v>
      </c>
      <c r="I473" s="507">
        <v>423.2</v>
      </c>
      <c r="J473" s="507">
        <v>429.24999999999989</v>
      </c>
      <c r="K473" s="506">
        <v>417.15</v>
      </c>
      <c r="L473" s="506">
        <v>407.05</v>
      </c>
      <c r="M473" s="506">
        <v>7.6291900000000004</v>
      </c>
    </row>
    <row r="474" spans="1:13">
      <c r="A474" s="254">
        <v>464</v>
      </c>
      <c r="B474" s="509" t="s">
        <v>510</v>
      </c>
      <c r="C474" s="506">
        <v>760.05</v>
      </c>
      <c r="D474" s="507">
        <v>764.81666666666661</v>
      </c>
      <c r="E474" s="507">
        <v>750.48333333333323</v>
      </c>
      <c r="F474" s="507">
        <v>740.91666666666663</v>
      </c>
      <c r="G474" s="507">
        <v>726.58333333333326</v>
      </c>
      <c r="H474" s="507">
        <v>774.38333333333321</v>
      </c>
      <c r="I474" s="507">
        <v>788.7166666666667</v>
      </c>
      <c r="J474" s="507">
        <v>798.28333333333319</v>
      </c>
      <c r="K474" s="506">
        <v>779.15</v>
      </c>
      <c r="L474" s="506">
        <v>755.25</v>
      </c>
      <c r="M474" s="506">
        <v>7.0322500000000003</v>
      </c>
    </row>
    <row r="475" spans="1:13">
      <c r="A475" s="254">
        <v>465</v>
      </c>
      <c r="B475" s="509" t="s">
        <v>511</v>
      </c>
      <c r="C475" s="506">
        <v>13.7</v>
      </c>
      <c r="D475" s="507">
        <v>13.716666666666667</v>
      </c>
      <c r="E475" s="507">
        <v>13.383333333333333</v>
      </c>
      <c r="F475" s="507">
        <v>13.066666666666666</v>
      </c>
      <c r="G475" s="507">
        <v>12.733333333333333</v>
      </c>
      <c r="H475" s="507">
        <v>14.033333333333333</v>
      </c>
      <c r="I475" s="507">
        <v>14.366666666666665</v>
      </c>
      <c r="J475" s="507">
        <v>14.683333333333334</v>
      </c>
      <c r="K475" s="506">
        <v>14.05</v>
      </c>
      <c r="L475" s="506">
        <v>13.4</v>
      </c>
      <c r="M475" s="506">
        <v>114.53522</v>
      </c>
    </row>
    <row r="476" spans="1:13">
      <c r="A476" s="254">
        <v>466</v>
      </c>
      <c r="B476" s="509" t="s">
        <v>512</v>
      </c>
      <c r="C476" s="506">
        <v>1116.2</v>
      </c>
      <c r="D476" s="507">
        <v>1119.4166666666667</v>
      </c>
      <c r="E476" s="507">
        <v>1096.8333333333335</v>
      </c>
      <c r="F476" s="507">
        <v>1077.4666666666667</v>
      </c>
      <c r="G476" s="507">
        <v>1054.8833333333334</v>
      </c>
      <c r="H476" s="507">
        <v>1138.7833333333335</v>
      </c>
      <c r="I476" s="507">
        <v>1161.366666666667</v>
      </c>
      <c r="J476" s="507">
        <v>1180.7333333333336</v>
      </c>
      <c r="K476" s="506">
        <v>1142</v>
      </c>
      <c r="L476" s="506">
        <v>1100.05</v>
      </c>
      <c r="M476" s="506">
        <v>0.32321</v>
      </c>
    </row>
    <row r="477" spans="1:13">
      <c r="A477" s="254">
        <v>467</v>
      </c>
      <c r="B477" s="509" t="s">
        <v>513</v>
      </c>
      <c r="C477" s="506">
        <v>10.95</v>
      </c>
      <c r="D477" s="507">
        <v>11.066666666666665</v>
      </c>
      <c r="E477" s="507">
        <v>10.78333333333333</v>
      </c>
      <c r="F477" s="507">
        <v>10.616666666666665</v>
      </c>
      <c r="G477" s="507">
        <v>10.33333333333333</v>
      </c>
      <c r="H477" s="507">
        <v>11.233333333333329</v>
      </c>
      <c r="I477" s="507">
        <v>11.516666666666664</v>
      </c>
      <c r="J477" s="507">
        <v>11.683333333333328</v>
      </c>
      <c r="K477" s="506">
        <v>11.35</v>
      </c>
      <c r="L477" s="506">
        <v>10.9</v>
      </c>
      <c r="M477" s="506">
        <v>173.39622</v>
      </c>
    </row>
    <row r="478" spans="1:13">
      <c r="A478" s="254">
        <v>468</v>
      </c>
      <c r="B478" s="509" t="s">
        <v>514</v>
      </c>
      <c r="C478" s="506">
        <v>377.45</v>
      </c>
      <c r="D478" s="507">
        <v>377.55</v>
      </c>
      <c r="E478" s="507">
        <v>373.5</v>
      </c>
      <c r="F478" s="507">
        <v>369.55</v>
      </c>
      <c r="G478" s="507">
        <v>365.5</v>
      </c>
      <c r="H478" s="507">
        <v>381.5</v>
      </c>
      <c r="I478" s="507">
        <v>385.55000000000007</v>
      </c>
      <c r="J478" s="507">
        <v>389.5</v>
      </c>
      <c r="K478" s="506">
        <v>381.6</v>
      </c>
      <c r="L478" s="506">
        <v>373.6</v>
      </c>
      <c r="M478" s="506">
        <v>0.91552999999999995</v>
      </c>
    </row>
    <row r="479" spans="1:13">
      <c r="A479" s="254">
        <v>469</v>
      </c>
      <c r="B479" s="509" t="s">
        <v>193</v>
      </c>
      <c r="C479" s="506">
        <v>585.4</v>
      </c>
      <c r="D479" s="507">
        <v>590.80000000000007</v>
      </c>
      <c r="E479" s="507">
        <v>575.60000000000014</v>
      </c>
      <c r="F479" s="507">
        <v>565.80000000000007</v>
      </c>
      <c r="G479" s="507">
        <v>550.60000000000014</v>
      </c>
      <c r="H479" s="507">
        <v>600.60000000000014</v>
      </c>
      <c r="I479" s="507">
        <v>615.80000000000018</v>
      </c>
      <c r="J479" s="507">
        <v>625.60000000000014</v>
      </c>
      <c r="K479" s="506">
        <v>606</v>
      </c>
      <c r="L479" s="506">
        <v>581</v>
      </c>
      <c r="M479" s="506">
        <v>77.786190000000005</v>
      </c>
    </row>
    <row r="480" spans="1:13">
      <c r="A480" s="254">
        <v>470</v>
      </c>
      <c r="B480" s="509" t="s">
        <v>190</v>
      </c>
      <c r="C480" s="506">
        <v>213.6</v>
      </c>
      <c r="D480" s="507">
        <v>214.61666666666665</v>
      </c>
      <c r="E480" s="507">
        <v>210.43333333333328</v>
      </c>
      <c r="F480" s="507">
        <v>207.26666666666662</v>
      </c>
      <c r="G480" s="507">
        <v>203.08333333333326</v>
      </c>
      <c r="H480" s="507">
        <v>217.7833333333333</v>
      </c>
      <c r="I480" s="507">
        <v>221.96666666666664</v>
      </c>
      <c r="J480" s="507">
        <v>225.13333333333333</v>
      </c>
      <c r="K480" s="506">
        <v>218.8</v>
      </c>
      <c r="L480" s="506">
        <v>211.45</v>
      </c>
      <c r="M480" s="506">
        <v>4.6700799999999996</v>
      </c>
    </row>
    <row r="481" spans="1:13">
      <c r="A481" s="254">
        <v>471</v>
      </c>
      <c r="B481" s="509" t="s">
        <v>784</v>
      </c>
      <c r="C481" s="506">
        <v>30.5</v>
      </c>
      <c r="D481" s="507">
        <v>30.766666666666669</v>
      </c>
      <c r="E481" s="507">
        <v>30.083333333333339</v>
      </c>
      <c r="F481" s="507">
        <v>29.666666666666671</v>
      </c>
      <c r="G481" s="507">
        <v>28.983333333333341</v>
      </c>
      <c r="H481" s="507">
        <v>31.183333333333337</v>
      </c>
      <c r="I481" s="507">
        <v>31.866666666666667</v>
      </c>
      <c r="J481" s="507">
        <v>32.283333333333331</v>
      </c>
      <c r="K481" s="506">
        <v>31.45</v>
      </c>
      <c r="L481" s="506">
        <v>30.35</v>
      </c>
      <c r="M481" s="506">
        <v>30.244820000000001</v>
      </c>
    </row>
    <row r="482" spans="1:13">
      <c r="A482" s="254">
        <v>472</v>
      </c>
      <c r="B482" s="509" t="s">
        <v>191</v>
      </c>
      <c r="C482" s="506">
        <v>6735.25</v>
      </c>
      <c r="D482" s="507">
        <v>6735.5666666666666</v>
      </c>
      <c r="E482" s="507">
        <v>6686.1333333333332</v>
      </c>
      <c r="F482" s="507">
        <v>6637.0166666666664</v>
      </c>
      <c r="G482" s="507">
        <v>6587.583333333333</v>
      </c>
      <c r="H482" s="507">
        <v>6784.6833333333334</v>
      </c>
      <c r="I482" s="507">
        <v>6834.1166666666659</v>
      </c>
      <c r="J482" s="507">
        <v>6883.2333333333336</v>
      </c>
      <c r="K482" s="506">
        <v>6785</v>
      </c>
      <c r="L482" s="506">
        <v>6686.45</v>
      </c>
      <c r="M482" s="506">
        <v>3.0375100000000002</v>
      </c>
    </row>
    <row r="483" spans="1:13">
      <c r="A483" s="254">
        <v>473</v>
      </c>
      <c r="B483" s="509" t="s">
        <v>192</v>
      </c>
      <c r="C483" s="506">
        <v>33.9</v>
      </c>
      <c r="D483" s="507">
        <v>34.366666666666667</v>
      </c>
      <c r="E483" s="507">
        <v>33.283333333333331</v>
      </c>
      <c r="F483" s="507">
        <v>32.666666666666664</v>
      </c>
      <c r="G483" s="507">
        <v>31.583333333333329</v>
      </c>
      <c r="H483" s="507">
        <v>34.983333333333334</v>
      </c>
      <c r="I483" s="507">
        <v>36.066666666666663</v>
      </c>
      <c r="J483" s="507">
        <v>36.683333333333337</v>
      </c>
      <c r="K483" s="506">
        <v>35.450000000000003</v>
      </c>
      <c r="L483" s="506">
        <v>33.75</v>
      </c>
      <c r="M483" s="506">
        <v>81.278620000000004</v>
      </c>
    </row>
    <row r="484" spans="1:13">
      <c r="A484" s="254">
        <v>474</v>
      </c>
      <c r="B484" s="509" t="s">
        <v>189</v>
      </c>
      <c r="C484" s="506">
        <v>1236.3</v>
      </c>
      <c r="D484" s="507">
        <v>1231.9166666666667</v>
      </c>
      <c r="E484" s="507">
        <v>1219.3833333333334</v>
      </c>
      <c r="F484" s="507">
        <v>1202.4666666666667</v>
      </c>
      <c r="G484" s="507">
        <v>1189.9333333333334</v>
      </c>
      <c r="H484" s="507">
        <v>1248.8333333333335</v>
      </c>
      <c r="I484" s="507">
        <v>1261.3666666666668</v>
      </c>
      <c r="J484" s="507">
        <v>1278.2833333333335</v>
      </c>
      <c r="K484" s="506">
        <v>1244.45</v>
      </c>
      <c r="L484" s="506">
        <v>1215</v>
      </c>
      <c r="M484" s="506">
        <v>1.44181</v>
      </c>
    </row>
    <row r="485" spans="1:13">
      <c r="A485" s="254">
        <v>475</v>
      </c>
      <c r="B485" s="509" t="s">
        <v>141</v>
      </c>
      <c r="C485" s="506">
        <v>554.54999999999995</v>
      </c>
      <c r="D485" s="507">
        <v>554.38333333333333</v>
      </c>
      <c r="E485" s="507">
        <v>548.86666666666667</v>
      </c>
      <c r="F485" s="507">
        <v>543.18333333333339</v>
      </c>
      <c r="G485" s="507">
        <v>537.66666666666674</v>
      </c>
      <c r="H485" s="507">
        <v>560.06666666666661</v>
      </c>
      <c r="I485" s="507">
        <v>565.58333333333326</v>
      </c>
      <c r="J485" s="507">
        <v>571.26666666666654</v>
      </c>
      <c r="K485" s="506">
        <v>559.9</v>
      </c>
      <c r="L485" s="506">
        <v>548.70000000000005</v>
      </c>
      <c r="M485" s="506">
        <v>18.639019999999999</v>
      </c>
    </row>
    <row r="486" spans="1:13">
      <c r="A486" s="254">
        <v>476</v>
      </c>
      <c r="B486" s="509" t="s">
        <v>277</v>
      </c>
      <c r="C486" s="506">
        <v>230.35</v>
      </c>
      <c r="D486" s="507">
        <v>231.98333333333335</v>
      </c>
      <c r="E486" s="507">
        <v>227.66666666666669</v>
      </c>
      <c r="F486" s="507">
        <v>224.98333333333335</v>
      </c>
      <c r="G486" s="507">
        <v>220.66666666666669</v>
      </c>
      <c r="H486" s="507">
        <v>234.66666666666669</v>
      </c>
      <c r="I486" s="507">
        <v>238.98333333333335</v>
      </c>
      <c r="J486" s="507">
        <v>241.66666666666669</v>
      </c>
      <c r="K486" s="506">
        <v>236.3</v>
      </c>
      <c r="L486" s="506">
        <v>229.3</v>
      </c>
      <c r="M486" s="506">
        <v>2.2572700000000001</v>
      </c>
    </row>
    <row r="487" spans="1:13">
      <c r="A487" s="254">
        <v>477</v>
      </c>
      <c r="B487" s="509" t="s">
        <v>515</v>
      </c>
      <c r="C487" s="506">
        <v>2748.2</v>
      </c>
      <c r="D487" s="507">
        <v>2738.9166666666665</v>
      </c>
      <c r="E487" s="507">
        <v>2707.833333333333</v>
      </c>
      <c r="F487" s="507">
        <v>2667.4666666666667</v>
      </c>
      <c r="G487" s="507">
        <v>2636.3833333333332</v>
      </c>
      <c r="H487" s="507">
        <v>2779.2833333333328</v>
      </c>
      <c r="I487" s="507">
        <v>2810.3666666666659</v>
      </c>
      <c r="J487" s="507">
        <v>2850.7333333333327</v>
      </c>
      <c r="K487" s="506">
        <v>2770</v>
      </c>
      <c r="L487" s="506">
        <v>2698.55</v>
      </c>
      <c r="M487" s="506">
        <v>9.4850000000000004E-2</v>
      </c>
    </row>
    <row r="488" spans="1:13">
      <c r="A488" s="254">
        <v>478</v>
      </c>
      <c r="B488" s="509" t="s">
        <v>516</v>
      </c>
      <c r="C488" s="506">
        <v>350.3</v>
      </c>
      <c r="D488" s="507">
        <v>353.93333333333334</v>
      </c>
      <c r="E488" s="507">
        <v>344.36666666666667</v>
      </c>
      <c r="F488" s="507">
        <v>338.43333333333334</v>
      </c>
      <c r="G488" s="507">
        <v>328.86666666666667</v>
      </c>
      <c r="H488" s="507">
        <v>359.86666666666667</v>
      </c>
      <c r="I488" s="507">
        <v>369.43333333333339</v>
      </c>
      <c r="J488" s="507">
        <v>375.36666666666667</v>
      </c>
      <c r="K488" s="506">
        <v>363.5</v>
      </c>
      <c r="L488" s="506">
        <v>348</v>
      </c>
      <c r="M488" s="506">
        <v>2.6048900000000001</v>
      </c>
    </row>
    <row r="489" spans="1:13">
      <c r="A489" s="254">
        <v>479</v>
      </c>
      <c r="B489" s="509" t="s">
        <v>517</v>
      </c>
      <c r="C489" s="506">
        <v>239.75</v>
      </c>
      <c r="D489" s="507">
        <v>237.9666666666667</v>
      </c>
      <c r="E489" s="507">
        <v>232.8333333333334</v>
      </c>
      <c r="F489" s="507">
        <v>225.91666666666671</v>
      </c>
      <c r="G489" s="507">
        <v>220.78333333333342</v>
      </c>
      <c r="H489" s="507">
        <v>244.88333333333338</v>
      </c>
      <c r="I489" s="507">
        <v>250.01666666666671</v>
      </c>
      <c r="J489" s="507">
        <v>256.93333333333339</v>
      </c>
      <c r="K489" s="506">
        <v>243.1</v>
      </c>
      <c r="L489" s="506">
        <v>231.05</v>
      </c>
      <c r="M489" s="506">
        <v>1.30166</v>
      </c>
    </row>
    <row r="490" spans="1:13">
      <c r="A490" s="254">
        <v>480</v>
      </c>
      <c r="B490" s="509" t="s">
        <v>518</v>
      </c>
      <c r="C490" s="506">
        <v>3330.2</v>
      </c>
      <c r="D490" s="507">
        <v>3346.5833333333335</v>
      </c>
      <c r="E490" s="507">
        <v>3303.6166666666668</v>
      </c>
      <c r="F490" s="507">
        <v>3277.0333333333333</v>
      </c>
      <c r="G490" s="507">
        <v>3234.0666666666666</v>
      </c>
      <c r="H490" s="507">
        <v>3373.166666666667</v>
      </c>
      <c r="I490" s="507">
        <v>3416.1333333333332</v>
      </c>
      <c r="J490" s="507">
        <v>3442.7166666666672</v>
      </c>
      <c r="K490" s="506">
        <v>3389.55</v>
      </c>
      <c r="L490" s="506">
        <v>3320</v>
      </c>
      <c r="M490" s="506">
        <v>3.5490000000000001E-2</v>
      </c>
    </row>
    <row r="491" spans="1:13">
      <c r="A491" s="254">
        <v>481</v>
      </c>
      <c r="B491" s="509" t="s">
        <v>519</v>
      </c>
      <c r="C491" s="506">
        <v>3783.45</v>
      </c>
      <c r="D491" s="507">
        <v>3855.4833333333336</v>
      </c>
      <c r="E491" s="507">
        <v>3677.9666666666672</v>
      </c>
      <c r="F491" s="507">
        <v>3572.4833333333336</v>
      </c>
      <c r="G491" s="507">
        <v>3394.9666666666672</v>
      </c>
      <c r="H491" s="507">
        <v>3960.9666666666672</v>
      </c>
      <c r="I491" s="507">
        <v>4138.4833333333336</v>
      </c>
      <c r="J491" s="507">
        <v>4243.9666666666672</v>
      </c>
      <c r="K491" s="506">
        <v>4033</v>
      </c>
      <c r="L491" s="506">
        <v>3750</v>
      </c>
      <c r="M491" s="506">
        <v>0.44109999999999999</v>
      </c>
    </row>
    <row r="492" spans="1:13">
      <c r="A492" s="254">
        <v>482</v>
      </c>
      <c r="B492" s="509" t="s">
        <v>520</v>
      </c>
      <c r="C492" s="506">
        <v>50.9</v>
      </c>
      <c r="D492" s="507">
        <v>50.833333333333336</v>
      </c>
      <c r="E492" s="507">
        <v>50.56666666666667</v>
      </c>
      <c r="F492" s="507">
        <v>50.233333333333334</v>
      </c>
      <c r="G492" s="507">
        <v>49.966666666666669</v>
      </c>
      <c r="H492" s="507">
        <v>51.166666666666671</v>
      </c>
      <c r="I492" s="507">
        <v>51.433333333333337</v>
      </c>
      <c r="J492" s="507">
        <v>51.766666666666673</v>
      </c>
      <c r="K492" s="506">
        <v>51.1</v>
      </c>
      <c r="L492" s="506">
        <v>50.5</v>
      </c>
      <c r="M492" s="506">
        <v>25.22607</v>
      </c>
    </row>
    <row r="493" spans="1:13">
      <c r="A493" s="254">
        <v>483</v>
      </c>
      <c r="B493" s="509" t="s">
        <v>521</v>
      </c>
      <c r="C493" s="506">
        <v>1210.4000000000001</v>
      </c>
      <c r="D493" s="507">
        <v>1212.7666666666667</v>
      </c>
      <c r="E493" s="507">
        <v>1190.5333333333333</v>
      </c>
      <c r="F493" s="507">
        <v>1170.6666666666667</v>
      </c>
      <c r="G493" s="507">
        <v>1148.4333333333334</v>
      </c>
      <c r="H493" s="507">
        <v>1232.6333333333332</v>
      </c>
      <c r="I493" s="507">
        <v>1254.8666666666663</v>
      </c>
      <c r="J493" s="507">
        <v>1274.7333333333331</v>
      </c>
      <c r="K493" s="506">
        <v>1235</v>
      </c>
      <c r="L493" s="506">
        <v>1192.9000000000001</v>
      </c>
      <c r="M493" s="506">
        <v>0.21514</v>
      </c>
    </row>
    <row r="494" spans="1:13">
      <c r="A494" s="254">
        <v>484</v>
      </c>
      <c r="B494" s="509" t="s">
        <v>278</v>
      </c>
      <c r="C494" s="506">
        <v>381.75</v>
      </c>
      <c r="D494" s="507">
        <v>383.91666666666669</v>
      </c>
      <c r="E494" s="507">
        <v>372.83333333333337</v>
      </c>
      <c r="F494" s="507">
        <v>363.91666666666669</v>
      </c>
      <c r="G494" s="507">
        <v>352.83333333333337</v>
      </c>
      <c r="H494" s="507">
        <v>392.83333333333337</v>
      </c>
      <c r="I494" s="507">
        <v>403.91666666666674</v>
      </c>
      <c r="J494" s="507">
        <v>412.83333333333337</v>
      </c>
      <c r="K494" s="506">
        <v>395</v>
      </c>
      <c r="L494" s="506">
        <v>375</v>
      </c>
      <c r="M494" s="506">
        <v>2.89411</v>
      </c>
    </row>
    <row r="495" spans="1:13">
      <c r="A495" s="254">
        <v>485</v>
      </c>
      <c r="B495" s="509" t="s">
        <v>522</v>
      </c>
      <c r="C495" s="506">
        <v>993.6</v>
      </c>
      <c r="D495" s="507">
        <v>993.5333333333333</v>
      </c>
      <c r="E495" s="507">
        <v>977.06666666666661</v>
      </c>
      <c r="F495" s="507">
        <v>960.5333333333333</v>
      </c>
      <c r="G495" s="507">
        <v>944.06666666666661</v>
      </c>
      <c r="H495" s="507">
        <v>1010.0666666666666</v>
      </c>
      <c r="I495" s="507">
        <v>1026.5333333333333</v>
      </c>
      <c r="J495" s="507">
        <v>1043.0666666666666</v>
      </c>
      <c r="K495" s="506">
        <v>1010</v>
      </c>
      <c r="L495" s="506">
        <v>977</v>
      </c>
      <c r="M495" s="506">
        <v>2.1951100000000001</v>
      </c>
    </row>
    <row r="496" spans="1:13">
      <c r="A496" s="254">
        <v>486</v>
      </c>
      <c r="B496" s="509" t="s">
        <v>523</v>
      </c>
      <c r="C496" s="506">
        <v>1539.1</v>
      </c>
      <c r="D496" s="507">
        <v>1544.3999999999999</v>
      </c>
      <c r="E496" s="507">
        <v>1523.7999999999997</v>
      </c>
      <c r="F496" s="507">
        <v>1508.4999999999998</v>
      </c>
      <c r="G496" s="507">
        <v>1487.8999999999996</v>
      </c>
      <c r="H496" s="507">
        <v>1559.6999999999998</v>
      </c>
      <c r="I496" s="507">
        <v>1580.2999999999997</v>
      </c>
      <c r="J496" s="507">
        <v>1595.6</v>
      </c>
      <c r="K496" s="506">
        <v>1565</v>
      </c>
      <c r="L496" s="506">
        <v>1529.1</v>
      </c>
      <c r="M496" s="506">
        <v>0.34394000000000002</v>
      </c>
    </row>
    <row r="497" spans="1:13">
      <c r="A497" s="254">
        <v>487</v>
      </c>
      <c r="B497" s="509" t="s">
        <v>524</v>
      </c>
      <c r="C497" s="506">
        <v>1416.5</v>
      </c>
      <c r="D497" s="507">
        <v>1413.7</v>
      </c>
      <c r="E497" s="507">
        <v>1403.25</v>
      </c>
      <c r="F497" s="507">
        <v>1390</v>
      </c>
      <c r="G497" s="507">
        <v>1379.55</v>
      </c>
      <c r="H497" s="507">
        <v>1426.95</v>
      </c>
      <c r="I497" s="507">
        <v>1437.4000000000003</v>
      </c>
      <c r="J497" s="507">
        <v>1450.65</v>
      </c>
      <c r="K497" s="506">
        <v>1424.15</v>
      </c>
      <c r="L497" s="506">
        <v>1400.45</v>
      </c>
      <c r="M497" s="506">
        <v>0.25629000000000002</v>
      </c>
    </row>
    <row r="498" spans="1:13">
      <c r="A498" s="254">
        <v>488</v>
      </c>
      <c r="B498" s="509" t="s">
        <v>118</v>
      </c>
      <c r="C498" s="506">
        <v>9.1</v>
      </c>
      <c r="D498" s="507">
        <v>9.1999999999999993</v>
      </c>
      <c r="E498" s="507">
        <v>8.9499999999999993</v>
      </c>
      <c r="F498" s="507">
        <v>8.8000000000000007</v>
      </c>
      <c r="G498" s="507">
        <v>8.5500000000000007</v>
      </c>
      <c r="H498" s="507">
        <v>9.3499999999999979</v>
      </c>
      <c r="I498" s="507">
        <v>9.5999999999999979</v>
      </c>
      <c r="J498" s="507">
        <v>9.7499999999999964</v>
      </c>
      <c r="K498" s="506">
        <v>9.4499999999999993</v>
      </c>
      <c r="L498" s="506">
        <v>9.0500000000000007</v>
      </c>
      <c r="M498" s="506">
        <v>3683.34602</v>
      </c>
    </row>
    <row r="499" spans="1:13">
      <c r="A499" s="254">
        <v>489</v>
      </c>
      <c r="B499" s="509" t="s">
        <v>195</v>
      </c>
      <c r="C499" s="506">
        <v>979.45</v>
      </c>
      <c r="D499" s="507">
        <v>977.9</v>
      </c>
      <c r="E499" s="507">
        <v>968.55</v>
      </c>
      <c r="F499" s="507">
        <v>957.65</v>
      </c>
      <c r="G499" s="507">
        <v>948.3</v>
      </c>
      <c r="H499" s="507">
        <v>988.8</v>
      </c>
      <c r="I499" s="507">
        <v>998.15000000000009</v>
      </c>
      <c r="J499" s="507">
        <v>1009.05</v>
      </c>
      <c r="K499" s="506">
        <v>987.25</v>
      </c>
      <c r="L499" s="506">
        <v>967</v>
      </c>
      <c r="M499" s="506">
        <v>14.353289999999999</v>
      </c>
    </row>
    <row r="500" spans="1:13">
      <c r="A500" s="254">
        <v>490</v>
      </c>
      <c r="B500" s="509" t="s">
        <v>525</v>
      </c>
      <c r="C500" s="506">
        <v>6390.3</v>
      </c>
      <c r="D500" s="507">
        <v>6425.7</v>
      </c>
      <c r="E500" s="507">
        <v>6079.5999999999995</v>
      </c>
      <c r="F500" s="507">
        <v>5768.9</v>
      </c>
      <c r="G500" s="507">
        <v>5422.7999999999993</v>
      </c>
      <c r="H500" s="507">
        <v>6736.4</v>
      </c>
      <c r="I500" s="507">
        <v>7082.5</v>
      </c>
      <c r="J500" s="507">
        <v>7393.2</v>
      </c>
      <c r="K500" s="506">
        <v>6771.8</v>
      </c>
      <c r="L500" s="506">
        <v>6115</v>
      </c>
      <c r="M500" s="506">
        <v>1.4816800000000001</v>
      </c>
    </row>
    <row r="501" spans="1:13">
      <c r="A501" s="254">
        <v>491</v>
      </c>
      <c r="B501" s="509" t="s">
        <v>526</v>
      </c>
      <c r="C501" s="506">
        <v>134.85</v>
      </c>
      <c r="D501" s="507">
        <v>134.35</v>
      </c>
      <c r="E501" s="507">
        <v>133</v>
      </c>
      <c r="F501" s="507">
        <v>131.15</v>
      </c>
      <c r="G501" s="507">
        <v>129.80000000000001</v>
      </c>
      <c r="H501" s="507">
        <v>136.19999999999999</v>
      </c>
      <c r="I501" s="507">
        <v>137.54999999999995</v>
      </c>
      <c r="J501" s="507">
        <v>139.39999999999998</v>
      </c>
      <c r="K501" s="506">
        <v>135.69999999999999</v>
      </c>
      <c r="L501" s="506">
        <v>132.5</v>
      </c>
      <c r="M501" s="506">
        <v>9.1979299999999995</v>
      </c>
    </row>
    <row r="502" spans="1:13">
      <c r="A502" s="254">
        <v>492</v>
      </c>
      <c r="B502" s="509" t="s">
        <v>527</v>
      </c>
      <c r="C502" s="506">
        <v>83.6</v>
      </c>
      <c r="D502" s="507">
        <v>82.083333333333329</v>
      </c>
      <c r="E502" s="507">
        <v>79.516666666666652</v>
      </c>
      <c r="F502" s="507">
        <v>75.433333333333323</v>
      </c>
      <c r="G502" s="507">
        <v>72.866666666666646</v>
      </c>
      <c r="H502" s="507">
        <v>86.166666666666657</v>
      </c>
      <c r="I502" s="507">
        <v>88.733333333333348</v>
      </c>
      <c r="J502" s="507">
        <v>92.816666666666663</v>
      </c>
      <c r="K502" s="506">
        <v>84.65</v>
      </c>
      <c r="L502" s="506">
        <v>78</v>
      </c>
      <c r="M502" s="506">
        <v>46.699730000000002</v>
      </c>
    </row>
    <row r="503" spans="1:13">
      <c r="A503" s="254">
        <v>493</v>
      </c>
      <c r="B503" s="509" t="s">
        <v>771</v>
      </c>
      <c r="C503" s="506">
        <v>459.55</v>
      </c>
      <c r="D503" s="507">
        <v>454.9666666666667</v>
      </c>
      <c r="E503" s="507">
        <v>449.83333333333337</v>
      </c>
      <c r="F503" s="507">
        <v>440.11666666666667</v>
      </c>
      <c r="G503" s="507">
        <v>434.98333333333335</v>
      </c>
      <c r="H503" s="507">
        <v>464.68333333333339</v>
      </c>
      <c r="I503" s="507">
        <v>469.81666666666672</v>
      </c>
      <c r="J503" s="507">
        <v>479.53333333333342</v>
      </c>
      <c r="K503" s="506">
        <v>460.1</v>
      </c>
      <c r="L503" s="506">
        <v>445.25</v>
      </c>
      <c r="M503" s="506">
        <v>1.1874499999999999</v>
      </c>
    </row>
    <row r="504" spans="1:13">
      <c r="A504" s="254">
        <v>494</v>
      </c>
      <c r="B504" s="509" t="s">
        <v>528</v>
      </c>
      <c r="C504" s="506">
        <v>2175.65</v>
      </c>
      <c r="D504" s="507">
        <v>2181.4</v>
      </c>
      <c r="E504" s="507">
        <v>2144.8500000000004</v>
      </c>
      <c r="F504" s="507">
        <v>2114.0500000000002</v>
      </c>
      <c r="G504" s="507">
        <v>2077.5000000000005</v>
      </c>
      <c r="H504" s="507">
        <v>2212.2000000000003</v>
      </c>
      <c r="I504" s="507">
        <v>2248.7500000000005</v>
      </c>
      <c r="J504" s="507">
        <v>2279.5500000000002</v>
      </c>
      <c r="K504" s="506">
        <v>2217.9499999999998</v>
      </c>
      <c r="L504" s="506">
        <v>2150.6</v>
      </c>
      <c r="M504" s="506">
        <v>0.57247999999999999</v>
      </c>
    </row>
    <row r="505" spans="1:13">
      <c r="A505" s="254">
        <v>495</v>
      </c>
      <c r="B505" s="509" t="s">
        <v>196</v>
      </c>
      <c r="C505" s="506">
        <v>403.9</v>
      </c>
      <c r="D505" s="507">
        <v>404.08333333333331</v>
      </c>
      <c r="E505" s="507">
        <v>400.46666666666664</v>
      </c>
      <c r="F505" s="507">
        <v>397.0333333333333</v>
      </c>
      <c r="G505" s="507">
        <v>393.41666666666663</v>
      </c>
      <c r="H505" s="507">
        <v>407.51666666666665</v>
      </c>
      <c r="I505" s="507">
        <v>411.13333333333333</v>
      </c>
      <c r="J505" s="507">
        <v>414.56666666666666</v>
      </c>
      <c r="K505" s="506">
        <v>407.7</v>
      </c>
      <c r="L505" s="506">
        <v>400.65</v>
      </c>
      <c r="M505" s="506">
        <v>90.333690000000004</v>
      </c>
    </row>
    <row r="506" spans="1:13">
      <c r="A506" s="254">
        <v>496</v>
      </c>
      <c r="B506" s="509" t="s">
        <v>529</v>
      </c>
      <c r="C506" s="506">
        <v>403.1</v>
      </c>
      <c r="D506" s="507">
        <v>407.15000000000003</v>
      </c>
      <c r="E506" s="507">
        <v>397.95000000000005</v>
      </c>
      <c r="F506" s="507">
        <v>392.8</v>
      </c>
      <c r="G506" s="507">
        <v>383.6</v>
      </c>
      <c r="H506" s="507">
        <v>412.30000000000007</v>
      </c>
      <c r="I506" s="507">
        <v>421.5</v>
      </c>
      <c r="J506" s="507">
        <v>426.65000000000009</v>
      </c>
      <c r="K506" s="506">
        <v>416.35</v>
      </c>
      <c r="L506" s="506">
        <v>402</v>
      </c>
      <c r="M506" s="506">
        <v>5.3666099999999997</v>
      </c>
    </row>
    <row r="507" spans="1:13">
      <c r="A507" s="254">
        <v>497</v>
      </c>
      <c r="B507" s="509" t="s">
        <v>197</v>
      </c>
      <c r="C507" s="506">
        <v>14.05</v>
      </c>
      <c r="D507" s="507">
        <v>14.183333333333332</v>
      </c>
      <c r="E507" s="507">
        <v>13.866666666666664</v>
      </c>
      <c r="F507" s="507">
        <v>13.683333333333332</v>
      </c>
      <c r="G507" s="507">
        <v>13.366666666666664</v>
      </c>
      <c r="H507" s="507">
        <v>14.366666666666664</v>
      </c>
      <c r="I507" s="507">
        <v>14.68333333333333</v>
      </c>
      <c r="J507" s="507">
        <v>14.866666666666664</v>
      </c>
      <c r="K507" s="506">
        <v>14.5</v>
      </c>
      <c r="L507" s="506">
        <v>14</v>
      </c>
      <c r="M507" s="506">
        <v>1067.66399</v>
      </c>
    </row>
    <row r="508" spans="1:13">
      <c r="A508" s="254">
        <v>498</v>
      </c>
      <c r="B508" s="509" t="s">
        <v>198</v>
      </c>
      <c r="C508" s="506">
        <v>199.95</v>
      </c>
      <c r="D508" s="507">
        <v>200.63333333333333</v>
      </c>
      <c r="E508" s="507">
        <v>197.41666666666666</v>
      </c>
      <c r="F508" s="507">
        <v>194.88333333333333</v>
      </c>
      <c r="G508" s="507">
        <v>191.66666666666666</v>
      </c>
      <c r="H508" s="507">
        <v>203.16666666666666</v>
      </c>
      <c r="I508" s="507">
        <v>206.38333333333335</v>
      </c>
      <c r="J508" s="507">
        <v>208.91666666666666</v>
      </c>
      <c r="K508" s="506">
        <v>203.85</v>
      </c>
      <c r="L508" s="506">
        <v>198.1</v>
      </c>
      <c r="M508" s="506">
        <v>98.340760000000003</v>
      </c>
    </row>
    <row r="509" spans="1:13">
      <c r="A509" s="254">
        <v>499</v>
      </c>
      <c r="B509" s="509" t="s">
        <v>530</v>
      </c>
      <c r="C509" s="506">
        <v>278.5</v>
      </c>
      <c r="D509" s="507">
        <v>279.65000000000003</v>
      </c>
      <c r="E509" s="507">
        <v>273.95000000000005</v>
      </c>
      <c r="F509" s="507">
        <v>269.40000000000003</v>
      </c>
      <c r="G509" s="507">
        <v>263.70000000000005</v>
      </c>
      <c r="H509" s="507">
        <v>284.20000000000005</v>
      </c>
      <c r="I509" s="507">
        <v>289.89999999999998</v>
      </c>
      <c r="J509" s="507">
        <v>294.45000000000005</v>
      </c>
      <c r="K509" s="506">
        <v>285.35000000000002</v>
      </c>
      <c r="L509" s="506">
        <v>275.10000000000002</v>
      </c>
      <c r="M509" s="506">
        <v>1.16246</v>
      </c>
    </row>
    <row r="510" spans="1:13">
      <c r="A510" s="254">
        <v>500</v>
      </c>
      <c r="B510" s="509" t="s">
        <v>531</v>
      </c>
      <c r="C510" s="506">
        <v>1965.25</v>
      </c>
      <c r="D510" s="507">
        <v>1963.0833333333333</v>
      </c>
      <c r="E510" s="507">
        <v>1939.1666666666665</v>
      </c>
      <c r="F510" s="507">
        <v>1913.0833333333333</v>
      </c>
      <c r="G510" s="507">
        <v>1889.1666666666665</v>
      </c>
      <c r="H510" s="507">
        <v>1989.1666666666665</v>
      </c>
      <c r="I510" s="507">
        <v>2013.083333333333</v>
      </c>
      <c r="J510" s="507">
        <v>2039.1666666666665</v>
      </c>
      <c r="K510" s="506">
        <v>1987</v>
      </c>
      <c r="L510" s="506">
        <v>1937</v>
      </c>
      <c r="M510" s="506">
        <v>0.23665</v>
      </c>
    </row>
    <row r="511" spans="1:13">
      <c r="A511" s="254">
        <v>501</v>
      </c>
      <c r="B511" s="509" t="s">
        <v>741</v>
      </c>
      <c r="C511" s="506">
        <v>1028.7</v>
      </c>
      <c r="D511" s="507">
        <v>1020.9</v>
      </c>
      <c r="E511" s="507">
        <v>1007.8</v>
      </c>
      <c r="F511" s="507">
        <v>986.9</v>
      </c>
      <c r="G511" s="507">
        <v>973.8</v>
      </c>
      <c r="H511" s="507">
        <v>1041.8</v>
      </c>
      <c r="I511" s="507">
        <v>1054.9000000000001</v>
      </c>
      <c r="J511" s="507">
        <v>1075.8</v>
      </c>
      <c r="K511" s="506">
        <v>1034</v>
      </c>
      <c r="L511" s="506">
        <v>1000</v>
      </c>
      <c r="M511" s="506">
        <v>0.70196000000000003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9"/>
      <c r="B5" s="599"/>
      <c r="C5" s="600"/>
      <c r="D5" s="60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601" t="s">
        <v>533</v>
      </c>
      <c r="C7" s="601"/>
      <c r="D7" s="248">
        <f>Main!B10</f>
        <v>44285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44281</v>
      </c>
      <c r="B10" s="253">
        <v>539544</v>
      </c>
      <c r="C10" s="254" t="s">
        <v>1129</v>
      </c>
      <c r="D10" s="254" t="s">
        <v>1130</v>
      </c>
      <c r="E10" s="254" t="s">
        <v>543</v>
      </c>
      <c r="F10" s="356">
        <v>102098</v>
      </c>
      <c r="G10" s="253">
        <v>4.4000000000000004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44281</v>
      </c>
      <c r="B11" s="253">
        <v>539544</v>
      </c>
      <c r="C11" s="254" t="s">
        <v>1129</v>
      </c>
      <c r="D11" s="254" t="s">
        <v>1131</v>
      </c>
      <c r="E11" s="254" t="s">
        <v>542</v>
      </c>
      <c r="F11" s="356">
        <v>101900</v>
      </c>
      <c r="G11" s="253">
        <v>4.4000000000000004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44281</v>
      </c>
      <c r="B12" s="253">
        <v>539544</v>
      </c>
      <c r="C12" s="254" t="s">
        <v>1129</v>
      </c>
      <c r="D12" s="254" t="s">
        <v>1132</v>
      </c>
      <c r="E12" s="254" t="s">
        <v>543</v>
      </c>
      <c r="F12" s="356">
        <v>105411</v>
      </c>
      <c r="G12" s="253">
        <v>4.4000000000000004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44281</v>
      </c>
      <c r="B13" s="253">
        <v>539544</v>
      </c>
      <c r="C13" s="254" t="s">
        <v>1129</v>
      </c>
      <c r="D13" s="254" t="s">
        <v>1133</v>
      </c>
      <c r="E13" s="254" t="s">
        <v>542</v>
      </c>
      <c r="F13" s="356">
        <v>90000</v>
      </c>
      <c r="G13" s="253">
        <v>4.4000000000000004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44281</v>
      </c>
      <c r="B14" s="253">
        <v>524516</v>
      </c>
      <c r="C14" s="254" t="s">
        <v>1134</v>
      </c>
      <c r="D14" s="254" t="s">
        <v>1135</v>
      </c>
      <c r="E14" s="254" t="s">
        <v>542</v>
      </c>
      <c r="F14" s="356">
        <v>270780</v>
      </c>
      <c r="G14" s="253">
        <v>3.1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44281</v>
      </c>
      <c r="B15" s="253">
        <v>524516</v>
      </c>
      <c r="C15" s="254" t="s">
        <v>1134</v>
      </c>
      <c r="D15" s="254" t="s">
        <v>1136</v>
      </c>
      <c r="E15" s="254" t="s">
        <v>543</v>
      </c>
      <c r="F15" s="356">
        <v>270000</v>
      </c>
      <c r="G15" s="253">
        <v>3.1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44281</v>
      </c>
      <c r="B16" s="253">
        <v>509053</v>
      </c>
      <c r="C16" s="254" t="s">
        <v>1137</v>
      </c>
      <c r="D16" s="254" t="s">
        <v>1138</v>
      </c>
      <c r="E16" s="254" t="s">
        <v>542</v>
      </c>
      <c r="F16" s="356">
        <v>780000</v>
      </c>
      <c r="G16" s="253">
        <v>6.45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44281</v>
      </c>
      <c r="B17" s="253">
        <v>509053</v>
      </c>
      <c r="C17" s="254" t="s">
        <v>1137</v>
      </c>
      <c r="D17" s="254" t="s">
        <v>1139</v>
      </c>
      <c r="E17" s="254" t="s">
        <v>543</v>
      </c>
      <c r="F17" s="356">
        <v>491726</v>
      </c>
      <c r="G17" s="253">
        <v>6.45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44281</v>
      </c>
      <c r="B18" s="253">
        <v>542678</v>
      </c>
      <c r="C18" s="254" t="s">
        <v>1140</v>
      </c>
      <c r="D18" s="254" t="s">
        <v>1141</v>
      </c>
      <c r="E18" s="254" t="s">
        <v>543</v>
      </c>
      <c r="F18" s="356">
        <v>132000</v>
      </c>
      <c r="G18" s="253">
        <v>11.8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44281</v>
      </c>
      <c r="B19" s="253">
        <v>542678</v>
      </c>
      <c r="C19" s="254" t="s">
        <v>1140</v>
      </c>
      <c r="D19" s="254" t="s">
        <v>1142</v>
      </c>
      <c r="E19" s="254" t="s">
        <v>542</v>
      </c>
      <c r="F19" s="356">
        <v>132000</v>
      </c>
      <c r="G19" s="253">
        <v>11.8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44281</v>
      </c>
      <c r="B20" s="253">
        <v>539770</v>
      </c>
      <c r="C20" s="254" t="s">
        <v>1143</v>
      </c>
      <c r="D20" s="254" t="s">
        <v>1144</v>
      </c>
      <c r="E20" s="254" t="s">
        <v>542</v>
      </c>
      <c r="F20" s="356">
        <v>20000</v>
      </c>
      <c r="G20" s="253">
        <v>3.43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44281</v>
      </c>
      <c r="B21" s="253">
        <v>539770</v>
      </c>
      <c r="C21" s="254" t="s">
        <v>1143</v>
      </c>
      <c r="D21" s="254" t="s">
        <v>1145</v>
      </c>
      <c r="E21" s="254" t="s">
        <v>543</v>
      </c>
      <c r="F21" s="356">
        <v>38224</v>
      </c>
      <c r="G21" s="253">
        <v>3.43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44281</v>
      </c>
      <c r="B22" s="253">
        <v>541778</v>
      </c>
      <c r="C22" s="254" t="s">
        <v>1146</v>
      </c>
      <c r="D22" s="254" t="s">
        <v>1147</v>
      </c>
      <c r="E22" s="254" t="s">
        <v>542</v>
      </c>
      <c r="F22" s="356">
        <v>70500</v>
      </c>
      <c r="G22" s="253">
        <v>65.5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44281</v>
      </c>
      <c r="B23" s="253">
        <v>541778</v>
      </c>
      <c r="C23" s="254" t="s">
        <v>1146</v>
      </c>
      <c r="D23" s="254" t="s">
        <v>1148</v>
      </c>
      <c r="E23" s="254" t="s">
        <v>543</v>
      </c>
      <c r="F23" s="356">
        <v>70500</v>
      </c>
      <c r="G23" s="253">
        <v>65.5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44281</v>
      </c>
      <c r="B24" s="253">
        <v>509895</v>
      </c>
      <c r="C24" s="254" t="s">
        <v>1149</v>
      </c>
      <c r="D24" s="254" t="s">
        <v>1150</v>
      </c>
      <c r="E24" s="254" t="s">
        <v>542</v>
      </c>
      <c r="F24" s="356">
        <v>59374</v>
      </c>
      <c r="G24" s="253">
        <v>238.6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44281</v>
      </c>
      <c r="B25" s="253">
        <v>509895</v>
      </c>
      <c r="C25" s="254" t="s">
        <v>1149</v>
      </c>
      <c r="D25" s="254" t="s">
        <v>1151</v>
      </c>
      <c r="E25" s="254" t="s">
        <v>543</v>
      </c>
      <c r="F25" s="356">
        <v>59374</v>
      </c>
      <c r="G25" s="253">
        <v>238.6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44281</v>
      </c>
      <c r="B26" s="253">
        <v>543222</v>
      </c>
      <c r="C26" s="254" t="s">
        <v>1152</v>
      </c>
      <c r="D26" s="254" t="s">
        <v>1153</v>
      </c>
      <c r="E26" s="254" t="s">
        <v>542</v>
      </c>
      <c r="F26" s="356">
        <v>9600</v>
      </c>
      <c r="G26" s="253">
        <v>12.6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44281</v>
      </c>
      <c r="B27" s="253">
        <v>540134</v>
      </c>
      <c r="C27" s="254" t="s">
        <v>1154</v>
      </c>
      <c r="D27" s="254" t="s">
        <v>1155</v>
      </c>
      <c r="E27" s="254" t="s">
        <v>542</v>
      </c>
      <c r="F27" s="356">
        <v>75210</v>
      </c>
      <c r="G27" s="253">
        <v>4.25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44281</v>
      </c>
      <c r="B28" s="253">
        <v>540134</v>
      </c>
      <c r="C28" s="254" t="s">
        <v>1154</v>
      </c>
      <c r="D28" s="254" t="s">
        <v>1156</v>
      </c>
      <c r="E28" s="254" t="s">
        <v>543</v>
      </c>
      <c r="F28" s="356">
        <v>75210</v>
      </c>
      <c r="G28" s="253">
        <v>4.25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44281</v>
      </c>
      <c r="B29" s="253">
        <v>542446</v>
      </c>
      <c r="C29" s="254" t="s">
        <v>1157</v>
      </c>
      <c r="D29" s="254" t="s">
        <v>1158</v>
      </c>
      <c r="E29" s="254" t="s">
        <v>543</v>
      </c>
      <c r="F29" s="356">
        <v>36400</v>
      </c>
      <c r="G29" s="253">
        <v>60.3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44281</v>
      </c>
      <c r="B30" s="253">
        <v>542446</v>
      </c>
      <c r="C30" s="254" t="s">
        <v>1157</v>
      </c>
      <c r="D30" s="254" t="s">
        <v>1159</v>
      </c>
      <c r="E30" s="254" t="s">
        <v>542</v>
      </c>
      <c r="F30" s="356">
        <v>26000</v>
      </c>
      <c r="G30" s="253">
        <v>60.3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44281</v>
      </c>
      <c r="B31" s="253">
        <v>538765</v>
      </c>
      <c r="C31" s="254" t="s">
        <v>1160</v>
      </c>
      <c r="D31" s="254" t="s">
        <v>1161</v>
      </c>
      <c r="E31" s="254" t="s">
        <v>542</v>
      </c>
      <c r="F31" s="356">
        <v>45000</v>
      </c>
      <c r="G31" s="253">
        <v>10.64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44281</v>
      </c>
      <c r="B32" s="253">
        <v>540775</v>
      </c>
      <c r="C32" s="254" t="s">
        <v>1162</v>
      </c>
      <c r="D32" s="254" t="s">
        <v>1076</v>
      </c>
      <c r="E32" s="254" t="s">
        <v>542</v>
      </c>
      <c r="F32" s="356">
        <v>179001</v>
      </c>
      <c r="G32" s="253">
        <v>153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44281</v>
      </c>
      <c r="B33" s="253">
        <v>540775</v>
      </c>
      <c r="C33" s="254" t="s">
        <v>1162</v>
      </c>
      <c r="D33" s="254" t="s">
        <v>1077</v>
      </c>
      <c r="E33" s="254" t="s">
        <v>543</v>
      </c>
      <c r="F33" s="356">
        <v>179001</v>
      </c>
      <c r="G33" s="253">
        <v>153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44281</v>
      </c>
      <c r="B34" s="253">
        <v>511728</v>
      </c>
      <c r="C34" s="254" t="s">
        <v>1163</v>
      </c>
      <c r="D34" s="254" t="s">
        <v>1164</v>
      </c>
      <c r="E34" s="254" t="s">
        <v>542</v>
      </c>
      <c r="F34" s="356">
        <v>2934</v>
      </c>
      <c r="G34" s="253">
        <v>9.27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44281</v>
      </c>
      <c r="B35" s="253">
        <v>511728</v>
      </c>
      <c r="C35" s="254" t="s">
        <v>1163</v>
      </c>
      <c r="D35" s="254" t="s">
        <v>1165</v>
      </c>
      <c r="E35" s="254" t="s">
        <v>542</v>
      </c>
      <c r="F35" s="356">
        <v>18747</v>
      </c>
      <c r="G35" s="253">
        <v>9.27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44281</v>
      </c>
      <c r="B36" s="253">
        <v>511728</v>
      </c>
      <c r="C36" s="254" t="s">
        <v>1163</v>
      </c>
      <c r="D36" s="254" t="s">
        <v>1164</v>
      </c>
      <c r="E36" s="254" t="s">
        <v>543</v>
      </c>
      <c r="F36" s="356">
        <v>17934</v>
      </c>
      <c r="G36" s="253">
        <v>9.27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44281</v>
      </c>
      <c r="B37" s="253">
        <v>537669</v>
      </c>
      <c r="C37" s="254" t="s">
        <v>1078</v>
      </c>
      <c r="D37" s="254" t="s">
        <v>1166</v>
      </c>
      <c r="E37" s="254" t="s">
        <v>543</v>
      </c>
      <c r="F37" s="356">
        <v>81000</v>
      </c>
      <c r="G37" s="253">
        <v>25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44281</v>
      </c>
      <c r="B38" s="253">
        <v>537669</v>
      </c>
      <c r="C38" s="254" t="s">
        <v>1078</v>
      </c>
      <c r="D38" s="254" t="s">
        <v>1167</v>
      </c>
      <c r="E38" s="254" t="s">
        <v>542</v>
      </c>
      <c r="F38" s="356">
        <v>36000</v>
      </c>
      <c r="G38" s="253">
        <v>25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44281</v>
      </c>
      <c r="B39" s="253">
        <v>537669</v>
      </c>
      <c r="C39" s="254" t="s">
        <v>1078</v>
      </c>
      <c r="D39" s="254" t="s">
        <v>1168</v>
      </c>
      <c r="E39" s="254" t="s">
        <v>542</v>
      </c>
      <c r="F39" s="356">
        <v>45000</v>
      </c>
      <c r="G39" s="253">
        <v>25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44281</v>
      </c>
      <c r="B40" s="253">
        <v>539767</v>
      </c>
      <c r="C40" s="254" t="s">
        <v>1079</v>
      </c>
      <c r="D40" s="254" t="s">
        <v>1080</v>
      </c>
      <c r="E40" s="254" t="s">
        <v>543</v>
      </c>
      <c r="F40" s="356">
        <v>56000</v>
      </c>
      <c r="G40" s="253">
        <v>7.87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44281</v>
      </c>
      <c r="B41" s="253">
        <v>539767</v>
      </c>
      <c r="C41" s="254" t="s">
        <v>1079</v>
      </c>
      <c r="D41" s="254" t="s">
        <v>1081</v>
      </c>
      <c r="E41" s="254" t="s">
        <v>542</v>
      </c>
      <c r="F41" s="356">
        <v>56001</v>
      </c>
      <c r="G41" s="253">
        <v>7.87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44281</v>
      </c>
      <c r="B42" s="253">
        <v>538772</v>
      </c>
      <c r="C42" s="254" t="s">
        <v>1169</v>
      </c>
      <c r="D42" s="254" t="s">
        <v>1170</v>
      </c>
      <c r="E42" s="254" t="s">
        <v>543</v>
      </c>
      <c r="F42" s="356">
        <v>1000000</v>
      </c>
      <c r="G42" s="253">
        <v>61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44281</v>
      </c>
      <c r="B43" s="253">
        <v>538772</v>
      </c>
      <c r="C43" s="254" t="s">
        <v>1169</v>
      </c>
      <c r="D43" s="254" t="s">
        <v>1171</v>
      </c>
      <c r="E43" s="254" t="s">
        <v>542</v>
      </c>
      <c r="F43" s="356">
        <v>957523</v>
      </c>
      <c r="G43" s="253">
        <v>61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44281</v>
      </c>
      <c r="B44" s="253">
        <v>526723</v>
      </c>
      <c r="C44" s="254" t="s">
        <v>1172</v>
      </c>
      <c r="D44" s="254" t="s">
        <v>1173</v>
      </c>
      <c r="E44" s="254" t="s">
        <v>542</v>
      </c>
      <c r="F44" s="356">
        <v>194527</v>
      </c>
      <c r="G44" s="253">
        <v>54.66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44281</v>
      </c>
      <c r="B45" s="253">
        <v>526723</v>
      </c>
      <c r="C45" s="254" t="s">
        <v>1172</v>
      </c>
      <c r="D45" s="254" t="s">
        <v>1173</v>
      </c>
      <c r="E45" s="254" t="s">
        <v>543</v>
      </c>
      <c r="F45" s="356">
        <v>1</v>
      </c>
      <c r="G45" s="253">
        <v>55.5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44281</v>
      </c>
      <c r="B46" s="253">
        <v>526723</v>
      </c>
      <c r="C46" s="254" t="s">
        <v>1172</v>
      </c>
      <c r="D46" s="254" t="s">
        <v>1174</v>
      </c>
      <c r="E46" s="254" t="s">
        <v>543</v>
      </c>
      <c r="F46" s="356">
        <v>197700</v>
      </c>
      <c r="G46" s="253">
        <v>54.66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44281</v>
      </c>
      <c r="B47" s="253">
        <v>541206</v>
      </c>
      <c r="C47" s="254" t="s">
        <v>1082</v>
      </c>
      <c r="D47" s="254" t="s">
        <v>1083</v>
      </c>
      <c r="E47" s="254" t="s">
        <v>543</v>
      </c>
      <c r="F47" s="356">
        <v>200000</v>
      </c>
      <c r="G47" s="253">
        <v>23.55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44281</v>
      </c>
      <c r="B48" s="253">
        <v>538537</v>
      </c>
      <c r="C48" s="254" t="s">
        <v>1175</v>
      </c>
      <c r="D48" s="254" t="s">
        <v>1176</v>
      </c>
      <c r="E48" s="254" t="s">
        <v>542</v>
      </c>
      <c r="F48" s="356">
        <v>92918</v>
      </c>
      <c r="G48" s="253">
        <v>0.32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44281</v>
      </c>
      <c r="B49" s="253">
        <v>538537</v>
      </c>
      <c r="C49" s="254" t="s">
        <v>1175</v>
      </c>
      <c r="D49" s="254" t="s">
        <v>1177</v>
      </c>
      <c r="E49" s="254" t="s">
        <v>543</v>
      </c>
      <c r="F49" s="356">
        <v>291482</v>
      </c>
      <c r="G49" s="253">
        <v>0.32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44281</v>
      </c>
      <c r="B50" s="253">
        <v>538537</v>
      </c>
      <c r="C50" s="254" t="s">
        <v>1175</v>
      </c>
      <c r="D50" s="254" t="s">
        <v>1178</v>
      </c>
      <c r="E50" s="254" t="s">
        <v>542</v>
      </c>
      <c r="F50" s="356">
        <v>190000</v>
      </c>
      <c r="G50" s="253">
        <v>0.32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44281</v>
      </c>
      <c r="B51" s="253">
        <v>539291</v>
      </c>
      <c r="C51" s="254" t="s">
        <v>1179</v>
      </c>
      <c r="D51" s="254" t="s">
        <v>1180</v>
      </c>
      <c r="E51" s="254" t="s">
        <v>542</v>
      </c>
      <c r="F51" s="356">
        <v>14011</v>
      </c>
      <c r="G51" s="253">
        <v>75.489999999999995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44281</v>
      </c>
      <c r="B52" s="253">
        <v>539291</v>
      </c>
      <c r="C52" s="254" t="s">
        <v>1179</v>
      </c>
      <c r="D52" s="254" t="s">
        <v>1180</v>
      </c>
      <c r="E52" s="254" t="s">
        <v>543</v>
      </c>
      <c r="F52" s="356">
        <v>18800</v>
      </c>
      <c r="G52" s="253">
        <v>75.459999999999994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44281</v>
      </c>
      <c r="B53" s="253">
        <v>526905</v>
      </c>
      <c r="C53" s="254" t="s">
        <v>1181</v>
      </c>
      <c r="D53" s="254" t="s">
        <v>1145</v>
      </c>
      <c r="E53" s="254" t="s">
        <v>543</v>
      </c>
      <c r="F53" s="356">
        <v>156300</v>
      </c>
      <c r="G53" s="253">
        <v>4.47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44281</v>
      </c>
      <c r="B54" s="253">
        <v>526905</v>
      </c>
      <c r="C54" s="254" t="s">
        <v>1181</v>
      </c>
      <c r="D54" s="254" t="s">
        <v>1182</v>
      </c>
      <c r="E54" s="254" t="s">
        <v>542</v>
      </c>
      <c r="F54" s="356">
        <v>85000</v>
      </c>
      <c r="G54" s="253">
        <v>4.47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44281</v>
      </c>
      <c r="B55" s="253">
        <v>526905</v>
      </c>
      <c r="C55" s="254" t="s">
        <v>1181</v>
      </c>
      <c r="D55" s="254" t="s">
        <v>1183</v>
      </c>
      <c r="E55" s="254" t="s">
        <v>542</v>
      </c>
      <c r="F55" s="356">
        <v>71300</v>
      </c>
      <c r="G55" s="253">
        <v>4.47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44281</v>
      </c>
      <c r="B56" s="253">
        <v>532911</v>
      </c>
      <c r="C56" s="254" t="s">
        <v>1036</v>
      </c>
      <c r="D56" s="254" t="s">
        <v>1184</v>
      </c>
      <c r="E56" s="254" t="s">
        <v>542</v>
      </c>
      <c r="F56" s="356">
        <v>97748</v>
      </c>
      <c r="G56" s="253">
        <v>8.56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44281</v>
      </c>
      <c r="B57" s="253">
        <v>532911</v>
      </c>
      <c r="C57" s="254" t="s">
        <v>1036</v>
      </c>
      <c r="D57" s="254" t="s">
        <v>1184</v>
      </c>
      <c r="E57" s="254" t="s">
        <v>543</v>
      </c>
      <c r="F57" s="356">
        <v>97748</v>
      </c>
      <c r="G57" s="253">
        <v>8.68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44281</v>
      </c>
      <c r="B58" s="253">
        <v>532911</v>
      </c>
      <c r="C58" s="254" t="s">
        <v>1036</v>
      </c>
      <c r="D58" s="254" t="s">
        <v>1037</v>
      </c>
      <c r="E58" s="254" t="s">
        <v>543</v>
      </c>
      <c r="F58" s="356">
        <v>150000</v>
      </c>
      <c r="G58" s="253">
        <v>8.58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44281</v>
      </c>
      <c r="B59" s="253">
        <v>540404</v>
      </c>
      <c r="C59" s="254" t="s">
        <v>1084</v>
      </c>
      <c r="D59" s="254" t="s">
        <v>1185</v>
      </c>
      <c r="E59" s="254" t="s">
        <v>542</v>
      </c>
      <c r="F59" s="356">
        <v>37000</v>
      </c>
      <c r="G59" s="253">
        <v>132.47999999999999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44281</v>
      </c>
      <c r="B60" s="253">
        <v>538647</v>
      </c>
      <c r="C60" s="254" t="s">
        <v>1052</v>
      </c>
      <c r="D60" s="254" t="s">
        <v>1186</v>
      </c>
      <c r="E60" s="254" t="s">
        <v>543</v>
      </c>
      <c r="F60" s="356">
        <v>120000</v>
      </c>
      <c r="G60" s="253">
        <v>8.59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44281</v>
      </c>
      <c r="B61" s="253">
        <v>500358</v>
      </c>
      <c r="C61" s="254" t="s">
        <v>1187</v>
      </c>
      <c r="D61" s="254" t="s">
        <v>1188</v>
      </c>
      <c r="E61" s="254" t="s">
        <v>542</v>
      </c>
      <c r="F61" s="356">
        <v>387257</v>
      </c>
      <c r="G61" s="253">
        <v>3.67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44281</v>
      </c>
      <c r="B62" s="253">
        <v>500358</v>
      </c>
      <c r="C62" s="254" t="s">
        <v>1187</v>
      </c>
      <c r="D62" s="254" t="s">
        <v>1189</v>
      </c>
      <c r="E62" s="254" t="s">
        <v>543</v>
      </c>
      <c r="F62" s="356">
        <v>375000</v>
      </c>
      <c r="G62" s="253">
        <v>3.67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44281</v>
      </c>
      <c r="B63" s="253">
        <v>540796</v>
      </c>
      <c r="C63" s="254" t="s">
        <v>1190</v>
      </c>
      <c r="D63" s="254" t="s">
        <v>1051</v>
      </c>
      <c r="E63" s="254" t="s">
        <v>543</v>
      </c>
      <c r="F63" s="356">
        <v>100000</v>
      </c>
      <c r="G63" s="253">
        <v>42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44281</v>
      </c>
      <c r="B64" s="253">
        <v>540796</v>
      </c>
      <c r="C64" s="254" t="s">
        <v>1190</v>
      </c>
      <c r="D64" s="254" t="s">
        <v>1099</v>
      </c>
      <c r="E64" s="254" t="s">
        <v>542</v>
      </c>
      <c r="F64" s="356">
        <v>100000</v>
      </c>
      <c r="G64" s="253">
        <v>42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44281</v>
      </c>
      <c r="B65" s="253">
        <v>540796</v>
      </c>
      <c r="C65" s="254" t="s">
        <v>1190</v>
      </c>
      <c r="D65" s="254" t="s">
        <v>1076</v>
      </c>
      <c r="E65" s="254" t="s">
        <v>542</v>
      </c>
      <c r="F65" s="356">
        <v>72000</v>
      </c>
      <c r="G65" s="253">
        <v>40.270000000000003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44281</v>
      </c>
      <c r="B66" s="253">
        <v>540796</v>
      </c>
      <c r="C66" s="254" t="s">
        <v>1190</v>
      </c>
      <c r="D66" s="254" t="s">
        <v>1077</v>
      </c>
      <c r="E66" s="254" t="s">
        <v>543</v>
      </c>
      <c r="F66" s="356">
        <v>72000</v>
      </c>
      <c r="G66" s="253">
        <v>40.270000000000003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44281</v>
      </c>
      <c r="B67" s="253">
        <v>541634</v>
      </c>
      <c r="C67" s="254" t="s">
        <v>1085</v>
      </c>
      <c r="D67" s="254" t="s">
        <v>1191</v>
      </c>
      <c r="E67" s="254" t="s">
        <v>543</v>
      </c>
      <c r="F67" s="356">
        <v>43200</v>
      </c>
      <c r="G67" s="253">
        <v>41.5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44281</v>
      </c>
      <c r="B68" s="253">
        <v>531952</v>
      </c>
      <c r="C68" s="254" t="s">
        <v>1192</v>
      </c>
      <c r="D68" s="254" t="s">
        <v>1193</v>
      </c>
      <c r="E68" s="254" t="s">
        <v>542</v>
      </c>
      <c r="F68" s="356">
        <v>86250</v>
      </c>
      <c r="G68" s="253">
        <v>45.67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44281</v>
      </c>
      <c r="B69" s="253">
        <v>531952</v>
      </c>
      <c r="C69" s="254" t="s">
        <v>1192</v>
      </c>
      <c r="D69" s="254" t="s">
        <v>1193</v>
      </c>
      <c r="E69" s="254" t="s">
        <v>543</v>
      </c>
      <c r="F69" s="356">
        <v>78850</v>
      </c>
      <c r="G69" s="253">
        <v>50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44281</v>
      </c>
      <c r="B70" s="253">
        <v>531952</v>
      </c>
      <c r="C70" s="254" t="s">
        <v>1192</v>
      </c>
      <c r="D70" s="254" t="s">
        <v>1080</v>
      </c>
      <c r="E70" s="254" t="s">
        <v>542</v>
      </c>
      <c r="F70" s="356">
        <v>84250</v>
      </c>
      <c r="G70" s="253">
        <v>50.24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44281</v>
      </c>
      <c r="B71" s="253">
        <v>531952</v>
      </c>
      <c r="C71" s="254" t="s">
        <v>1192</v>
      </c>
      <c r="D71" s="254" t="s">
        <v>1194</v>
      </c>
      <c r="E71" s="254" t="s">
        <v>543</v>
      </c>
      <c r="F71" s="356">
        <v>80196</v>
      </c>
      <c r="G71" s="253">
        <v>45.04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44281</v>
      </c>
      <c r="B72" s="253">
        <v>541151</v>
      </c>
      <c r="C72" s="254" t="s">
        <v>1195</v>
      </c>
      <c r="D72" s="254" t="s">
        <v>1196</v>
      </c>
      <c r="E72" s="254" t="s">
        <v>543</v>
      </c>
      <c r="F72" s="356">
        <v>64000</v>
      </c>
      <c r="G72" s="253">
        <v>7.94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44281</v>
      </c>
      <c r="B73" s="253">
        <v>541151</v>
      </c>
      <c r="C73" s="254" t="s">
        <v>1195</v>
      </c>
      <c r="D73" s="254" t="s">
        <v>1197</v>
      </c>
      <c r="E73" s="254" t="s">
        <v>542</v>
      </c>
      <c r="F73" s="356">
        <v>64000</v>
      </c>
      <c r="G73" s="253">
        <v>7.94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44281</v>
      </c>
      <c r="B74" s="253">
        <v>543171</v>
      </c>
      <c r="C74" s="254" t="s">
        <v>1086</v>
      </c>
      <c r="D74" s="254" t="s">
        <v>1087</v>
      </c>
      <c r="E74" s="254" t="s">
        <v>543</v>
      </c>
      <c r="F74" s="356">
        <v>48000</v>
      </c>
      <c r="G74" s="253">
        <v>21.5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44281</v>
      </c>
      <c r="B75" s="253">
        <v>543171</v>
      </c>
      <c r="C75" s="254" t="s">
        <v>1086</v>
      </c>
      <c r="D75" s="254" t="s">
        <v>1088</v>
      </c>
      <c r="E75" s="254" t="s">
        <v>542</v>
      </c>
      <c r="F75" s="356">
        <v>48000</v>
      </c>
      <c r="G75" s="253">
        <v>21.5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44281</v>
      </c>
      <c r="B76" s="253">
        <v>542753</v>
      </c>
      <c r="C76" s="254" t="s">
        <v>1198</v>
      </c>
      <c r="D76" s="254" t="s">
        <v>1199</v>
      </c>
      <c r="E76" s="254" t="s">
        <v>542</v>
      </c>
      <c r="F76" s="356">
        <v>197000</v>
      </c>
      <c r="G76" s="253">
        <v>133.93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44281</v>
      </c>
      <c r="B77" s="253">
        <v>543234</v>
      </c>
      <c r="C77" s="254" t="s">
        <v>1089</v>
      </c>
      <c r="D77" s="254" t="s">
        <v>1090</v>
      </c>
      <c r="E77" s="254" t="s">
        <v>542</v>
      </c>
      <c r="F77" s="356">
        <v>75000</v>
      </c>
      <c r="G77" s="253">
        <v>60.5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44281</v>
      </c>
      <c r="B78" s="253">
        <v>543234</v>
      </c>
      <c r="C78" s="254" t="s">
        <v>1089</v>
      </c>
      <c r="D78" s="254" t="s">
        <v>1091</v>
      </c>
      <c r="E78" s="254" t="s">
        <v>543</v>
      </c>
      <c r="F78" s="356">
        <v>75000</v>
      </c>
      <c r="G78" s="253">
        <v>60.5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44281</v>
      </c>
      <c r="B79" s="253">
        <v>542019</v>
      </c>
      <c r="C79" s="254" t="s">
        <v>1200</v>
      </c>
      <c r="D79" s="254" t="s">
        <v>1201</v>
      </c>
      <c r="E79" s="254" t="s">
        <v>542</v>
      </c>
      <c r="F79" s="356">
        <v>168000</v>
      </c>
      <c r="G79" s="253">
        <v>60.3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44281</v>
      </c>
      <c r="B80" s="253">
        <v>542019</v>
      </c>
      <c r="C80" s="254" t="s">
        <v>1200</v>
      </c>
      <c r="D80" s="254" t="s">
        <v>1202</v>
      </c>
      <c r="E80" s="254" t="s">
        <v>543</v>
      </c>
      <c r="F80" s="356">
        <v>168000</v>
      </c>
      <c r="G80" s="253">
        <v>60.3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44281</v>
      </c>
      <c r="B81" s="253">
        <v>540079</v>
      </c>
      <c r="C81" s="254" t="s">
        <v>1203</v>
      </c>
      <c r="D81" s="254" t="s">
        <v>1147</v>
      </c>
      <c r="E81" s="254" t="s">
        <v>542</v>
      </c>
      <c r="F81" s="356">
        <v>84000</v>
      </c>
      <c r="G81" s="253">
        <v>21.56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44281</v>
      </c>
      <c r="B82" s="253">
        <v>540079</v>
      </c>
      <c r="C82" s="254" t="s">
        <v>1203</v>
      </c>
      <c r="D82" s="254" t="s">
        <v>1148</v>
      </c>
      <c r="E82" s="254" t="s">
        <v>543</v>
      </c>
      <c r="F82" s="356">
        <v>78000</v>
      </c>
      <c r="G82" s="253">
        <v>21.7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44281</v>
      </c>
      <c r="B83" s="253">
        <v>539026</v>
      </c>
      <c r="C83" s="254" t="s">
        <v>1058</v>
      </c>
      <c r="D83" s="254" t="s">
        <v>1092</v>
      </c>
      <c r="E83" s="254" t="s">
        <v>542</v>
      </c>
      <c r="F83" s="356">
        <v>36000</v>
      </c>
      <c r="G83" s="253">
        <v>21.28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44281</v>
      </c>
      <c r="B84" s="253">
        <v>539026</v>
      </c>
      <c r="C84" s="254" t="s">
        <v>1058</v>
      </c>
      <c r="D84" s="254" t="s">
        <v>1059</v>
      </c>
      <c r="E84" s="254" t="s">
        <v>543</v>
      </c>
      <c r="F84" s="356">
        <v>20000</v>
      </c>
      <c r="G84" s="253">
        <v>19.78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44281</v>
      </c>
      <c r="B85" s="253">
        <v>539026</v>
      </c>
      <c r="C85" s="254" t="s">
        <v>1058</v>
      </c>
      <c r="D85" s="254" t="s">
        <v>1204</v>
      </c>
      <c r="E85" s="254" t="s">
        <v>543</v>
      </c>
      <c r="F85" s="356">
        <v>36000</v>
      </c>
      <c r="G85" s="253">
        <v>21.28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44281</v>
      </c>
      <c r="B86" s="253">
        <v>513517</v>
      </c>
      <c r="C86" s="254" t="s">
        <v>1205</v>
      </c>
      <c r="D86" s="254" t="s">
        <v>1206</v>
      </c>
      <c r="E86" s="254" t="s">
        <v>542</v>
      </c>
      <c r="F86" s="356">
        <v>108856</v>
      </c>
      <c r="G86" s="253">
        <v>131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44281</v>
      </c>
      <c r="B87" s="253">
        <v>513517</v>
      </c>
      <c r="C87" s="254" t="s">
        <v>1205</v>
      </c>
      <c r="D87" s="254" t="s">
        <v>1206</v>
      </c>
      <c r="E87" s="254" t="s">
        <v>543</v>
      </c>
      <c r="F87" s="356">
        <v>111956</v>
      </c>
      <c r="G87" s="253">
        <v>131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44281</v>
      </c>
      <c r="B88" s="253">
        <v>542025</v>
      </c>
      <c r="C88" s="254" t="s">
        <v>1093</v>
      </c>
      <c r="D88" s="254" t="s">
        <v>1147</v>
      </c>
      <c r="E88" s="254" t="s">
        <v>542</v>
      </c>
      <c r="F88" s="356">
        <v>90000</v>
      </c>
      <c r="G88" s="253">
        <v>27.9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44281</v>
      </c>
      <c r="B89" s="253">
        <v>542025</v>
      </c>
      <c r="C89" s="254" t="s">
        <v>1093</v>
      </c>
      <c r="D89" s="254" t="s">
        <v>1094</v>
      </c>
      <c r="E89" s="254" t="s">
        <v>543</v>
      </c>
      <c r="F89" s="356">
        <v>90000</v>
      </c>
      <c r="G89" s="253">
        <v>27.9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44281</v>
      </c>
      <c r="B90" s="253">
        <v>539041</v>
      </c>
      <c r="C90" s="254" t="s">
        <v>1095</v>
      </c>
      <c r="D90" s="254" t="s">
        <v>1096</v>
      </c>
      <c r="E90" s="254" t="s">
        <v>542</v>
      </c>
      <c r="F90" s="356">
        <v>100000</v>
      </c>
      <c r="G90" s="253">
        <v>8.76</v>
      </c>
      <c r="H90" s="325" t="s">
        <v>305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44281</v>
      </c>
      <c r="B91" s="253">
        <v>500422</v>
      </c>
      <c r="C91" s="254" t="s">
        <v>1207</v>
      </c>
      <c r="D91" s="254" t="s">
        <v>1208</v>
      </c>
      <c r="E91" s="254" t="s">
        <v>542</v>
      </c>
      <c r="F91" s="356">
        <v>70000</v>
      </c>
      <c r="G91" s="253">
        <v>15.5</v>
      </c>
      <c r="H91" s="325" t="s">
        <v>305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44281</v>
      </c>
      <c r="B92" s="253">
        <v>538732</v>
      </c>
      <c r="C92" s="254" t="s">
        <v>1209</v>
      </c>
      <c r="D92" s="254" t="s">
        <v>1210</v>
      </c>
      <c r="E92" s="254" t="s">
        <v>542</v>
      </c>
      <c r="F92" s="356">
        <v>146799</v>
      </c>
      <c r="G92" s="253">
        <v>19.25</v>
      </c>
      <c r="H92" s="325" t="s">
        <v>305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44281</v>
      </c>
      <c r="B93" s="253">
        <v>538732</v>
      </c>
      <c r="C93" s="254" t="s">
        <v>1209</v>
      </c>
      <c r="D93" s="254" t="s">
        <v>1211</v>
      </c>
      <c r="E93" s="254" t="s">
        <v>543</v>
      </c>
      <c r="F93" s="356">
        <v>167800</v>
      </c>
      <c r="G93" s="253">
        <v>19.260000000000002</v>
      </c>
      <c r="H93" s="325" t="s">
        <v>305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44281</v>
      </c>
      <c r="B94" s="253">
        <v>541445</v>
      </c>
      <c r="C94" s="254" t="s">
        <v>1212</v>
      </c>
      <c r="D94" s="254" t="s">
        <v>1213</v>
      </c>
      <c r="E94" s="254" t="s">
        <v>543</v>
      </c>
      <c r="F94" s="356">
        <v>36800</v>
      </c>
      <c r="G94" s="253">
        <v>90.61</v>
      </c>
      <c r="H94" s="325" t="s">
        <v>305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44281</v>
      </c>
      <c r="B95" s="253" t="s">
        <v>1214</v>
      </c>
      <c r="C95" s="254" t="s">
        <v>1215</v>
      </c>
      <c r="D95" s="254" t="s">
        <v>1216</v>
      </c>
      <c r="E95" s="254" t="s">
        <v>542</v>
      </c>
      <c r="F95" s="356">
        <v>30000</v>
      </c>
      <c r="G95" s="253">
        <v>46</v>
      </c>
      <c r="H95" s="325" t="s">
        <v>877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44281</v>
      </c>
      <c r="B96" s="253" t="s">
        <v>1217</v>
      </c>
      <c r="C96" s="254" t="s">
        <v>1218</v>
      </c>
      <c r="D96" s="254" t="s">
        <v>1219</v>
      </c>
      <c r="E96" s="254" t="s">
        <v>542</v>
      </c>
      <c r="F96" s="356">
        <v>1133938</v>
      </c>
      <c r="G96" s="253">
        <v>6.1</v>
      </c>
      <c r="H96" s="325" t="s">
        <v>877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44281</v>
      </c>
      <c r="B97" s="253" t="s">
        <v>1220</v>
      </c>
      <c r="C97" s="254" t="s">
        <v>1221</v>
      </c>
      <c r="D97" s="254" t="s">
        <v>1222</v>
      </c>
      <c r="E97" s="254" t="s">
        <v>542</v>
      </c>
      <c r="F97" s="356">
        <v>301862</v>
      </c>
      <c r="G97" s="253">
        <v>191.61</v>
      </c>
      <c r="H97" s="325" t="s">
        <v>877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44281</v>
      </c>
      <c r="B98" s="253" t="s">
        <v>675</v>
      </c>
      <c r="C98" s="254" t="s">
        <v>1223</v>
      </c>
      <c r="D98" s="254" t="s">
        <v>1224</v>
      </c>
      <c r="E98" s="254" t="s">
        <v>542</v>
      </c>
      <c r="F98" s="356">
        <v>634813</v>
      </c>
      <c r="G98" s="253">
        <v>144.91</v>
      </c>
      <c r="H98" s="325" t="s">
        <v>877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44281</v>
      </c>
      <c r="B99" s="253" t="s">
        <v>1097</v>
      </c>
      <c r="C99" s="254" t="s">
        <v>1098</v>
      </c>
      <c r="D99" s="254" t="s">
        <v>1099</v>
      </c>
      <c r="E99" s="254" t="s">
        <v>542</v>
      </c>
      <c r="F99" s="356">
        <v>100800</v>
      </c>
      <c r="G99" s="253">
        <v>36.299999999999997</v>
      </c>
      <c r="H99" s="325" t="s">
        <v>877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44281</v>
      </c>
      <c r="B100" s="253" t="s">
        <v>1225</v>
      </c>
      <c r="C100" s="254" t="s">
        <v>1226</v>
      </c>
      <c r="D100" s="254" t="s">
        <v>1227</v>
      </c>
      <c r="E100" s="254" t="s">
        <v>542</v>
      </c>
      <c r="F100" s="356">
        <v>600000</v>
      </c>
      <c r="G100" s="253">
        <v>3</v>
      </c>
      <c r="H100" s="325" t="s">
        <v>877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44281</v>
      </c>
      <c r="B101" s="253" t="s">
        <v>1228</v>
      </c>
      <c r="C101" s="254" t="s">
        <v>1229</v>
      </c>
      <c r="D101" s="254" t="s">
        <v>1230</v>
      </c>
      <c r="E101" s="254" t="s">
        <v>542</v>
      </c>
      <c r="F101" s="356">
        <v>4683177</v>
      </c>
      <c r="G101" s="253">
        <v>184.99</v>
      </c>
      <c r="H101" s="325" t="s">
        <v>877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44281</v>
      </c>
      <c r="B102" s="253" t="s">
        <v>1057</v>
      </c>
      <c r="C102" s="254" t="s">
        <v>1231</v>
      </c>
      <c r="D102" s="254" t="s">
        <v>1017</v>
      </c>
      <c r="E102" s="254" t="s">
        <v>542</v>
      </c>
      <c r="F102" s="356">
        <v>142010</v>
      </c>
      <c r="G102" s="253">
        <v>83.04</v>
      </c>
      <c r="H102" s="325" t="s">
        <v>877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44281</v>
      </c>
      <c r="B103" s="253" t="s">
        <v>1100</v>
      </c>
      <c r="C103" s="254" t="s">
        <v>1101</v>
      </c>
      <c r="D103" s="254" t="s">
        <v>1102</v>
      </c>
      <c r="E103" s="254" t="s">
        <v>542</v>
      </c>
      <c r="F103" s="356">
        <v>101372</v>
      </c>
      <c r="G103" s="253">
        <v>24.33</v>
      </c>
      <c r="H103" s="325" t="s">
        <v>877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44281</v>
      </c>
      <c r="B104" s="253" t="s">
        <v>1103</v>
      </c>
      <c r="C104" s="254" t="s">
        <v>1104</v>
      </c>
      <c r="D104" s="254" t="s">
        <v>1105</v>
      </c>
      <c r="E104" s="254" t="s">
        <v>542</v>
      </c>
      <c r="F104" s="356">
        <v>1488334</v>
      </c>
      <c r="G104" s="253">
        <v>185.94</v>
      </c>
      <c r="H104" s="325" t="s">
        <v>877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44281</v>
      </c>
      <c r="B105" s="253" t="s">
        <v>1232</v>
      </c>
      <c r="C105" s="254" t="s">
        <v>1233</v>
      </c>
      <c r="D105" s="254" t="s">
        <v>1234</v>
      </c>
      <c r="E105" s="254" t="s">
        <v>542</v>
      </c>
      <c r="F105" s="356">
        <v>354044</v>
      </c>
      <c r="G105" s="253">
        <v>67.11</v>
      </c>
      <c r="H105" s="325" t="s">
        <v>877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44281</v>
      </c>
      <c r="B106" s="253" t="s">
        <v>1232</v>
      </c>
      <c r="C106" s="254" t="s">
        <v>1233</v>
      </c>
      <c r="D106" s="254" t="s">
        <v>1235</v>
      </c>
      <c r="E106" s="254" t="s">
        <v>542</v>
      </c>
      <c r="F106" s="356">
        <v>213968</v>
      </c>
      <c r="G106" s="253">
        <v>66.650000000000006</v>
      </c>
      <c r="H106" s="325" t="s">
        <v>877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44281</v>
      </c>
      <c r="B107" s="253" t="s">
        <v>1236</v>
      </c>
      <c r="C107" s="254" t="s">
        <v>1237</v>
      </c>
      <c r="D107" s="254" t="s">
        <v>1219</v>
      </c>
      <c r="E107" s="254" t="s">
        <v>542</v>
      </c>
      <c r="F107" s="356">
        <v>290000</v>
      </c>
      <c r="G107" s="253">
        <v>2.5</v>
      </c>
      <c r="H107" s="325" t="s">
        <v>877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44281</v>
      </c>
      <c r="B108" s="253" t="s">
        <v>1108</v>
      </c>
      <c r="C108" s="254" t="s">
        <v>1109</v>
      </c>
      <c r="D108" s="254" t="s">
        <v>1238</v>
      </c>
      <c r="E108" s="254" t="s">
        <v>542</v>
      </c>
      <c r="F108" s="356">
        <v>81000</v>
      </c>
      <c r="G108" s="253">
        <v>9.15</v>
      </c>
      <c r="H108" s="325" t="s">
        <v>877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44281</v>
      </c>
      <c r="B109" s="253" t="s">
        <v>1239</v>
      </c>
      <c r="C109" s="254" t="s">
        <v>1240</v>
      </c>
      <c r="D109" s="254" t="s">
        <v>1241</v>
      </c>
      <c r="E109" s="254" t="s">
        <v>542</v>
      </c>
      <c r="F109" s="356">
        <v>65013</v>
      </c>
      <c r="G109" s="253">
        <v>296.2</v>
      </c>
      <c r="H109" s="325" t="s">
        <v>877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44281</v>
      </c>
      <c r="B110" s="253" t="s">
        <v>1242</v>
      </c>
      <c r="C110" s="254" t="s">
        <v>1243</v>
      </c>
      <c r="D110" s="254" t="s">
        <v>1244</v>
      </c>
      <c r="E110" s="254" t="s">
        <v>542</v>
      </c>
      <c r="F110" s="356">
        <v>51000</v>
      </c>
      <c r="G110" s="253">
        <v>41.2</v>
      </c>
      <c r="H110" s="325" t="s">
        <v>877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44281</v>
      </c>
      <c r="B111" s="253" t="s">
        <v>1245</v>
      </c>
      <c r="C111" s="254" t="s">
        <v>1246</v>
      </c>
      <c r="D111" s="254" t="s">
        <v>1247</v>
      </c>
      <c r="E111" s="254" t="s">
        <v>542</v>
      </c>
      <c r="F111" s="356">
        <v>65040</v>
      </c>
      <c r="G111" s="253">
        <v>307.5</v>
      </c>
      <c r="H111" s="325" t="s">
        <v>877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44281</v>
      </c>
      <c r="B112" s="253" t="s">
        <v>1214</v>
      </c>
      <c r="C112" s="254" t="s">
        <v>1215</v>
      </c>
      <c r="D112" s="254" t="s">
        <v>1099</v>
      </c>
      <c r="E112" s="254" t="s">
        <v>543</v>
      </c>
      <c r="F112" s="356">
        <v>30000</v>
      </c>
      <c r="G112" s="253">
        <v>46</v>
      </c>
      <c r="H112" s="325" t="s">
        <v>877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44281</v>
      </c>
      <c r="B113" s="253" t="s">
        <v>1217</v>
      </c>
      <c r="C113" s="254" t="s">
        <v>1218</v>
      </c>
      <c r="D113" s="254" t="s">
        <v>1248</v>
      </c>
      <c r="E113" s="254" t="s">
        <v>543</v>
      </c>
      <c r="F113" s="356">
        <v>1050000</v>
      </c>
      <c r="G113" s="253">
        <v>6.1</v>
      </c>
      <c r="H113" s="325" t="s">
        <v>877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44281</v>
      </c>
      <c r="B114" s="253" t="s">
        <v>1220</v>
      </c>
      <c r="C114" s="254" t="s">
        <v>1221</v>
      </c>
      <c r="D114" s="254" t="s">
        <v>1222</v>
      </c>
      <c r="E114" s="254" t="s">
        <v>543</v>
      </c>
      <c r="F114" s="356">
        <v>313862</v>
      </c>
      <c r="G114" s="253">
        <v>192.1</v>
      </c>
      <c r="H114" s="325" t="s">
        <v>877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44281</v>
      </c>
      <c r="B115" s="253" t="s">
        <v>675</v>
      </c>
      <c r="C115" s="254" t="s">
        <v>1223</v>
      </c>
      <c r="D115" s="254" t="s">
        <v>1224</v>
      </c>
      <c r="E115" s="254" t="s">
        <v>543</v>
      </c>
      <c r="F115" s="356">
        <v>634813</v>
      </c>
      <c r="G115" s="253">
        <v>146.96</v>
      </c>
      <c r="H115" s="325" t="s">
        <v>877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44281</v>
      </c>
      <c r="B116" s="253" t="s">
        <v>1097</v>
      </c>
      <c r="C116" s="254" t="s">
        <v>1098</v>
      </c>
      <c r="D116" s="254" t="s">
        <v>1216</v>
      </c>
      <c r="E116" s="254" t="s">
        <v>543</v>
      </c>
      <c r="F116" s="356">
        <v>100800</v>
      </c>
      <c r="G116" s="253">
        <v>36.299999999999997</v>
      </c>
      <c r="H116" s="325" t="s">
        <v>877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44281</v>
      </c>
      <c r="B117" s="253" t="s">
        <v>1225</v>
      </c>
      <c r="C117" s="254" t="s">
        <v>1226</v>
      </c>
      <c r="D117" s="254" t="s">
        <v>1249</v>
      </c>
      <c r="E117" s="254" t="s">
        <v>543</v>
      </c>
      <c r="F117" s="356">
        <v>800000</v>
      </c>
      <c r="G117" s="253">
        <v>3</v>
      </c>
      <c r="H117" s="325" t="s">
        <v>877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44281</v>
      </c>
      <c r="B118" s="253" t="s">
        <v>1250</v>
      </c>
      <c r="C118" s="254" t="s">
        <v>1251</v>
      </c>
      <c r="D118" s="254" t="s">
        <v>1252</v>
      </c>
      <c r="E118" s="254" t="s">
        <v>543</v>
      </c>
      <c r="F118" s="356">
        <v>118201</v>
      </c>
      <c r="G118" s="253">
        <v>8.25</v>
      </c>
      <c r="H118" s="325" t="s">
        <v>877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44281</v>
      </c>
      <c r="B119" s="253" t="s">
        <v>1228</v>
      </c>
      <c r="C119" s="254" t="s">
        <v>1229</v>
      </c>
      <c r="D119" s="254" t="s">
        <v>1253</v>
      </c>
      <c r="E119" s="254" t="s">
        <v>543</v>
      </c>
      <c r="F119" s="356">
        <v>926885</v>
      </c>
      <c r="G119" s="253">
        <v>185</v>
      </c>
      <c r="H119" s="325" t="s">
        <v>877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44281</v>
      </c>
      <c r="B120" s="253" t="s">
        <v>1228</v>
      </c>
      <c r="C120" s="254" t="s">
        <v>1229</v>
      </c>
      <c r="D120" s="254" t="s">
        <v>1254</v>
      </c>
      <c r="E120" s="254" t="s">
        <v>543</v>
      </c>
      <c r="F120" s="356">
        <v>3010440</v>
      </c>
      <c r="G120" s="253">
        <v>185</v>
      </c>
      <c r="H120" s="325" t="s">
        <v>877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44281</v>
      </c>
      <c r="B121" s="253" t="s">
        <v>1057</v>
      </c>
      <c r="C121" s="254" t="s">
        <v>1231</v>
      </c>
      <c r="D121" s="254" t="s">
        <v>1017</v>
      </c>
      <c r="E121" s="254" t="s">
        <v>543</v>
      </c>
      <c r="F121" s="356">
        <v>103305</v>
      </c>
      <c r="G121" s="253">
        <v>82.57</v>
      </c>
      <c r="H121" s="325" t="s">
        <v>877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44281</v>
      </c>
      <c r="B122" s="253" t="s">
        <v>1100</v>
      </c>
      <c r="C122" s="254" t="s">
        <v>1101</v>
      </c>
      <c r="D122" s="254" t="s">
        <v>1102</v>
      </c>
      <c r="E122" s="254" t="s">
        <v>543</v>
      </c>
      <c r="F122" s="356">
        <v>101372</v>
      </c>
      <c r="G122" s="253">
        <v>23.91</v>
      </c>
      <c r="H122" s="325" t="s">
        <v>877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44281</v>
      </c>
      <c r="B123" s="253" t="s">
        <v>1103</v>
      </c>
      <c r="C123" s="254" t="s">
        <v>1104</v>
      </c>
      <c r="D123" s="254" t="s">
        <v>1105</v>
      </c>
      <c r="E123" s="254" t="s">
        <v>543</v>
      </c>
      <c r="F123" s="356">
        <v>1488334</v>
      </c>
      <c r="G123" s="253">
        <v>186.02</v>
      </c>
      <c r="H123" s="325" t="s">
        <v>877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44281</v>
      </c>
      <c r="B124" s="253" t="s">
        <v>1106</v>
      </c>
      <c r="C124" s="254" t="s">
        <v>1107</v>
      </c>
      <c r="D124" s="254" t="s">
        <v>1110</v>
      </c>
      <c r="E124" s="254" t="s">
        <v>543</v>
      </c>
      <c r="F124" s="356">
        <v>1500000</v>
      </c>
      <c r="G124" s="253">
        <v>7.4</v>
      </c>
      <c r="H124" s="325" t="s">
        <v>877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44281</v>
      </c>
      <c r="B125" s="253" t="s">
        <v>1255</v>
      </c>
      <c r="C125" s="254" t="s">
        <v>1256</v>
      </c>
      <c r="D125" s="254" t="s">
        <v>1257</v>
      </c>
      <c r="E125" s="254" t="s">
        <v>543</v>
      </c>
      <c r="F125" s="356">
        <v>74719</v>
      </c>
      <c r="G125" s="253">
        <v>38</v>
      </c>
      <c r="H125" s="325" t="s">
        <v>877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44281</v>
      </c>
      <c r="B126" s="253" t="s">
        <v>1236</v>
      </c>
      <c r="C126" s="254" t="s">
        <v>1237</v>
      </c>
      <c r="D126" s="254" t="s">
        <v>1258</v>
      </c>
      <c r="E126" s="254" t="s">
        <v>543</v>
      </c>
      <c r="F126" s="356">
        <v>287245</v>
      </c>
      <c r="G126" s="253">
        <v>2.5</v>
      </c>
      <c r="H126" s="325" t="s">
        <v>877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44281</v>
      </c>
      <c r="B127" s="253" t="s">
        <v>1259</v>
      </c>
      <c r="C127" s="254" t="s">
        <v>1260</v>
      </c>
      <c r="D127" s="254" t="s">
        <v>1261</v>
      </c>
      <c r="E127" s="254" t="s">
        <v>543</v>
      </c>
      <c r="F127" s="356">
        <v>59730</v>
      </c>
      <c r="G127" s="253">
        <v>7.61</v>
      </c>
      <c r="H127" s="325" t="s">
        <v>877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44281</v>
      </c>
      <c r="B128" s="253" t="s">
        <v>1108</v>
      </c>
      <c r="C128" s="254" t="s">
        <v>1109</v>
      </c>
      <c r="D128" s="254" t="s">
        <v>1262</v>
      </c>
      <c r="E128" s="254" t="s">
        <v>543</v>
      </c>
      <c r="F128" s="356">
        <v>81000</v>
      </c>
      <c r="G128" s="253">
        <v>9.15</v>
      </c>
      <c r="H128" s="325" t="s">
        <v>877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44281</v>
      </c>
      <c r="B129" s="253" t="s">
        <v>1239</v>
      </c>
      <c r="C129" s="254" t="s">
        <v>1240</v>
      </c>
      <c r="D129" s="254" t="s">
        <v>1263</v>
      </c>
      <c r="E129" s="254" t="s">
        <v>543</v>
      </c>
      <c r="F129" s="356">
        <v>65000</v>
      </c>
      <c r="G129" s="253">
        <v>296.2</v>
      </c>
      <c r="H129" s="325" t="s">
        <v>877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A130" s="230">
        <v>44281</v>
      </c>
      <c r="B130" s="253" t="s">
        <v>1242</v>
      </c>
      <c r="C130" s="254" t="s">
        <v>1243</v>
      </c>
      <c r="D130" s="254" t="s">
        <v>1264</v>
      </c>
      <c r="E130" s="254" t="s">
        <v>543</v>
      </c>
      <c r="F130" s="356">
        <v>132000</v>
      </c>
      <c r="G130" s="253">
        <v>41.46</v>
      </c>
      <c r="H130" s="325" t="s">
        <v>877</v>
      </c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A131" s="230">
        <v>44281</v>
      </c>
      <c r="B131" s="253" t="s">
        <v>1242</v>
      </c>
      <c r="C131" s="254" t="s">
        <v>1243</v>
      </c>
      <c r="D131" s="254" t="s">
        <v>1265</v>
      </c>
      <c r="E131" s="254" t="s">
        <v>543</v>
      </c>
      <c r="F131" s="356">
        <v>54000</v>
      </c>
      <c r="G131" s="253">
        <v>41.27</v>
      </c>
      <c r="H131" s="325" t="s">
        <v>877</v>
      </c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A132" s="230">
        <v>44281</v>
      </c>
      <c r="B132" s="253" t="s">
        <v>1266</v>
      </c>
      <c r="C132" s="254" t="s">
        <v>1267</v>
      </c>
      <c r="D132" s="254" t="s">
        <v>1268</v>
      </c>
      <c r="E132" s="254" t="s">
        <v>543</v>
      </c>
      <c r="F132" s="356">
        <v>175000</v>
      </c>
      <c r="G132" s="253">
        <v>3.45</v>
      </c>
      <c r="H132" s="325" t="s">
        <v>877</v>
      </c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A133" s="230">
        <v>44281</v>
      </c>
      <c r="B133" s="253" t="s">
        <v>1269</v>
      </c>
      <c r="C133" s="254" t="s">
        <v>1270</v>
      </c>
      <c r="D133" s="254" t="s">
        <v>1271</v>
      </c>
      <c r="E133" s="254" t="s">
        <v>543</v>
      </c>
      <c r="F133" s="356">
        <v>153000</v>
      </c>
      <c r="G133" s="253">
        <v>13.85</v>
      </c>
      <c r="H133" s="325" t="s">
        <v>877</v>
      </c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A134" s="230">
        <v>44281</v>
      </c>
      <c r="B134" s="253" t="s">
        <v>1245</v>
      </c>
      <c r="C134" s="254" t="s">
        <v>1246</v>
      </c>
      <c r="D134" s="254" t="s">
        <v>1272</v>
      </c>
      <c r="E134" s="254" t="s">
        <v>543</v>
      </c>
      <c r="F134" s="356">
        <v>65040</v>
      </c>
      <c r="G134" s="253">
        <v>307.5</v>
      </c>
      <c r="H134" s="325" t="s">
        <v>877</v>
      </c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1"/>
  <sheetViews>
    <sheetView topLeftCell="B1" zoomScale="68" zoomScaleNormal="85" workbookViewId="0">
      <selection activeCell="F8" sqref="F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44285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1053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85">
        <v>2</v>
      </c>
      <c r="B11" s="486">
        <v>44236</v>
      </c>
      <c r="C11" s="487"/>
      <c r="D11" s="446" t="s">
        <v>267</v>
      </c>
      <c r="E11" s="488" t="s">
        <v>1061</v>
      </c>
      <c r="F11" s="444">
        <v>2203</v>
      </c>
      <c r="G11" s="489">
        <v>2070</v>
      </c>
      <c r="H11" s="444">
        <v>2320</v>
      </c>
      <c r="I11" s="490" t="s">
        <v>840</v>
      </c>
      <c r="J11" s="445" t="s">
        <v>1117</v>
      </c>
      <c r="K11" s="445">
        <f>H11-F11</f>
        <v>117</v>
      </c>
      <c r="L11" s="520">
        <f t="shared" ref="L11" si="2">(F11*-0.8)/100</f>
        <v>-17.624000000000002</v>
      </c>
      <c r="M11" s="442">
        <f>(K11+L11)/F11</f>
        <v>4.5109396277802999E-2</v>
      </c>
      <c r="N11" s="445" t="s">
        <v>556</v>
      </c>
      <c r="O11" s="443">
        <v>44281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1061</v>
      </c>
      <c r="F12" s="499">
        <v>95.5</v>
      </c>
      <c r="G12" s="499">
        <v>88.5</v>
      </c>
      <c r="H12" s="499">
        <v>100</v>
      </c>
      <c r="I12" s="500" t="s">
        <v>1060</v>
      </c>
      <c r="J12" s="522" t="s">
        <v>886</v>
      </c>
      <c r="K12" s="522">
        <f t="shared" ref="K12" si="3">H12-F12</f>
        <v>4.5</v>
      </c>
      <c r="L12" s="523">
        <f t="shared" ref="L12" si="4">(F12*-0.8)/100</f>
        <v>-0.76400000000000001</v>
      </c>
      <c r="M12" s="503">
        <f>(K12+L12)/F12</f>
        <v>3.912041884816754E-2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851</v>
      </c>
      <c r="J13" s="445" t="s">
        <v>865</v>
      </c>
      <c r="K13" s="445">
        <f t="shared" ref="K13:K14" si="5">H13-F13</f>
        <v>305</v>
      </c>
      <c r="L13" s="520">
        <f t="shared" ref="L13" si="6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890</v>
      </c>
      <c r="J14" s="445" t="s">
        <v>899</v>
      </c>
      <c r="K14" s="445">
        <f t="shared" si="5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891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571">
        <v>7</v>
      </c>
      <c r="B16" s="572">
        <v>44264</v>
      </c>
      <c r="C16" s="573"/>
      <c r="D16" s="461" t="s">
        <v>298</v>
      </c>
      <c r="E16" s="574" t="s">
        <v>557</v>
      </c>
      <c r="F16" s="575">
        <v>142</v>
      </c>
      <c r="G16" s="575">
        <v>134.5</v>
      </c>
      <c r="H16" s="462">
        <v>134.5</v>
      </c>
      <c r="I16" s="576" t="s">
        <v>926</v>
      </c>
      <c r="J16" s="463" t="s">
        <v>905</v>
      </c>
      <c r="K16" s="463">
        <f t="shared" ref="K16" si="7">H16-F16</f>
        <v>-7.5</v>
      </c>
      <c r="L16" s="524">
        <f t="shared" ref="L16" si="8">(F16*-0.8)/100</f>
        <v>-1.1360000000000001</v>
      </c>
      <c r="M16" s="483">
        <f>(K16+L16)/F16</f>
        <v>-6.0816901408450696E-2</v>
      </c>
      <c r="N16" s="463" t="s">
        <v>620</v>
      </c>
      <c r="O16" s="484">
        <v>44280</v>
      </c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1015</v>
      </c>
      <c r="K17" s="522">
        <f t="shared" ref="K17" si="9">H17-F17</f>
        <v>87.5</v>
      </c>
      <c r="L17" s="523">
        <f t="shared" ref="L17" si="10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1009</v>
      </c>
      <c r="J18" s="445" t="s">
        <v>1040</v>
      </c>
      <c r="K18" s="445">
        <f t="shared" ref="K18" si="11">H18-F18</f>
        <v>36</v>
      </c>
      <c r="L18" s="520">
        <f t="shared" ref="L18" si="12">(F18*-0.8)/100</f>
        <v>-4.08</v>
      </c>
      <c r="M18" s="442">
        <f>(K18+L18)/F18</f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1010</v>
      </c>
      <c r="J19" s="445" t="s">
        <v>1039</v>
      </c>
      <c r="K19" s="445">
        <f t="shared" ref="K19" si="13">H19-F19</f>
        <v>44</v>
      </c>
      <c r="L19" s="520">
        <f t="shared" ref="L19" si="14">(F19*-0.8)/100</f>
        <v>-5.24</v>
      </c>
      <c r="M19" s="442">
        <f>(K19+L19)/F19</f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1011</v>
      </c>
      <c r="G20" s="383">
        <v>2650</v>
      </c>
      <c r="H20" s="378"/>
      <c r="I20" s="375" t="s">
        <v>1012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1013</v>
      </c>
      <c r="G21" s="383">
        <v>4950</v>
      </c>
      <c r="H21" s="378"/>
      <c r="I21" s="375" t="s">
        <v>1014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571">
        <v>13</v>
      </c>
      <c r="B22" s="572">
        <v>44277</v>
      </c>
      <c r="C22" s="573"/>
      <c r="D22" s="461" t="s">
        <v>1018</v>
      </c>
      <c r="E22" s="574" t="s">
        <v>557</v>
      </c>
      <c r="F22" s="575">
        <v>2320</v>
      </c>
      <c r="G22" s="575">
        <v>2170</v>
      </c>
      <c r="H22" s="462">
        <v>2170</v>
      </c>
      <c r="I22" s="576" t="s">
        <v>1019</v>
      </c>
      <c r="J22" s="463" t="s">
        <v>1075</v>
      </c>
      <c r="K22" s="463">
        <f t="shared" ref="K22" si="15">H22-F22</f>
        <v>-150</v>
      </c>
      <c r="L22" s="524">
        <f t="shared" ref="L22" si="16">(F22*-0.8)/100</f>
        <v>-18.559999999999999</v>
      </c>
      <c r="M22" s="483">
        <f>(K22+L22)/F22</f>
        <v>-7.2655172413793101E-2</v>
      </c>
      <c r="N22" s="463" t="s">
        <v>620</v>
      </c>
      <c r="O22" s="484">
        <v>44280</v>
      </c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1026</v>
      </c>
      <c r="E23" s="378" t="s">
        <v>557</v>
      </c>
      <c r="F23" s="383" t="s">
        <v>1038</v>
      </c>
      <c r="G23" s="383">
        <v>1940</v>
      </c>
      <c r="H23" s="378"/>
      <c r="I23" s="375" t="s">
        <v>1027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15</v>
      </c>
      <c r="B24" s="373">
        <v>44277</v>
      </c>
      <c r="C24" s="374"/>
      <c r="D24" s="412" t="s">
        <v>1028</v>
      </c>
      <c r="E24" s="378" t="s">
        <v>557</v>
      </c>
      <c r="F24" s="383" t="s">
        <v>1029</v>
      </c>
      <c r="G24" s="383">
        <v>478</v>
      </c>
      <c r="H24" s="378"/>
      <c r="I24" s="375" t="s">
        <v>1030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>
        <v>16</v>
      </c>
      <c r="B25" s="373">
        <v>44281</v>
      </c>
      <c r="C25" s="374"/>
      <c r="D25" s="412" t="s">
        <v>160</v>
      </c>
      <c r="E25" s="378" t="s">
        <v>557</v>
      </c>
      <c r="F25" s="387" t="s">
        <v>1115</v>
      </c>
      <c r="G25" s="383">
        <v>1675</v>
      </c>
      <c r="H25" s="378"/>
      <c r="I25" s="375" t="s">
        <v>1116</v>
      </c>
      <c r="J25" s="380" t="s">
        <v>558</v>
      </c>
      <c r="K25" s="380"/>
      <c r="L25" s="388"/>
      <c r="M25" s="351"/>
      <c r="N25" s="361"/>
      <c r="O25" s="357"/>
      <c r="P25" s="456"/>
      <c r="Q25" s="4"/>
      <c r="R25" s="457" t="s">
        <v>792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898</v>
      </c>
      <c r="K39" s="516">
        <f t="shared" ref="K39" si="17">H39-F39</f>
        <v>12</v>
      </c>
      <c r="L39" s="471">
        <f t="shared" ref="L39" si="18">(F39*-0.7)/100</f>
        <v>-3.08</v>
      </c>
      <c r="M39" s="442">
        <f t="shared" ref="M39" si="19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849</v>
      </c>
      <c r="J40" s="445" t="s">
        <v>872</v>
      </c>
      <c r="K40" s="516">
        <f t="shared" ref="K40" si="20">H40-F40</f>
        <v>115</v>
      </c>
      <c r="L40" s="471">
        <f t="shared" ref="L40" si="21">(F40*-0.7)/100</f>
        <v>-25.41</v>
      </c>
      <c r="M40" s="442">
        <f t="shared" ref="M40" si="22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848</v>
      </c>
      <c r="J41" s="463" t="s">
        <v>854</v>
      </c>
      <c r="K41" s="518">
        <f t="shared" ref="K41" si="23">H41-F41</f>
        <v>-18</v>
      </c>
      <c r="L41" s="510">
        <f t="shared" ref="L41" si="24">(F41*-0.7)/100</f>
        <v>-3.9689999999999999</v>
      </c>
      <c r="M41" s="483">
        <f t="shared" ref="M41" si="25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856</v>
      </c>
      <c r="J42" s="445" t="s">
        <v>857</v>
      </c>
      <c r="K42" s="516">
        <f t="shared" ref="K42" si="26">H42-F42</f>
        <v>47</v>
      </c>
      <c r="L42" s="471">
        <f>(F42*-0.07)/100</f>
        <v>-1.1480000000000001</v>
      </c>
      <c r="M42" s="442">
        <f t="shared" ref="M42" si="27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858</v>
      </c>
      <c r="K43" s="516">
        <f t="shared" ref="K43:K44" si="28">H43-F43</f>
        <v>53</v>
      </c>
      <c r="L43" s="471">
        <f>(F43*-0.07)/100</f>
        <v>-1.9057500000000003</v>
      </c>
      <c r="M43" s="442">
        <f t="shared" ref="M43:M44" si="29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995</v>
      </c>
      <c r="K44" s="557">
        <f t="shared" si="28"/>
        <v>-28</v>
      </c>
      <c r="L44" s="510">
        <f t="shared" ref="L44" si="30">(F44*-0.7)/100</f>
        <v>-6.4959999999999987</v>
      </c>
      <c r="M44" s="483">
        <f t="shared" si="29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881</v>
      </c>
      <c r="K45" s="516">
        <f t="shared" ref="K45" si="31">H45-F45</f>
        <v>6</v>
      </c>
      <c r="L45" s="471">
        <f>(F45*-0.07)/100</f>
        <v>-0.17465000000000003</v>
      </c>
      <c r="M45" s="442">
        <f t="shared" ref="M45" si="32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883</v>
      </c>
      <c r="K46" s="516">
        <f t="shared" ref="K46" si="33">H46-F46</f>
        <v>14</v>
      </c>
      <c r="L46" s="471">
        <f>(F46*-0.07)/100</f>
        <v>-0.37764999999999999</v>
      </c>
      <c r="M46" s="442">
        <f t="shared" ref="M46" si="34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882</v>
      </c>
      <c r="J47" s="445" t="s">
        <v>884</v>
      </c>
      <c r="K47" s="516">
        <f t="shared" ref="K47" si="35">H47-F47</f>
        <v>2.2999999999999972</v>
      </c>
      <c r="L47" s="471">
        <f>(F47*-0.07)/100</f>
        <v>-7.1575E-2</v>
      </c>
      <c r="M47" s="442">
        <f t="shared" ref="M47" si="36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888</v>
      </c>
      <c r="J48" s="445" t="s">
        <v>889</v>
      </c>
      <c r="K48" s="516">
        <f t="shared" ref="K48:K49" si="37">H48-F48</f>
        <v>11.5</v>
      </c>
      <c r="L48" s="471">
        <f>(F48*-0.07)/100</f>
        <v>-0.4214</v>
      </c>
      <c r="M48" s="442">
        <f t="shared" ref="M48:M49" si="38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894</v>
      </c>
      <c r="J49" s="445" t="s">
        <v>906</v>
      </c>
      <c r="K49" s="516">
        <f t="shared" si="37"/>
        <v>57.5</v>
      </c>
      <c r="L49" s="471">
        <f t="shared" ref="L49" si="39">(F49*-0.7)/100</f>
        <v>-15.137499999999999</v>
      </c>
      <c r="M49" s="442">
        <f t="shared" si="38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905</v>
      </c>
      <c r="K50" s="529">
        <f t="shared" ref="K50" si="40">H50-F50</f>
        <v>-7.5</v>
      </c>
      <c r="L50" s="510">
        <f>(F50*-0.07)/100</f>
        <v>-0.17185000000000003</v>
      </c>
      <c r="M50" s="483">
        <f t="shared" ref="M50" si="41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902</v>
      </c>
      <c r="J51" s="463" t="s">
        <v>904</v>
      </c>
      <c r="K51" s="529">
        <f t="shared" ref="K51" si="42">H51-F51</f>
        <v>-8</v>
      </c>
      <c r="L51" s="510">
        <f>(F51*-0.07)/100</f>
        <v>-0.20650000000000002</v>
      </c>
      <c r="M51" s="483">
        <f t="shared" ref="M51:M54" si="43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903</v>
      </c>
      <c r="J52" s="445" t="s">
        <v>881</v>
      </c>
      <c r="K52" s="516">
        <f>F52-H52</f>
        <v>6</v>
      </c>
      <c r="L52" s="471">
        <f>(F52*-0.07)/100</f>
        <v>-0.26950000000000002</v>
      </c>
      <c r="M52" s="442">
        <f t="shared" si="43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911</v>
      </c>
      <c r="J53" s="445" t="s">
        <v>860</v>
      </c>
      <c r="K53" s="516">
        <f t="shared" ref="K53:K54" si="44">H53-F53</f>
        <v>120</v>
      </c>
      <c r="L53" s="471">
        <f t="shared" ref="L53:L54" si="45">(F53*-0.7)/100</f>
        <v>-17.797499999999999</v>
      </c>
      <c r="M53" s="442">
        <f t="shared" si="43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912</v>
      </c>
      <c r="J54" s="463" t="s">
        <v>951</v>
      </c>
      <c r="K54" s="538">
        <f t="shared" si="44"/>
        <v>-90</v>
      </c>
      <c r="L54" s="510">
        <f t="shared" si="45"/>
        <v>-19.424999999999997</v>
      </c>
      <c r="M54" s="483">
        <f t="shared" si="43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913</v>
      </c>
      <c r="J55" s="445" t="s">
        <v>914</v>
      </c>
      <c r="K55" s="516">
        <f t="shared" ref="K55" si="46">H55-F55</f>
        <v>3.2000000000000028</v>
      </c>
      <c r="L55" s="471">
        <f>(F55*-0.07)/100</f>
        <v>-7.0910000000000001E-2</v>
      </c>
      <c r="M55" s="442">
        <f t="shared" ref="M55" si="47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913</v>
      </c>
      <c r="J56" s="445" t="s">
        <v>925</v>
      </c>
      <c r="K56" s="516">
        <f t="shared" ref="K56:K57" si="48">H56-F56</f>
        <v>1.9500000000000028</v>
      </c>
      <c r="L56" s="471">
        <f>(F56*-0.07)/100</f>
        <v>-7.1610000000000007E-2</v>
      </c>
      <c r="M56" s="442">
        <f t="shared" ref="M56:M57" si="49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913</v>
      </c>
      <c r="J57" s="463" t="s">
        <v>938</v>
      </c>
      <c r="K57" s="536">
        <f t="shared" si="48"/>
        <v>-3</v>
      </c>
      <c r="L57" s="510">
        <f t="shared" ref="L57" si="50">(F57*-0.7)/100</f>
        <v>-0.71050000000000002</v>
      </c>
      <c r="M57" s="483">
        <f t="shared" si="49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950</v>
      </c>
      <c r="K58" s="516">
        <f>F58-H58</f>
        <v>2.5</v>
      </c>
      <c r="L58" s="471">
        <f>(F58*-0.07)/100</f>
        <v>-9.2925000000000008E-2</v>
      </c>
      <c r="M58" s="442">
        <f t="shared" ref="M58:M60" si="51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903</v>
      </c>
      <c r="J59" s="445" t="s">
        <v>939</v>
      </c>
      <c r="K59" s="516">
        <f>F59-H59</f>
        <v>9.5</v>
      </c>
      <c r="L59" s="471">
        <f>(F59*-0.7)/100</f>
        <v>-2.7159999999999997</v>
      </c>
      <c r="M59" s="442">
        <f t="shared" si="51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952</v>
      </c>
      <c r="K60" s="538">
        <f t="shared" ref="K60" si="52">H60-F60</f>
        <v>-4</v>
      </c>
      <c r="L60" s="510">
        <f t="shared" ref="L60" si="53">(F60*-0.7)/100</f>
        <v>-0.9484999999999999</v>
      </c>
      <c r="M60" s="483">
        <f t="shared" si="51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940</v>
      </c>
      <c r="J61" s="445" t="s">
        <v>941</v>
      </c>
      <c r="K61" s="516">
        <f t="shared" ref="K61:K62" si="54">H61-F61</f>
        <v>1.8500000000000085</v>
      </c>
      <c r="L61" s="471">
        <f>(F61*-0.07)/100</f>
        <v>-5.5019999999999999E-2</v>
      </c>
      <c r="M61" s="442">
        <f t="shared" ref="M61:M62" si="55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981</v>
      </c>
      <c r="J62" s="463" t="s">
        <v>992</v>
      </c>
      <c r="K62" s="557">
        <f t="shared" si="54"/>
        <v>-26</v>
      </c>
      <c r="L62" s="510">
        <f t="shared" ref="L62" si="56">(F62*-0.7)/100</f>
        <v>-5.6</v>
      </c>
      <c r="M62" s="483">
        <f t="shared" si="55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985</v>
      </c>
      <c r="J63" s="463" t="s">
        <v>1008</v>
      </c>
      <c r="K63" s="558">
        <f t="shared" ref="K63" si="57">H63-F63</f>
        <v>-21</v>
      </c>
      <c r="L63" s="510">
        <f>(F63*-0.07)/100</f>
        <v>-0.41545000000000004</v>
      </c>
      <c r="M63" s="483">
        <f t="shared" ref="M63" si="58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990</v>
      </c>
      <c r="J64" s="445" t="s">
        <v>991</v>
      </c>
      <c r="K64" s="516">
        <f>F64-H64</f>
        <v>4.25</v>
      </c>
      <c r="L64" s="471">
        <f>(F64*-0.07)/100</f>
        <v>-0.161</v>
      </c>
      <c r="M64" s="442">
        <f t="shared" ref="M64" si="59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993</v>
      </c>
      <c r="J65" s="445" t="s">
        <v>994</v>
      </c>
      <c r="K65" s="516">
        <f>F65-H65</f>
        <v>11</v>
      </c>
      <c r="L65" s="471">
        <f>(F65*-0.07)/100</f>
        <v>-0.40775000000000006</v>
      </c>
      <c r="M65" s="442">
        <f t="shared" ref="M65:M66" si="60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996</v>
      </c>
      <c r="K66" s="557">
        <f t="shared" ref="K66" si="61">H66-F66</f>
        <v>-2.7000000000000028</v>
      </c>
      <c r="L66" s="510">
        <f>(F66*-0.07)/100</f>
        <v>-5.5790000000000006E-2</v>
      </c>
      <c r="M66" s="483">
        <f t="shared" si="60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1020</v>
      </c>
      <c r="E67" s="387" t="s">
        <v>557</v>
      </c>
      <c r="F67" s="387" t="s">
        <v>1021</v>
      </c>
      <c r="G67" s="387">
        <v>668</v>
      </c>
      <c r="H67" s="422"/>
      <c r="I67" s="387" t="s">
        <v>1022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474">
        <v>30</v>
      </c>
      <c r="B68" s="470">
        <v>44277</v>
      </c>
      <c r="C68" s="475"/>
      <c r="D68" s="476" t="s">
        <v>1023</v>
      </c>
      <c r="E68" s="444" t="s">
        <v>817</v>
      </c>
      <c r="F68" s="444">
        <v>230</v>
      </c>
      <c r="G68" s="477">
        <v>236</v>
      </c>
      <c r="H68" s="477">
        <v>225</v>
      </c>
      <c r="I68" s="444" t="s">
        <v>990</v>
      </c>
      <c r="J68" s="445" t="s">
        <v>915</v>
      </c>
      <c r="K68" s="566">
        <f>F68-H68</f>
        <v>5</v>
      </c>
      <c r="L68" s="471">
        <f>(F68*-0.7)/100</f>
        <v>-1.61</v>
      </c>
      <c r="M68" s="442">
        <f t="shared" ref="M68:M71" si="62">(K68+L68)/F68</f>
        <v>1.4739130434782607E-2</v>
      </c>
      <c r="N68" s="445" t="s">
        <v>556</v>
      </c>
      <c r="O68" s="443">
        <v>44279</v>
      </c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478">
        <v>31</v>
      </c>
      <c r="B69" s="479">
        <v>44277</v>
      </c>
      <c r="C69" s="480"/>
      <c r="D69" s="481" t="s">
        <v>1024</v>
      </c>
      <c r="E69" s="462" t="s">
        <v>557</v>
      </c>
      <c r="F69" s="462">
        <v>582</v>
      </c>
      <c r="G69" s="482">
        <v>567</v>
      </c>
      <c r="H69" s="482">
        <v>562.5</v>
      </c>
      <c r="I69" s="462" t="s">
        <v>1025</v>
      </c>
      <c r="J69" s="463" t="s">
        <v>1066</v>
      </c>
      <c r="K69" s="570">
        <f t="shared" ref="K69:K71" si="63">H69-F69</f>
        <v>-19.5</v>
      </c>
      <c r="L69" s="510">
        <f>(F69*-0.07)/100</f>
        <v>-0.40740000000000004</v>
      </c>
      <c r="M69" s="483">
        <f t="shared" si="62"/>
        <v>-3.4205154639175256E-2</v>
      </c>
      <c r="N69" s="463" t="s">
        <v>620</v>
      </c>
      <c r="O69" s="484">
        <v>44280</v>
      </c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478">
        <v>32</v>
      </c>
      <c r="B70" s="479">
        <v>44277</v>
      </c>
      <c r="C70" s="480"/>
      <c r="D70" s="481" t="s">
        <v>1034</v>
      </c>
      <c r="E70" s="462" t="s">
        <v>557</v>
      </c>
      <c r="F70" s="462">
        <v>156.4</v>
      </c>
      <c r="G70" s="482">
        <v>152</v>
      </c>
      <c r="H70" s="482">
        <v>152</v>
      </c>
      <c r="I70" s="462" t="s">
        <v>1035</v>
      </c>
      <c r="J70" s="463" t="s">
        <v>1065</v>
      </c>
      <c r="K70" s="570">
        <f t="shared" si="63"/>
        <v>-4.4000000000000057</v>
      </c>
      <c r="L70" s="510">
        <f t="shared" ref="L70:L71" si="64">(F70*-0.7)/100</f>
        <v>-1.0948</v>
      </c>
      <c r="M70" s="483">
        <f t="shared" si="62"/>
        <v>-3.5132992327365768E-2</v>
      </c>
      <c r="N70" s="463" t="s">
        <v>620</v>
      </c>
      <c r="O70" s="484">
        <v>44280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584" customFormat="1" ht="15" customHeight="1">
      <c r="A71" s="445">
        <v>33</v>
      </c>
      <c r="B71" s="445">
        <v>44279</v>
      </c>
      <c r="C71" s="445"/>
      <c r="D71" s="586" t="s">
        <v>467</v>
      </c>
      <c r="E71" s="445" t="s">
        <v>557</v>
      </c>
      <c r="F71" s="445">
        <v>28.2</v>
      </c>
      <c r="G71" s="445">
        <v>27.35</v>
      </c>
      <c r="H71" s="445">
        <v>28.7</v>
      </c>
      <c r="I71" s="445" t="s">
        <v>1054</v>
      </c>
      <c r="J71" s="445" t="s">
        <v>1114</v>
      </c>
      <c r="K71" s="445">
        <f t="shared" si="63"/>
        <v>0.5</v>
      </c>
      <c r="L71" s="471">
        <f t="shared" si="64"/>
        <v>-0.19739999999999999</v>
      </c>
      <c r="M71" s="585">
        <f t="shared" si="62"/>
        <v>1.073049645390071E-2</v>
      </c>
      <c r="N71" s="445" t="s">
        <v>556</v>
      </c>
      <c r="O71" s="583">
        <v>44281</v>
      </c>
      <c r="R71" s="584" t="s">
        <v>559</v>
      </c>
    </row>
    <row r="72" spans="1:34" s="369" customFormat="1" ht="15" customHeight="1">
      <c r="A72" s="478">
        <v>34</v>
      </c>
      <c r="B72" s="479">
        <v>44279</v>
      </c>
      <c r="C72" s="480"/>
      <c r="D72" s="481" t="s">
        <v>86</v>
      </c>
      <c r="E72" s="462" t="s">
        <v>557</v>
      </c>
      <c r="F72" s="462">
        <v>875</v>
      </c>
      <c r="G72" s="482">
        <v>848</v>
      </c>
      <c r="H72" s="482">
        <v>848</v>
      </c>
      <c r="I72" s="462">
        <v>925</v>
      </c>
      <c r="J72" s="463" t="s">
        <v>1067</v>
      </c>
      <c r="K72" s="570">
        <f t="shared" ref="K72" si="65">H72-F72</f>
        <v>-27</v>
      </c>
      <c r="L72" s="510">
        <f t="shared" ref="L72" si="66">(F72*-0.7)/100</f>
        <v>-6.125</v>
      </c>
      <c r="M72" s="483">
        <f t="shared" ref="M72" si="67">(K72+L72)/F72</f>
        <v>-3.785714285714286E-2</v>
      </c>
      <c r="N72" s="463" t="s">
        <v>620</v>
      </c>
      <c r="O72" s="484">
        <v>44280</v>
      </c>
      <c r="P72" s="4"/>
      <c r="Q72" s="4"/>
      <c r="R72" s="324" t="s">
        <v>792</v>
      </c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>
        <v>35</v>
      </c>
      <c r="B73" s="587">
        <v>44281</v>
      </c>
      <c r="C73" s="421"/>
      <c r="D73" s="386" t="s">
        <v>1118</v>
      </c>
      <c r="E73" s="387" t="s">
        <v>817</v>
      </c>
      <c r="F73" s="387" t="s">
        <v>1119</v>
      </c>
      <c r="G73" s="387">
        <v>581</v>
      </c>
      <c r="H73" s="422"/>
      <c r="I73" s="387" t="s">
        <v>1120</v>
      </c>
      <c r="J73" s="514" t="s">
        <v>558</v>
      </c>
      <c r="K73" s="352"/>
      <c r="L73" s="404"/>
      <c r="M73" s="402"/>
      <c r="N73" s="380"/>
      <c r="O73" s="393"/>
      <c r="P73" s="4"/>
      <c r="Q73" s="4"/>
      <c r="R73" s="324" t="s">
        <v>559</v>
      </c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514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18"/>
      <c r="C75" s="421"/>
      <c r="D75" s="386"/>
      <c r="E75" s="387"/>
      <c r="F75" s="387"/>
      <c r="G75" s="422"/>
      <c r="H75" s="422"/>
      <c r="I75" s="387"/>
      <c r="J75" s="352"/>
      <c r="K75" s="352"/>
      <c r="L75" s="404"/>
      <c r="M75" s="402"/>
      <c r="N75" s="380"/>
      <c r="O75" s="393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822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820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79">
        <v>44252</v>
      </c>
      <c r="C82" s="491"/>
      <c r="D82" s="461" t="s">
        <v>847</v>
      </c>
      <c r="E82" s="492" t="s">
        <v>557</v>
      </c>
      <c r="F82" s="462">
        <v>4530</v>
      </c>
      <c r="G82" s="462">
        <v>4425</v>
      </c>
      <c r="H82" s="462">
        <v>4430</v>
      </c>
      <c r="I82" s="463">
        <v>4730</v>
      </c>
      <c r="J82" s="463" t="s">
        <v>867</v>
      </c>
      <c r="K82" s="518">
        <f t="shared" ref="K82" si="68">H82-F82</f>
        <v>-100</v>
      </c>
      <c r="L82" s="510">
        <f t="shared" ref="L82" si="69">(H82*N82)*0.035%</f>
        <v>193.81250000000003</v>
      </c>
      <c r="M82" s="511">
        <f t="shared" ref="M82" si="70">(K82*N82)-L82</f>
        <v>-12693.8125</v>
      </c>
      <c r="N82" s="463">
        <v>125</v>
      </c>
      <c r="O82" s="512" t="s">
        <v>620</v>
      </c>
      <c r="P82" s="484">
        <v>44256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2</v>
      </c>
      <c r="B83" s="470">
        <v>44253</v>
      </c>
      <c r="C83" s="448"/>
      <c r="D83" s="446" t="s">
        <v>850</v>
      </c>
      <c r="E83" s="447" t="s">
        <v>557</v>
      </c>
      <c r="F83" s="444">
        <v>1313</v>
      </c>
      <c r="G83" s="444">
        <v>1287</v>
      </c>
      <c r="H83" s="444">
        <v>1342</v>
      </c>
      <c r="I83" s="445">
        <v>1360</v>
      </c>
      <c r="J83" s="445" t="s">
        <v>853</v>
      </c>
      <c r="K83" s="516">
        <f t="shared" ref="K83" si="71">H83-F83</f>
        <v>29</v>
      </c>
      <c r="L83" s="471">
        <f t="shared" ref="L83:L84" si="72">(H83*N83)*0.035%</f>
        <v>258.33500000000004</v>
      </c>
      <c r="M83" s="472">
        <f t="shared" ref="M83" si="73">(K83*N83)-L83</f>
        <v>15691.665000000001</v>
      </c>
      <c r="N83" s="445">
        <v>550</v>
      </c>
      <c r="O83" s="473" t="s">
        <v>556</v>
      </c>
      <c r="P83" s="443">
        <v>44256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602">
        <v>3</v>
      </c>
      <c r="B84" s="604">
        <v>44256</v>
      </c>
      <c r="C84" s="491"/>
      <c r="D84" s="461" t="s">
        <v>845</v>
      </c>
      <c r="E84" s="492" t="s">
        <v>817</v>
      </c>
      <c r="F84" s="462">
        <v>14705</v>
      </c>
      <c r="G84" s="462">
        <v>14900</v>
      </c>
      <c r="H84" s="462">
        <v>14900</v>
      </c>
      <c r="I84" s="463">
        <v>14500</v>
      </c>
      <c r="J84" s="606" t="s">
        <v>868</v>
      </c>
      <c r="K84" s="510">
        <f>F84-G84</f>
        <v>-195</v>
      </c>
      <c r="L84" s="510">
        <f t="shared" si="72"/>
        <v>391.12500000000006</v>
      </c>
      <c r="M84" s="606">
        <v>-8741</v>
      </c>
      <c r="N84" s="606">
        <v>75</v>
      </c>
      <c r="O84" s="610" t="s">
        <v>620</v>
      </c>
      <c r="P84" s="608">
        <v>44257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603"/>
      <c r="B85" s="605"/>
      <c r="C85" s="491"/>
      <c r="D85" s="461" t="s">
        <v>844</v>
      </c>
      <c r="E85" s="492" t="s">
        <v>817</v>
      </c>
      <c r="F85" s="462">
        <v>112.5</v>
      </c>
      <c r="G85" s="462"/>
      <c r="H85" s="462">
        <v>27.5</v>
      </c>
      <c r="I85" s="463"/>
      <c r="J85" s="607"/>
      <c r="K85" s="524">
        <f>F85-H85</f>
        <v>85</v>
      </c>
      <c r="L85" s="510">
        <v>100</v>
      </c>
      <c r="M85" s="607"/>
      <c r="N85" s="607"/>
      <c r="O85" s="611"/>
      <c r="P85" s="609"/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4</v>
      </c>
      <c r="B86" s="470">
        <v>44256</v>
      </c>
      <c r="C86" s="448"/>
      <c r="D86" s="446" t="s">
        <v>855</v>
      </c>
      <c r="E86" s="447" t="s">
        <v>817</v>
      </c>
      <c r="F86" s="444">
        <v>736</v>
      </c>
      <c r="G86" s="444">
        <v>746</v>
      </c>
      <c r="H86" s="444">
        <v>729</v>
      </c>
      <c r="I86" s="445">
        <v>715</v>
      </c>
      <c r="J86" s="445" t="s">
        <v>846</v>
      </c>
      <c r="K86" s="516">
        <f>F86-H86</f>
        <v>7</v>
      </c>
      <c r="L86" s="471">
        <f t="shared" ref="L86:L88" si="74">(H86*N86)*0.035%</f>
        <v>306.18000000000006</v>
      </c>
      <c r="M86" s="472">
        <f t="shared" ref="M86:M88" si="75">(K86*N86)-L86</f>
        <v>8093.82</v>
      </c>
      <c r="N86" s="445">
        <v>1200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15">
        <v>5</v>
      </c>
      <c r="B87" s="470">
        <v>44256</v>
      </c>
      <c r="C87" s="448"/>
      <c r="D87" s="446" t="s">
        <v>862</v>
      </c>
      <c r="E87" s="447" t="s">
        <v>557</v>
      </c>
      <c r="F87" s="444">
        <v>1576.5</v>
      </c>
      <c r="G87" s="444">
        <v>1559</v>
      </c>
      <c r="H87" s="444">
        <v>1589</v>
      </c>
      <c r="I87" s="445">
        <v>1610</v>
      </c>
      <c r="J87" s="445" t="s">
        <v>863</v>
      </c>
      <c r="K87" s="516">
        <f t="shared" ref="K87:K88" si="76">H87-F87</f>
        <v>12.5</v>
      </c>
      <c r="L87" s="471">
        <f t="shared" si="74"/>
        <v>389.30500000000006</v>
      </c>
      <c r="M87" s="472">
        <f t="shared" si="75"/>
        <v>8360.6949999999997</v>
      </c>
      <c r="N87" s="445">
        <v>700</v>
      </c>
      <c r="O87" s="473" t="s">
        <v>556</v>
      </c>
      <c r="P87" s="464">
        <v>44256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6</v>
      </c>
      <c r="B88" s="470">
        <v>44256</v>
      </c>
      <c r="C88" s="448"/>
      <c r="D88" s="446" t="s">
        <v>864</v>
      </c>
      <c r="E88" s="447" t="s">
        <v>557</v>
      </c>
      <c r="F88" s="444">
        <v>2190</v>
      </c>
      <c r="G88" s="444">
        <v>2140</v>
      </c>
      <c r="H88" s="444">
        <v>2224</v>
      </c>
      <c r="I88" s="445">
        <v>2290</v>
      </c>
      <c r="J88" s="445" t="s">
        <v>570</v>
      </c>
      <c r="K88" s="516">
        <f t="shared" si="76"/>
        <v>34</v>
      </c>
      <c r="L88" s="471">
        <f t="shared" si="74"/>
        <v>194.60000000000002</v>
      </c>
      <c r="M88" s="472">
        <f t="shared" si="75"/>
        <v>8305.4</v>
      </c>
      <c r="N88" s="445">
        <v>250</v>
      </c>
      <c r="O88" s="473" t="s">
        <v>556</v>
      </c>
      <c r="P88" s="443">
        <v>44257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5">
        <v>7</v>
      </c>
      <c r="B89" s="470">
        <v>44257</v>
      </c>
      <c r="C89" s="448"/>
      <c r="D89" s="446" t="s">
        <v>869</v>
      </c>
      <c r="E89" s="447" t="s">
        <v>557</v>
      </c>
      <c r="F89" s="444">
        <v>577.5</v>
      </c>
      <c r="G89" s="444">
        <v>570</v>
      </c>
      <c r="H89" s="444">
        <v>585.5</v>
      </c>
      <c r="I89" s="445">
        <v>598</v>
      </c>
      <c r="J89" s="445" t="s">
        <v>870</v>
      </c>
      <c r="K89" s="516">
        <f t="shared" ref="K89" si="77">H89-F89</f>
        <v>8</v>
      </c>
      <c r="L89" s="471">
        <f t="shared" ref="L89" si="78">(H89*N89)*0.035%</f>
        <v>320.29777500000006</v>
      </c>
      <c r="M89" s="472">
        <f t="shared" ref="M89" si="79">(K89*N89)-L89</f>
        <v>12183.702224999999</v>
      </c>
      <c r="N89" s="445">
        <v>1563</v>
      </c>
      <c r="O89" s="473" t="s">
        <v>556</v>
      </c>
      <c r="P89" s="464">
        <v>44257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8</v>
      </c>
      <c r="B90" s="470">
        <v>44257</v>
      </c>
      <c r="C90" s="448"/>
      <c r="D90" s="446" t="s">
        <v>873</v>
      </c>
      <c r="E90" s="447" t="s">
        <v>557</v>
      </c>
      <c r="F90" s="444">
        <v>1918</v>
      </c>
      <c r="G90" s="444">
        <v>1892</v>
      </c>
      <c r="H90" s="444">
        <v>1935.5</v>
      </c>
      <c r="I90" s="445">
        <v>1960</v>
      </c>
      <c r="J90" s="445" t="s">
        <v>874</v>
      </c>
      <c r="K90" s="516">
        <f t="shared" ref="K90" si="80">H90-F90</f>
        <v>17.5</v>
      </c>
      <c r="L90" s="471">
        <f t="shared" ref="L90" si="81">(H90*N90)*0.035%</f>
        <v>372.58375000000007</v>
      </c>
      <c r="M90" s="472">
        <f t="shared" ref="M90" si="82">(K90*N90)-L90</f>
        <v>9252.4162500000002</v>
      </c>
      <c r="N90" s="445">
        <v>550</v>
      </c>
      <c r="O90" s="473" t="s">
        <v>556</v>
      </c>
      <c r="P90" s="464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25">
        <v>9</v>
      </c>
      <c r="B91" s="479">
        <v>44258</v>
      </c>
      <c r="C91" s="491"/>
      <c r="D91" s="461" t="s">
        <v>845</v>
      </c>
      <c r="E91" s="492" t="s">
        <v>817</v>
      </c>
      <c r="F91" s="462">
        <v>15075</v>
      </c>
      <c r="G91" s="462">
        <v>15180</v>
      </c>
      <c r="H91" s="462">
        <v>15180</v>
      </c>
      <c r="I91" s="463">
        <v>14850</v>
      </c>
      <c r="J91" s="463" t="s">
        <v>879</v>
      </c>
      <c r="K91" s="526">
        <f>F91-H91</f>
        <v>-105</v>
      </c>
      <c r="L91" s="510">
        <f t="shared" ref="L91" si="83">(H91*N91)*0.035%</f>
        <v>398.47500000000008</v>
      </c>
      <c r="M91" s="511">
        <f t="shared" ref="M91" si="84">(K91*N91)-L91</f>
        <v>-8273.4750000000004</v>
      </c>
      <c r="N91" s="463">
        <v>75</v>
      </c>
      <c r="O91" s="512" t="s">
        <v>620</v>
      </c>
      <c r="P91" s="527">
        <v>44258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25">
        <v>10</v>
      </c>
      <c r="B92" s="479">
        <v>44258</v>
      </c>
      <c r="C92" s="491"/>
      <c r="D92" s="461" t="s">
        <v>855</v>
      </c>
      <c r="E92" s="492" t="s">
        <v>817</v>
      </c>
      <c r="F92" s="462">
        <v>744</v>
      </c>
      <c r="G92" s="462">
        <v>755</v>
      </c>
      <c r="H92" s="462">
        <v>754</v>
      </c>
      <c r="I92" s="463">
        <v>725</v>
      </c>
      <c r="J92" s="463" t="s">
        <v>880</v>
      </c>
      <c r="K92" s="526">
        <f>F92-H92</f>
        <v>-10</v>
      </c>
      <c r="L92" s="510">
        <f t="shared" ref="L92" si="85">(H92*N92)*0.035%</f>
        <v>316.68000000000006</v>
      </c>
      <c r="M92" s="511">
        <f t="shared" ref="M92" si="86">(K92*N92)-L92</f>
        <v>-12316.68</v>
      </c>
      <c r="N92" s="463">
        <v>1200</v>
      </c>
      <c r="O92" s="512" t="s">
        <v>620</v>
      </c>
      <c r="P92" s="527">
        <v>44258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28">
        <v>11</v>
      </c>
      <c r="B93" s="479">
        <v>44260</v>
      </c>
      <c r="C93" s="491"/>
      <c r="D93" s="461" t="s">
        <v>900</v>
      </c>
      <c r="E93" s="492" t="s">
        <v>817</v>
      </c>
      <c r="F93" s="462">
        <v>7175</v>
      </c>
      <c r="G93" s="462">
        <v>7280</v>
      </c>
      <c r="H93" s="462">
        <v>7280</v>
      </c>
      <c r="I93" s="463">
        <v>6950</v>
      </c>
      <c r="J93" s="463" t="s">
        <v>879</v>
      </c>
      <c r="K93" s="529">
        <f>F93-H93</f>
        <v>-105</v>
      </c>
      <c r="L93" s="510">
        <f t="shared" ref="L93:L94" si="87">(H93*N93)*0.035%</f>
        <v>254.80000000000004</v>
      </c>
      <c r="M93" s="511">
        <f t="shared" ref="M93:M94" si="88">(K93*N93)-L93</f>
        <v>-10754.8</v>
      </c>
      <c r="N93" s="463">
        <v>100</v>
      </c>
      <c r="O93" s="512" t="s">
        <v>620</v>
      </c>
      <c r="P93" s="527">
        <v>44260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12</v>
      </c>
      <c r="B94" s="470">
        <v>44263</v>
      </c>
      <c r="C94" s="448"/>
      <c r="D94" s="446" t="s">
        <v>862</v>
      </c>
      <c r="E94" s="447" t="s">
        <v>557</v>
      </c>
      <c r="F94" s="444">
        <v>1635</v>
      </c>
      <c r="G94" s="444">
        <v>1617</v>
      </c>
      <c r="H94" s="444">
        <v>1648</v>
      </c>
      <c r="I94" s="445">
        <v>1665</v>
      </c>
      <c r="J94" s="445" t="s">
        <v>896</v>
      </c>
      <c r="K94" s="516">
        <f t="shared" ref="K94" si="89">H94-F94</f>
        <v>13</v>
      </c>
      <c r="L94" s="471">
        <f t="shared" si="87"/>
        <v>403.76000000000005</v>
      </c>
      <c r="M94" s="472">
        <f t="shared" si="88"/>
        <v>8696.24</v>
      </c>
      <c r="N94" s="445">
        <v>700</v>
      </c>
      <c r="O94" s="473" t="s">
        <v>556</v>
      </c>
      <c r="P94" s="464">
        <v>44263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13</v>
      </c>
      <c r="B95" s="470">
        <v>44263</v>
      </c>
      <c r="C95" s="448"/>
      <c r="D95" s="446" t="s">
        <v>873</v>
      </c>
      <c r="E95" s="447" t="s">
        <v>557</v>
      </c>
      <c r="F95" s="444">
        <v>1905</v>
      </c>
      <c r="G95" s="444">
        <v>1883</v>
      </c>
      <c r="H95" s="444">
        <v>1926.5</v>
      </c>
      <c r="I95" s="445">
        <v>1950</v>
      </c>
      <c r="J95" s="445" t="s">
        <v>916</v>
      </c>
      <c r="K95" s="516">
        <f t="shared" ref="K95" si="90">H95-F95</f>
        <v>21.5</v>
      </c>
      <c r="L95" s="471">
        <f t="shared" ref="L95" si="91">(H95*N95)*0.035%</f>
        <v>370.85125000000005</v>
      </c>
      <c r="M95" s="472">
        <f t="shared" ref="M95" si="92">(K95*N95)-L95</f>
        <v>11454.14875</v>
      </c>
      <c r="N95" s="445">
        <v>550</v>
      </c>
      <c r="O95" s="473" t="s">
        <v>556</v>
      </c>
      <c r="P95" s="464">
        <v>44263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5">
        <v>14</v>
      </c>
      <c r="B96" s="470">
        <v>44263</v>
      </c>
      <c r="C96" s="448"/>
      <c r="D96" s="446" t="s">
        <v>907</v>
      </c>
      <c r="E96" s="447" t="s">
        <v>557</v>
      </c>
      <c r="F96" s="444">
        <v>348.5</v>
      </c>
      <c r="G96" s="444">
        <v>340</v>
      </c>
      <c r="H96" s="444">
        <v>353.5</v>
      </c>
      <c r="I96" s="445">
        <v>365</v>
      </c>
      <c r="J96" s="445" t="s">
        <v>915</v>
      </c>
      <c r="K96" s="516">
        <f t="shared" ref="K96:K97" si="93">H96-F96</f>
        <v>5</v>
      </c>
      <c r="L96" s="471">
        <f t="shared" ref="L96:L97" si="94">(H96*N96)*0.035%</f>
        <v>191.77375000000004</v>
      </c>
      <c r="M96" s="472">
        <f t="shared" ref="M96:M97" si="95">(K96*N96)-L96</f>
        <v>7558.2262499999997</v>
      </c>
      <c r="N96" s="445">
        <v>1550</v>
      </c>
      <c r="O96" s="473" t="s">
        <v>556</v>
      </c>
      <c r="P96" s="464">
        <v>44263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32">
        <v>15</v>
      </c>
      <c r="B97" s="479">
        <v>44263</v>
      </c>
      <c r="C97" s="491"/>
      <c r="D97" s="461" t="s">
        <v>908</v>
      </c>
      <c r="E97" s="492" t="s">
        <v>557</v>
      </c>
      <c r="F97" s="462">
        <v>910</v>
      </c>
      <c r="G97" s="462">
        <v>898</v>
      </c>
      <c r="H97" s="462">
        <v>898</v>
      </c>
      <c r="I97" s="463">
        <v>930</v>
      </c>
      <c r="J97" s="463" t="s">
        <v>924</v>
      </c>
      <c r="K97" s="533">
        <f t="shared" si="93"/>
        <v>-12</v>
      </c>
      <c r="L97" s="510">
        <f t="shared" si="94"/>
        <v>314.30000000000007</v>
      </c>
      <c r="M97" s="511">
        <f t="shared" si="95"/>
        <v>-12314.3</v>
      </c>
      <c r="N97" s="463">
        <v>1000</v>
      </c>
      <c r="O97" s="512" t="s">
        <v>620</v>
      </c>
      <c r="P97" s="484">
        <v>44264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32">
        <v>16</v>
      </c>
      <c r="B98" s="479">
        <v>44264</v>
      </c>
      <c r="C98" s="491"/>
      <c r="D98" s="461" t="s">
        <v>907</v>
      </c>
      <c r="E98" s="492" t="s">
        <v>557</v>
      </c>
      <c r="F98" s="462">
        <v>347.5</v>
      </c>
      <c r="G98" s="462">
        <v>339.5</v>
      </c>
      <c r="H98" s="462">
        <v>339.5</v>
      </c>
      <c r="I98" s="463">
        <v>365</v>
      </c>
      <c r="J98" s="463" t="s">
        <v>904</v>
      </c>
      <c r="K98" s="533">
        <f t="shared" ref="K98:K99" si="96">H98-F98</f>
        <v>-8</v>
      </c>
      <c r="L98" s="510">
        <f t="shared" ref="L98:L99" si="97">(H98*N98)*0.035%</f>
        <v>184.17875000000004</v>
      </c>
      <c r="M98" s="511">
        <f t="shared" ref="M98:M99" si="98">(K98*N98)-L98</f>
        <v>-12584.178749999999</v>
      </c>
      <c r="N98" s="463">
        <v>1550</v>
      </c>
      <c r="O98" s="512" t="s">
        <v>620</v>
      </c>
      <c r="P98" s="527">
        <v>44264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5">
        <v>17</v>
      </c>
      <c r="B99" s="470">
        <v>44264</v>
      </c>
      <c r="C99" s="448"/>
      <c r="D99" s="446" t="s">
        <v>862</v>
      </c>
      <c r="E99" s="447" t="s">
        <v>557</v>
      </c>
      <c r="F99" s="444">
        <v>1631.5</v>
      </c>
      <c r="G99" s="444">
        <v>1614</v>
      </c>
      <c r="H99" s="444">
        <v>1644</v>
      </c>
      <c r="I99" s="445">
        <v>1665</v>
      </c>
      <c r="J99" s="445" t="s">
        <v>927</v>
      </c>
      <c r="K99" s="516">
        <f t="shared" si="96"/>
        <v>12.5</v>
      </c>
      <c r="L99" s="471">
        <f t="shared" si="97"/>
        <v>402.78000000000009</v>
      </c>
      <c r="M99" s="472">
        <f t="shared" si="98"/>
        <v>8347.2199999999993</v>
      </c>
      <c r="N99" s="445">
        <v>700</v>
      </c>
      <c r="O99" s="473" t="s">
        <v>556</v>
      </c>
      <c r="P99" s="46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18</v>
      </c>
      <c r="B100" s="470">
        <v>44264</v>
      </c>
      <c r="C100" s="448"/>
      <c r="D100" s="446" t="s">
        <v>873</v>
      </c>
      <c r="E100" s="447" t="s">
        <v>557</v>
      </c>
      <c r="F100" s="444">
        <v>1902</v>
      </c>
      <c r="G100" s="444">
        <v>1877</v>
      </c>
      <c r="H100" s="444">
        <v>1922.5</v>
      </c>
      <c r="I100" s="445">
        <v>1950</v>
      </c>
      <c r="J100" s="445" t="s">
        <v>928</v>
      </c>
      <c r="K100" s="516">
        <f t="shared" ref="K100:K101" si="99">H100-F100</f>
        <v>20.5</v>
      </c>
      <c r="L100" s="471">
        <f t="shared" ref="L100:L101" si="100">(H100*N100)*0.035%</f>
        <v>370.08125000000007</v>
      </c>
      <c r="M100" s="472">
        <f t="shared" ref="M100:M101" si="101">(K100*N100)-L100</f>
        <v>10904.918750000001</v>
      </c>
      <c r="N100" s="445">
        <v>550</v>
      </c>
      <c r="O100" s="473" t="s">
        <v>556</v>
      </c>
      <c r="P100" s="443">
        <v>44265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7">
        <v>19</v>
      </c>
      <c r="B101" s="479">
        <v>44265</v>
      </c>
      <c r="C101" s="491"/>
      <c r="D101" s="461" t="s">
        <v>934</v>
      </c>
      <c r="E101" s="492" t="s">
        <v>557</v>
      </c>
      <c r="F101" s="462">
        <v>860</v>
      </c>
      <c r="G101" s="462">
        <v>840</v>
      </c>
      <c r="H101" s="462">
        <v>840</v>
      </c>
      <c r="I101" s="463">
        <v>900</v>
      </c>
      <c r="J101" s="463" t="s">
        <v>953</v>
      </c>
      <c r="K101" s="538">
        <f t="shared" si="99"/>
        <v>-20</v>
      </c>
      <c r="L101" s="510">
        <f t="shared" si="100"/>
        <v>191.10000000000002</v>
      </c>
      <c r="M101" s="511">
        <f t="shared" si="101"/>
        <v>-13191.1</v>
      </c>
      <c r="N101" s="463">
        <v>650</v>
      </c>
      <c r="O101" s="512" t="s">
        <v>620</v>
      </c>
      <c r="P101" s="484">
        <v>44270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7">
        <v>20</v>
      </c>
      <c r="B102" s="479">
        <v>44265</v>
      </c>
      <c r="C102" s="491"/>
      <c r="D102" s="461" t="s">
        <v>847</v>
      </c>
      <c r="E102" s="492" t="s">
        <v>557</v>
      </c>
      <c r="F102" s="462">
        <v>4505</v>
      </c>
      <c r="G102" s="462">
        <v>4395</v>
      </c>
      <c r="H102" s="462">
        <v>4405</v>
      </c>
      <c r="I102" s="463">
        <v>4700</v>
      </c>
      <c r="J102" s="463" t="s">
        <v>867</v>
      </c>
      <c r="K102" s="538">
        <f t="shared" ref="K102" si="102">H102-F102</f>
        <v>-100</v>
      </c>
      <c r="L102" s="510">
        <f t="shared" ref="L102" si="103">(H102*N102)*0.035%</f>
        <v>192.71875000000003</v>
      </c>
      <c r="M102" s="511">
        <f t="shared" ref="M102" si="104">(K102*N102)-L102</f>
        <v>-12692.71875</v>
      </c>
      <c r="N102" s="463">
        <v>125</v>
      </c>
      <c r="O102" s="512" t="s">
        <v>620</v>
      </c>
      <c r="P102" s="484">
        <v>44270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5">
        <v>21</v>
      </c>
      <c r="B103" s="470">
        <v>44265</v>
      </c>
      <c r="C103" s="448"/>
      <c r="D103" s="446" t="s">
        <v>936</v>
      </c>
      <c r="E103" s="447" t="s">
        <v>557</v>
      </c>
      <c r="F103" s="444">
        <v>1371</v>
      </c>
      <c r="G103" s="444">
        <v>1349</v>
      </c>
      <c r="H103" s="444">
        <v>1390.5</v>
      </c>
      <c r="I103" s="445">
        <v>1410</v>
      </c>
      <c r="J103" s="445" t="s">
        <v>937</v>
      </c>
      <c r="K103" s="516">
        <f t="shared" ref="K103:K104" si="105">H103-F103</f>
        <v>19.5</v>
      </c>
      <c r="L103" s="471">
        <f t="shared" ref="L103:L104" si="106">(H103*N103)*0.035%</f>
        <v>292.00500000000005</v>
      </c>
      <c r="M103" s="472">
        <f t="shared" ref="M103:M104" si="107">(K103*N103)-L103</f>
        <v>11407.995000000001</v>
      </c>
      <c r="N103" s="445">
        <v>600</v>
      </c>
      <c r="O103" s="473" t="s">
        <v>556</v>
      </c>
      <c r="P103" s="443">
        <v>44267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7">
        <v>22</v>
      </c>
      <c r="B104" s="479">
        <v>44267</v>
      </c>
      <c r="C104" s="491"/>
      <c r="D104" s="461" t="s">
        <v>862</v>
      </c>
      <c r="E104" s="492" t="s">
        <v>557</v>
      </c>
      <c r="F104" s="462">
        <v>1633.5</v>
      </c>
      <c r="G104" s="462">
        <v>1615</v>
      </c>
      <c r="H104" s="462">
        <v>1615</v>
      </c>
      <c r="I104" s="463">
        <v>1665</v>
      </c>
      <c r="J104" s="463" t="s">
        <v>954</v>
      </c>
      <c r="K104" s="538">
        <f t="shared" si="105"/>
        <v>-18.5</v>
      </c>
      <c r="L104" s="510">
        <f t="shared" si="106"/>
        <v>395.67500000000007</v>
      </c>
      <c r="M104" s="511">
        <f t="shared" si="107"/>
        <v>-13345.674999999999</v>
      </c>
      <c r="N104" s="463">
        <v>700</v>
      </c>
      <c r="O104" s="512" t="s">
        <v>620</v>
      </c>
      <c r="P104" s="484">
        <v>44270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15">
        <v>23</v>
      </c>
      <c r="B105" s="470">
        <v>44267</v>
      </c>
      <c r="C105" s="448"/>
      <c r="D105" s="446" t="s">
        <v>947</v>
      </c>
      <c r="E105" s="447" t="s">
        <v>557</v>
      </c>
      <c r="F105" s="444">
        <v>3450</v>
      </c>
      <c r="G105" s="444">
        <v>3385</v>
      </c>
      <c r="H105" s="444">
        <v>3487.5</v>
      </c>
      <c r="I105" s="445" t="s">
        <v>948</v>
      </c>
      <c r="J105" s="445" t="s">
        <v>962</v>
      </c>
      <c r="K105" s="516">
        <f t="shared" ref="K105" si="108">H105-F105</f>
        <v>37.5</v>
      </c>
      <c r="L105" s="471">
        <f t="shared" ref="L105" si="109">(H105*N105)*0.035%</f>
        <v>244.12500000000003</v>
      </c>
      <c r="M105" s="472">
        <f t="shared" ref="M105" si="110">(K105*N105)-L105</f>
        <v>7255.875</v>
      </c>
      <c r="N105" s="445">
        <v>200</v>
      </c>
      <c r="O105" s="473" t="s">
        <v>556</v>
      </c>
      <c r="P105" s="443">
        <v>44271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24</v>
      </c>
      <c r="B106" s="479">
        <v>44267</v>
      </c>
      <c r="C106" s="491"/>
      <c r="D106" s="461" t="s">
        <v>949</v>
      </c>
      <c r="E106" s="492" t="s">
        <v>557</v>
      </c>
      <c r="F106" s="462">
        <v>1920</v>
      </c>
      <c r="G106" s="462">
        <v>1895</v>
      </c>
      <c r="H106" s="462">
        <v>1895</v>
      </c>
      <c r="I106" s="463">
        <v>1970</v>
      </c>
      <c r="J106" s="463" t="s">
        <v>955</v>
      </c>
      <c r="K106" s="538">
        <f t="shared" ref="K106" si="111">H106-F106</f>
        <v>-25</v>
      </c>
      <c r="L106" s="510">
        <f t="shared" ref="L106" si="112">(H106*N106)*0.035%</f>
        <v>364.78750000000008</v>
      </c>
      <c r="M106" s="511">
        <f t="shared" ref="M106" si="113">(K106*N106)-L106</f>
        <v>-14114.7875</v>
      </c>
      <c r="N106" s="463">
        <v>550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39">
        <v>25</v>
      </c>
      <c r="B107" s="479">
        <v>44271</v>
      </c>
      <c r="C107" s="491"/>
      <c r="D107" s="461" t="s">
        <v>967</v>
      </c>
      <c r="E107" s="492" t="s">
        <v>557</v>
      </c>
      <c r="F107" s="462">
        <v>382.25</v>
      </c>
      <c r="G107" s="462">
        <v>377</v>
      </c>
      <c r="H107" s="462">
        <v>378</v>
      </c>
      <c r="I107" s="463">
        <v>390</v>
      </c>
      <c r="J107" s="463" t="s">
        <v>968</v>
      </c>
      <c r="K107" s="540">
        <f t="shared" ref="K107" si="114">H107-F107</f>
        <v>-4.25</v>
      </c>
      <c r="L107" s="510">
        <f t="shared" ref="L107" si="115">(H107*N107)*0.035%</f>
        <v>396.90000000000003</v>
      </c>
      <c r="M107" s="511">
        <f t="shared" ref="M107" si="116">(K107*N107)-L107</f>
        <v>-13146.9</v>
      </c>
      <c r="N107" s="463">
        <v>3000</v>
      </c>
      <c r="O107" s="512" t="s">
        <v>620</v>
      </c>
      <c r="P107" s="484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26</v>
      </c>
      <c r="B108" s="479">
        <v>44271</v>
      </c>
      <c r="C108" s="491"/>
      <c r="D108" s="461" t="s">
        <v>973</v>
      </c>
      <c r="E108" s="492" t="s">
        <v>557</v>
      </c>
      <c r="F108" s="462">
        <v>607</v>
      </c>
      <c r="G108" s="462">
        <v>597</v>
      </c>
      <c r="H108" s="462">
        <v>597.5</v>
      </c>
      <c r="I108" s="463" t="s">
        <v>974</v>
      </c>
      <c r="J108" s="463" t="s">
        <v>975</v>
      </c>
      <c r="K108" s="540">
        <f t="shared" ref="K108:K109" si="117">H108-F108</f>
        <v>-9.5</v>
      </c>
      <c r="L108" s="510">
        <f t="shared" ref="L108:L109" si="118">(H108*N108)*0.035%</f>
        <v>282.31875000000002</v>
      </c>
      <c r="M108" s="511">
        <f t="shared" ref="M108:M109" si="119">(K108*N108)-L108</f>
        <v>-13107.31875</v>
      </c>
      <c r="N108" s="463">
        <v>1350</v>
      </c>
      <c r="O108" s="512" t="s">
        <v>620</v>
      </c>
      <c r="P108" s="484">
        <v>44271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27</v>
      </c>
      <c r="B109" s="470">
        <v>44271</v>
      </c>
      <c r="C109" s="448"/>
      <c r="D109" s="446" t="s">
        <v>976</v>
      </c>
      <c r="E109" s="447" t="s">
        <v>557</v>
      </c>
      <c r="F109" s="444">
        <v>1863</v>
      </c>
      <c r="G109" s="444">
        <v>1838</v>
      </c>
      <c r="H109" s="444">
        <v>1877.5</v>
      </c>
      <c r="I109" s="445" t="s">
        <v>977</v>
      </c>
      <c r="J109" s="445" t="s">
        <v>978</v>
      </c>
      <c r="K109" s="516">
        <f t="shared" si="117"/>
        <v>14.5</v>
      </c>
      <c r="L109" s="471">
        <f t="shared" si="118"/>
        <v>361.41875000000005</v>
      </c>
      <c r="M109" s="472">
        <f t="shared" si="119"/>
        <v>7613.5812500000002</v>
      </c>
      <c r="N109" s="445">
        <v>550</v>
      </c>
      <c r="O109" s="473" t="s">
        <v>556</v>
      </c>
      <c r="P109" s="464">
        <v>44271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56">
        <v>28</v>
      </c>
      <c r="B110" s="479">
        <v>44271</v>
      </c>
      <c r="C110" s="491"/>
      <c r="D110" s="461" t="s">
        <v>979</v>
      </c>
      <c r="E110" s="492" t="s">
        <v>557</v>
      </c>
      <c r="F110" s="462">
        <v>2245</v>
      </c>
      <c r="G110" s="462">
        <v>2190</v>
      </c>
      <c r="H110" s="462">
        <v>2190</v>
      </c>
      <c r="I110" s="463">
        <v>2350</v>
      </c>
      <c r="J110" s="463" t="s">
        <v>1003</v>
      </c>
      <c r="K110" s="557">
        <f t="shared" ref="K110" si="120">H110-F110</f>
        <v>-55</v>
      </c>
      <c r="L110" s="510">
        <f t="shared" ref="L110" si="121">(H110*N110)*0.035%</f>
        <v>191.62500000000003</v>
      </c>
      <c r="M110" s="511">
        <f t="shared" ref="M110" si="122">(K110*N110)-L110</f>
        <v>-13941.625</v>
      </c>
      <c r="N110" s="463">
        <v>250</v>
      </c>
      <c r="O110" s="512" t="s">
        <v>620</v>
      </c>
      <c r="P110" s="484">
        <v>44273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54">
        <v>29</v>
      </c>
      <c r="B111" s="479">
        <v>44271</v>
      </c>
      <c r="C111" s="491"/>
      <c r="D111" s="461" t="s">
        <v>980</v>
      </c>
      <c r="E111" s="492" t="s">
        <v>557</v>
      </c>
      <c r="F111" s="462">
        <v>743</v>
      </c>
      <c r="G111" s="462">
        <v>732</v>
      </c>
      <c r="H111" s="462">
        <v>733</v>
      </c>
      <c r="I111" s="463">
        <v>764</v>
      </c>
      <c r="J111" s="463" t="s">
        <v>982</v>
      </c>
      <c r="K111" s="555">
        <f t="shared" ref="K111:K112" si="123">H111-F111</f>
        <v>-10</v>
      </c>
      <c r="L111" s="510">
        <f t="shared" ref="L111:L112" si="124">(H111*N111)*0.035%</f>
        <v>307.86000000000007</v>
      </c>
      <c r="M111" s="511">
        <f t="shared" ref="M111:M112" si="125">(K111*N111)-L111</f>
        <v>-12307.86</v>
      </c>
      <c r="N111" s="463">
        <v>1200</v>
      </c>
      <c r="O111" s="512" t="s">
        <v>620</v>
      </c>
      <c r="P111" s="484">
        <v>44272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30</v>
      </c>
      <c r="B112" s="470">
        <v>44272</v>
      </c>
      <c r="C112" s="448"/>
      <c r="D112" s="446" t="s">
        <v>947</v>
      </c>
      <c r="E112" s="447" t="s">
        <v>557</v>
      </c>
      <c r="F112" s="444">
        <v>3452.5</v>
      </c>
      <c r="G112" s="444">
        <v>3385</v>
      </c>
      <c r="H112" s="444">
        <v>3490</v>
      </c>
      <c r="I112" s="445" t="s">
        <v>948</v>
      </c>
      <c r="J112" s="445" t="s">
        <v>962</v>
      </c>
      <c r="K112" s="516">
        <f t="shared" si="123"/>
        <v>37.5</v>
      </c>
      <c r="L112" s="471">
        <f t="shared" si="124"/>
        <v>244.30000000000004</v>
      </c>
      <c r="M112" s="472">
        <f t="shared" si="125"/>
        <v>7255.7</v>
      </c>
      <c r="N112" s="445">
        <v>200</v>
      </c>
      <c r="O112" s="473" t="s">
        <v>556</v>
      </c>
      <c r="P112" s="464">
        <v>44272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54">
        <v>31</v>
      </c>
      <c r="B113" s="479">
        <v>44272</v>
      </c>
      <c r="C113" s="491"/>
      <c r="D113" s="461" t="s">
        <v>983</v>
      </c>
      <c r="E113" s="492" t="s">
        <v>557</v>
      </c>
      <c r="F113" s="462">
        <v>14860</v>
      </c>
      <c r="G113" s="462">
        <v>14750</v>
      </c>
      <c r="H113" s="462">
        <v>14770</v>
      </c>
      <c r="I113" s="463" t="s">
        <v>984</v>
      </c>
      <c r="J113" s="463" t="s">
        <v>951</v>
      </c>
      <c r="K113" s="555">
        <f t="shared" ref="K113" si="126">H113-F113</f>
        <v>-90</v>
      </c>
      <c r="L113" s="510">
        <f t="shared" ref="L113:L115" si="127">(H113*N113)*0.035%</f>
        <v>387.71250000000003</v>
      </c>
      <c r="M113" s="511">
        <f t="shared" ref="M113:M115" si="128">(K113*N113)-L113</f>
        <v>-7137.7124999999996</v>
      </c>
      <c r="N113" s="463">
        <v>75</v>
      </c>
      <c r="O113" s="512" t="s">
        <v>620</v>
      </c>
      <c r="P113" s="527">
        <v>44272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15">
        <v>32</v>
      </c>
      <c r="B114" s="470">
        <v>44273</v>
      </c>
      <c r="C114" s="448"/>
      <c r="D114" s="446" t="s">
        <v>845</v>
      </c>
      <c r="E114" s="447" t="s">
        <v>817</v>
      </c>
      <c r="F114" s="444">
        <v>14890</v>
      </c>
      <c r="G114" s="444">
        <v>15030</v>
      </c>
      <c r="H114" s="444">
        <v>14835</v>
      </c>
      <c r="I114" s="445">
        <v>14700</v>
      </c>
      <c r="J114" s="445" t="s">
        <v>989</v>
      </c>
      <c r="K114" s="516">
        <f>F114-H114</f>
        <v>55</v>
      </c>
      <c r="L114" s="471">
        <f t="shared" si="127"/>
        <v>389.41875000000005</v>
      </c>
      <c r="M114" s="472">
        <f t="shared" si="128"/>
        <v>3735.5812500000002</v>
      </c>
      <c r="N114" s="445">
        <v>75</v>
      </c>
      <c r="O114" s="473" t="s">
        <v>556</v>
      </c>
      <c r="P114" s="464">
        <v>44273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15">
        <v>33</v>
      </c>
      <c r="B115" s="470">
        <v>44273</v>
      </c>
      <c r="C115" s="448"/>
      <c r="D115" s="446" t="s">
        <v>997</v>
      </c>
      <c r="E115" s="447" t="s">
        <v>557</v>
      </c>
      <c r="F115" s="444">
        <v>3446.5</v>
      </c>
      <c r="G115" s="444">
        <v>3385</v>
      </c>
      <c r="H115" s="444">
        <v>3481.5</v>
      </c>
      <c r="I115" s="445" t="s">
        <v>948</v>
      </c>
      <c r="J115" s="445" t="s">
        <v>1006</v>
      </c>
      <c r="K115" s="516">
        <f t="shared" ref="K115" si="129">H115-F115</f>
        <v>35</v>
      </c>
      <c r="L115" s="471">
        <f t="shared" si="127"/>
        <v>243.70500000000004</v>
      </c>
      <c r="M115" s="472">
        <f t="shared" si="128"/>
        <v>6756.2950000000001</v>
      </c>
      <c r="N115" s="445">
        <v>200</v>
      </c>
      <c r="O115" s="473" t="s">
        <v>556</v>
      </c>
      <c r="P115" s="443">
        <v>44274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34</v>
      </c>
      <c r="B116" s="470">
        <v>44273</v>
      </c>
      <c r="C116" s="448"/>
      <c r="D116" s="446" t="s">
        <v>998</v>
      </c>
      <c r="E116" s="447" t="s">
        <v>817</v>
      </c>
      <c r="F116" s="444">
        <v>1517</v>
      </c>
      <c r="G116" s="444">
        <v>1538</v>
      </c>
      <c r="H116" s="444">
        <v>1503</v>
      </c>
      <c r="I116" s="445">
        <v>1470</v>
      </c>
      <c r="J116" s="445" t="s">
        <v>883</v>
      </c>
      <c r="K116" s="516">
        <f>F116-H116</f>
        <v>14</v>
      </c>
      <c r="L116" s="471">
        <f t="shared" ref="L116:L117" si="130">(H116*N116)*0.035%</f>
        <v>289.32750000000004</v>
      </c>
      <c r="M116" s="472">
        <f t="shared" ref="M116:M117" si="131">(K116*N116)-L116</f>
        <v>7410.6724999999997</v>
      </c>
      <c r="N116" s="445">
        <v>550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61">
        <v>35</v>
      </c>
      <c r="B117" s="479">
        <v>44274</v>
      </c>
      <c r="C117" s="491"/>
      <c r="D117" s="461" t="s">
        <v>1007</v>
      </c>
      <c r="E117" s="492" t="s">
        <v>557</v>
      </c>
      <c r="F117" s="462">
        <v>1587</v>
      </c>
      <c r="G117" s="462">
        <v>1570</v>
      </c>
      <c r="H117" s="462">
        <v>1570</v>
      </c>
      <c r="I117" s="463">
        <v>1625</v>
      </c>
      <c r="J117" s="463" t="s">
        <v>1031</v>
      </c>
      <c r="K117" s="562">
        <f t="shared" ref="K117" si="132">H117-F117</f>
        <v>-17</v>
      </c>
      <c r="L117" s="510">
        <f t="shared" si="130"/>
        <v>384.65000000000003</v>
      </c>
      <c r="M117" s="511">
        <f t="shared" si="131"/>
        <v>-12284.65</v>
      </c>
      <c r="N117" s="463">
        <v>700</v>
      </c>
      <c r="O117" s="512" t="s">
        <v>620</v>
      </c>
      <c r="P117" s="484">
        <v>44277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69">
        <v>36</v>
      </c>
      <c r="B118" s="479">
        <v>44278</v>
      </c>
      <c r="C118" s="491"/>
      <c r="D118" s="461" t="s">
        <v>1049</v>
      </c>
      <c r="E118" s="492" t="s">
        <v>557</v>
      </c>
      <c r="F118" s="462">
        <v>2355.5</v>
      </c>
      <c r="G118" s="462">
        <v>2315</v>
      </c>
      <c r="H118" s="462">
        <v>2315</v>
      </c>
      <c r="I118" s="463" t="s">
        <v>1050</v>
      </c>
      <c r="J118" s="463" t="s">
        <v>1064</v>
      </c>
      <c r="K118" s="570">
        <f t="shared" ref="K118" si="133">H118-F118</f>
        <v>-40.5</v>
      </c>
      <c r="L118" s="510">
        <f t="shared" ref="L118" si="134">(H118*N118)*0.035%</f>
        <v>243.07500000000005</v>
      </c>
      <c r="M118" s="511">
        <f t="shared" ref="M118" si="135">(K118*N118)-L118</f>
        <v>-12393.075000000001</v>
      </c>
      <c r="N118" s="463">
        <v>300</v>
      </c>
      <c r="O118" s="512" t="s">
        <v>620</v>
      </c>
      <c r="P118" s="484">
        <v>44280</v>
      </c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52">
        <v>37</v>
      </c>
      <c r="B119" s="418">
        <v>44281</v>
      </c>
      <c r="C119" s="419"/>
      <c r="D119" s="412" t="s">
        <v>1112</v>
      </c>
      <c r="E119" s="413" t="s">
        <v>817</v>
      </c>
      <c r="F119" s="387" t="s">
        <v>1113</v>
      </c>
      <c r="G119" s="387">
        <v>14710</v>
      </c>
      <c r="H119" s="387"/>
      <c r="I119" s="352">
        <v>14400</v>
      </c>
      <c r="J119" s="352" t="s">
        <v>558</v>
      </c>
      <c r="K119" s="553"/>
      <c r="L119" s="406"/>
      <c r="M119" s="508"/>
      <c r="N119" s="352"/>
      <c r="O119" s="380"/>
      <c r="P119" s="393"/>
      <c r="Q119" s="363"/>
      <c r="R119" s="324" t="s">
        <v>559</v>
      </c>
      <c r="S119" s="37"/>
      <c r="Y119" s="37"/>
      <c r="Z119" s="37"/>
    </row>
    <row r="120" spans="1:34" s="369" customFormat="1" ht="13.9" customHeight="1">
      <c r="A120" s="577">
        <v>38</v>
      </c>
      <c r="B120" s="418">
        <v>44281</v>
      </c>
      <c r="C120" s="419"/>
      <c r="D120" s="412" t="s">
        <v>1126</v>
      </c>
      <c r="E120" s="413" t="s">
        <v>557</v>
      </c>
      <c r="F120" s="387" t="s">
        <v>1127</v>
      </c>
      <c r="G120" s="387">
        <v>2238</v>
      </c>
      <c r="H120" s="387"/>
      <c r="I120" s="352" t="s">
        <v>1128</v>
      </c>
      <c r="J120" s="352" t="s">
        <v>558</v>
      </c>
      <c r="K120" s="578"/>
      <c r="L120" s="406"/>
      <c r="M120" s="508"/>
      <c r="N120" s="352"/>
      <c r="O120" s="380"/>
      <c r="P120" s="393"/>
      <c r="Q120" s="363"/>
      <c r="R120" s="324" t="s">
        <v>559</v>
      </c>
      <c r="S120" s="37"/>
      <c r="Y120" s="37"/>
      <c r="Z120" s="37"/>
    </row>
    <row r="121" spans="1:34" s="369" customFormat="1" ht="13.9" customHeight="1">
      <c r="A121" s="420"/>
      <c r="B121" s="418"/>
      <c r="C121" s="419"/>
      <c r="D121" s="412"/>
      <c r="E121" s="413"/>
      <c r="F121" s="387"/>
      <c r="G121" s="387"/>
      <c r="H121" s="387"/>
      <c r="I121" s="352"/>
      <c r="J121" s="352"/>
      <c r="K121" s="352"/>
      <c r="L121" s="352"/>
      <c r="M121" s="352"/>
      <c r="N121" s="352"/>
      <c r="O121" s="352"/>
      <c r="P121" s="352"/>
      <c r="Q121" s="363"/>
      <c r="R121" s="324"/>
      <c r="S121" s="37"/>
      <c r="Y121" s="37"/>
      <c r="Z121" s="37"/>
    </row>
    <row r="122" spans="1:34" s="369" customFormat="1" ht="13.9" customHeight="1">
      <c r="A122" s="430"/>
      <c r="B122" s="424"/>
      <c r="C122" s="431"/>
      <c r="D122" s="432"/>
      <c r="E122" s="353"/>
      <c r="F122" s="399"/>
      <c r="G122" s="399"/>
      <c r="H122" s="399"/>
      <c r="I122" s="395"/>
      <c r="J122" s="395"/>
      <c r="K122" s="395"/>
      <c r="L122" s="395"/>
      <c r="M122" s="395"/>
      <c r="N122" s="395"/>
      <c r="O122" s="395"/>
      <c r="P122" s="395"/>
      <c r="Q122" s="363"/>
      <c r="R122" s="324"/>
      <c r="S122" s="37"/>
      <c r="Y122" s="37"/>
      <c r="Z122" s="37"/>
    </row>
    <row r="123" spans="1:34" s="3" customFormat="1">
      <c r="A123" s="41"/>
      <c r="B123" s="42"/>
      <c r="C123" s="43"/>
      <c r="D123" s="44"/>
      <c r="E123" s="45"/>
      <c r="F123" s="46"/>
      <c r="G123" s="46"/>
      <c r="H123" s="46"/>
      <c r="I123" s="46"/>
      <c r="J123" s="14"/>
      <c r="K123" s="88"/>
      <c r="L123" s="88"/>
      <c r="M123" s="14"/>
      <c r="N123" s="13"/>
      <c r="O123" s="89"/>
      <c r="P123" s="2"/>
      <c r="Q123" s="1"/>
      <c r="R123" s="14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" customFormat="1" ht="15">
      <c r="A124" s="47" t="s">
        <v>573</v>
      </c>
      <c r="B124" s="47"/>
      <c r="C124" s="47"/>
      <c r="D124" s="47"/>
      <c r="E124" s="48"/>
      <c r="F124" s="46"/>
      <c r="G124" s="46"/>
      <c r="H124" s="46"/>
      <c r="I124" s="46"/>
      <c r="J124" s="50"/>
      <c r="K124" s="9"/>
      <c r="L124" s="9"/>
      <c r="M124" s="9"/>
      <c r="N124" s="8"/>
      <c r="O124" s="50"/>
      <c r="P124" s="2"/>
      <c r="Q124" s="1"/>
      <c r="R124" s="14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" customFormat="1" ht="38.25">
      <c r="A125" s="18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49" t="s">
        <v>566</v>
      </c>
      <c r="H125" s="18" t="s">
        <v>549</v>
      </c>
      <c r="I125" s="18" t="s">
        <v>550</v>
      </c>
      <c r="J125" s="17" t="s">
        <v>551</v>
      </c>
      <c r="K125" s="17" t="s">
        <v>574</v>
      </c>
      <c r="L125" s="60" t="s">
        <v>820</v>
      </c>
      <c r="M125" s="74" t="s">
        <v>568</v>
      </c>
      <c r="N125" s="18" t="s">
        <v>569</v>
      </c>
      <c r="O125" s="18" t="s">
        <v>554</v>
      </c>
      <c r="P125" s="19" t="s">
        <v>555</v>
      </c>
      <c r="Q125" s="1"/>
      <c r="R125" s="14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369" customFormat="1" ht="13.9" customHeight="1">
      <c r="A126" s="515">
        <v>1</v>
      </c>
      <c r="B126" s="470">
        <v>44256</v>
      </c>
      <c r="C126" s="448"/>
      <c r="D126" s="446" t="s">
        <v>859</v>
      </c>
      <c r="E126" s="447" t="s">
        <v>557</v>
      </c>
      <c r="F126" s="444">
        <v>350</v>
      </c>
      <c r="G126" s="444">
        <v>190</v>
      </c>
      <c r="H126" s="444">
        <v>470</v>
      </c>
      <c r="I126" s="445">
        <v>700</v>
      </c>
      <c r="J126" s="445" t="s">
        <v>860</v>
      </c>
      <c r="K126" s="516">
        <f t="shared" ref="K126" si="136">H126-F126</f>
        <v>120</v>
      </c>
      <c r="L126" s="445">
        <v>100</v>
      </c>
      <c r="M126" s="472">
        <f t="shared" ref="M126" si="137">(K126*N126)-L126</f>
        <v>2900</v>
      </c>
      <c r="N126" s="445">
        <v>25</v>
      </c>
      <c r="O126" s="473" t="s">
        <v>556</v>
      </c>
      <c r="P126" s="464">
        <v>44256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2</v>
      </c>
      <c r="B127" s="470">
        <v>44256</v>
      </c>
      <c r="C127" s="448"/>
      <c r="D127" s="446" t="s">
        <v>859</v>
      </c>
      <c r="E127" s="447" t="s">
        <v>557</v>
      </c>
      <c r="F127" s="444">
        <v>340</v>
      </c>
      <c r="G127" s="444">
        <v>190</v>
      </c>
      <c r="H127" s="444">
        <v>430</v>
      </c>
      <c r="I127" s="445">
        <v>700</v>
      </c>
      <c r="J127" s="445" t="s">
        <v>861</v>
      </c>
      <c r="K127" s="516">
        <f t="shared" ref="K127" si="138">H127-F127</f>
        <v>90</v>
      </c>
      <c r="L127" s="445">
        <v>100</v>
      </c>
      <c r="M127" s="472">
        <f t="shared" ref="M127" si="139">(K127*N127)-L127</f>
        <v>2150</v>
      </c>
      <c r="N127" s="445">
        <v>25</v>
      </c>
      <c r="O127" s="473" t="s">
        <v>556</v>
      </c>
      <c r="P127" s="464">
        <v>44256</v>
      </c>
      <c r="Q127" s="363"/>
      <c r="R127" s="324" t="s">
        <v>559</v>
      </c>
      <c r="S127" s="37"/>
      <c r="Y127" s="37"/>
      <c r="Z127" s="37"/>
    </row>
    <row r="128" spans="1:34" s="369" customFormat="1" ht="13.9" customHeight="1">
      <c r="A128" s="515">
        <v>3</v>
      </c>
      <c r="B128" s="470">
        <v>44257</v>
      </c>
      <c r="C128" s="448"/>
      <c r="D128" s="446" t="s">
        <v>871</v>
      </c>
      <c r="E128" s="447" t="s">
        <v>557</v>
      </c>
      <c r="F128" s="444">
        <v>320</v>
      </c>
      <c r="G128" s="444">
        <v>170</v>
      </c>
      <c r="H128" s="444">
        <v>405</v>
      </c>
      <c r="I128" s="445">
        <v>700</v>
      </c>
      <c r="J128" s="445" t="s">
        <v>887</v>
      </c>
      <c r="K128" s="516">
        <f t="shared" ref="K128" si="140">H128-F128</f>
        <v>85</v>
      </c>
      <c r="L128" s="445">
        <v>100</v>
      </c>
      <c r="M128" s="472">
        <f t="shared" ref="M128" si="141">(K128*N128)-L128</f>
        <v>2025</v>
      </c>
      <c r="N128" s="445">
        <v>25</v>
      </c>
      <c r="O128" s="473" t="s">
        <v>556</v>
      </c>
      <c r="P128" s="464">
        <v>44257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15">
        <v>4</v>
      </c>
      <c r="B129" s="470">
        <v>44257</v>
      </c>
      <c r="C129" s="448"/>
      <c r="D129" s="446" t="s">
        <v>875</v>
      </c>
      <c r="E129" s="447" t="s">
        <v>557</v>
      </c>
      <c r="F129" s="444">
        <v>73.5</v>
      </c>
      <c r="G129" s="444">
        <v>25</v>
      </c>
      <c r="H129" s="444">
        <v>96</v>
      </c>
      <c r="I129" s="445">
        <v>150</v>
      </c>
      <c r="J129" s="445" t="s">
        <v>876</v>
      </c>
      <c r="K129" s="516">
        <f t="shared" ref="K129" si="142">H129-F129</f>
        <v>22.5</v>
      </c>
      <c r="L129" s="445">
        <v>100</v>
      </c>
      <c r="M129" s="472">
        <f t="shared" ref="M129" si="143">(K129*N129)-L129</f>
        <v>1587.5</v>
      </c>
      <c r="N129" s="445">
        <v>75</v>
      </c>
      <c r="O129" s="473" t="s">
        <v>556</v>
      </c>
      <c r="P129" s="464">
        <v>44257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25">
        <v>5</v>
      </c>
      <c r="B130" s="479">
        <v>44257</v>
      </c>
      <c r="C130" s="491"/>
      <c r="D130" s="461" t="s">
        <v>875</v>
      </c>
      <c r="E130" s="492" t="s">
        <v>557</v>
      </c>
      <c r="F130" s="462">
        <v>73.5</v>
      </c>
      <c r="G130" s="462">
        <v>25</v>
      </c>
      <c r="H130" s="462">
        <v>25</v>
      </c>
      <c r="I130" s="463">
        <v>150</v>
      </c>
      <c r="J130" s="463" t="s">
        <v>878</v>
      </c>
      <c r="K130" s="526">
        <f t="shared" ref="K130:K131" si="144">H130-F130</f>
        <v>-48.5</v>
      </c>
      <c r="L130" s="463">
        <v>100</v>
      </c>
      <c r="M130" s="511">
        <f t="shared" ref="M130:M131" si="145">(K130*N130)-L130</f>
        <v>-3737.5</v>
      </c>
      <c r="N130" s="463">
        <v>75</v>
      </c>
      <c r="O130" s="512" t="s">
        <v>620</v>
      </c>
      <c r="P130" s="484">
        <v>44258</v>
      </c>
      <c r="Q130" s="363"/>
      <c r="R130" s="324" t="s">
        <v>792</v>
      </c>
      <c r="S130" s="37"/>
      <c r="Y130" s="37"/>
      <c r="Z130" s="37"/>
    </row>
    <row r="131" spans="1:26" s="369" customFormat="1" ht="13.9" customHeight="1">
      <c r="A131" s="515">
        <v>6</v>
      </c>
      <c r="B131" s="470">
        <v>44258</v>
      </c>
      <c r="C131" s="448"/>
      <c r="D131" s="446" t="s">
        <v>892</v>
      </c>
      <c r="E131" s="447" t="s">
        <v>557</v>
      </c>
      <c r="F131" s="444">
        <v>295</v>
      </c>
      <c r="G131" s="444">
        <v>145</v>
      </c>
      <c r="H131" s="444">
        <v>375</v>
      </c>
      <c r="I131" s="445">
        <v>600</v>
      </c>
      <c r="J131" s="445" t="s">
        <v>897</v>
      </c>
      <c r="K131" s="516">
        <f t="shared" si="144"/>
        <v>80</v>
      </c>
      <c r="L131" s="445">
        <v>100</v>
      </c>
      <c r="M131" s="472">
        <f t="shared" si="145"/>
        <v>1900</v>
      </c>
      <c r="N131" s="445">
        <v>25</v>
      </c>
      <c r="O131" s="473" t="s">
        <v>556</v>
      </c>
      <c r="P131" s="443">
        <v>44259</v>
      </c>
      <c r="Q131" s="363"/>
      <c r="R131" s="324" t="s">
        <v>559</v>
      </c>
      <c r="S131" s="37"/>
      <c r="Y131" s="37"/>
      <c r="Z131" s="37"/>
    </row>
    <row r="132" spans="1:26" s="369" customFormat="1" ht="13.9" customHeight="1">
      <c r="A132" s="515">
        <v>7</v>
      </c>
      <c r="B132" s="470">
        <v>44259</v>
      </c>
      <c r="C132" s="448"/>
      <c r="D132" s="446" t="s">
        <v>895</v>
      </c>
      <c r="E132" s="447" t="s">
        <v>557</v>
      </c>
      <c r="F132" s="444">
        <v>30</v>
      </c>
      <c r="G132" s="444"/>
      <c r="H132" s="444">
        <v>43</v>
      </c>
      <c r="I132" s="445">
        <v>80</v>
      </c>
      <c r="J132" s="445" t="s">
        <v>896</v>
      </c>
      <c r="K132" s="516">
        <f t="shared" ref="K132:K134" si="146">H132-F132</f>
        <v>13</v>
      </c>
      <c r="L132" s="445">
        <v>100</v>
      </c>
      <c r="M132" s="472">
        <f t="shared" ref="M132:M134" si="147">(K132*N132)-L132</f>
        <v>875</v>
      </c>
      <c r="N132" s="445">
        <v>75</v>
      </c>
      <c r="O132" s="473" t="s">
        <v>556</v>
      </c>
      <c r="P132" s="464">
        <v>44259</v>
      </c>
      <c r="Q132" s="363"/>
      <c r="R132" s="324" t="s">
        <v>792</v>
      </c>
      <c r="S132" s="37"/>
      <c r="Y132" s="37"/>
      <c r="Z132" s="37"/>
    </row>
    <row r="133" spans="1:26" s="369" customFormat="1" ht="13.9" customHeight="1">
      <c r="A133" s="515">
        <v>8</v>
      </c>
      <c r="B133" s="470">
        <v>44259</v>
      </c>
      <c r="C133" s="448"/>
      <c r="D133" s="446" t="s">
        <v>893</v>
      </c>
      <c r="E133" s="447" t="s">
        <v>557</v>
      </c>
      <c r="F133" s="444">
        <v>305</v>
      </c>
      <c r="G133" s="444">
        <v>145</v>
      </c>
      <c r="H133" s="444">
        <v>365</v>
      </c>
      <c r="I133" s="445">
        <v>600</v>
      </c>
      <c r="J133" s="445" t="s">
        <v>787</v>
      </c>
      <c r="K133" s="516">
        <f t="shared" si="146"/>
        <v>60</v>
      </c>
      <c r="L133" s="445">
        <v>100</v>
      </c>
      <c r="M133" s="472">
        <f t="shared" si="147"/>
        <v>1400</v>
      </c>
      <c r="N133" s="445">
        <v>25</v>
      </c>
      <c r="O133" s="473" t="s">
        <v>556</v>
      </c>
      <c r="P133" s="464">
        <v>44259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530">
        <v>9</v>
      </c>
      <c r="B134" s="479">
        <v>44260</v>
      </c>
      <c r="C134" s="491"/>
      <c r="D134" s="461" t="s">
        <v>901</v>
      </c>
      <c r="E134" s="492" t="s">
        <v>557</v>
      </c>
      <c r="F134" s="462">
        <v>75</v>
      </c>
      <c r="G134" s="462">
        <v>30</v>
      </c>
      <c r="H134" s="462">
        <v>30</v>
      </c>
      <c r="I134" s="463">
        <v>150</v>
      </c>
      <c r="J134" s="463" t="s">
        <v>919</v>
      </c>
      <c r="K134" s="531">
        <f t="shared" si="146"/>
        <v>-45</v>
      </c>
      <c r="L134" s="463">
        <v>100</v>
      </c>
      <c r="M134" s="511">
        <f t="shared" si="147"/>
        <v>-3475</v>
      </c>
      <c r="N134" s="463">
        <v>75</v>
      </c>
      <c r="O134" s="512" t="s">
        <v>620</v>
      </c>
      <c r="P134" s="484">
        <v>44263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602">
        <v>10</v>
      </c>
      <c r="B135" s="604">
        <v>44260</v>
      </c>
      <c r="C135" s="491"/>
      <c r="D135" s="461" t="s">
        <v>909</v>
      </c>
      <c r="E135" s="492" t="s">
        <v>557</v>
      </c>
      <c r="F135" s="462">
        <v>5.4</v>
      </c>
      <c r="G135" s="462">
        <v>0</v>
      </c>
      <c r="H135" s="462">
        <v>0</v>
      </c>
      <c r="I135" s="463"/>
      <c r="J135" s="606" t="s">
        <v>1111</v>
      </c>
      <c r="K135" s="510">
        <f>F135-H135</f>
        <v>5.4</v>
      </c>
      <c r="L135" s="510">
        <v>100</v>
      </c>
      <c r="M135" s="612">
        <f>(-4100*1.3)+200</f>
        <v>-5130</v>
      </c>
      <c r="N135" s="614">
        <v>4100</v>
      </c>
      <c r="O135" s="614" t="s">
        <v>620</v>
      </c>
      <c r="P135" s="616" t="s">
        <v>1063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603"/>
      <c r="B136" s="605"/>
      <c r="C136" s="491"/>
      <c r="D136" s="461" t="s">
        <v>910</v>
      </c>
      <c r="E136" s="492" t="s">
        <v>817</v>
      </c>
      <c r="F136" s="462">
        <v>4.0999999999999996</v>
      </c>
      <c r="G136" s="462">
        <v>0</v>
      </c>
      <c r="H136" s="462">
        <v>0</v>
      </c>
      <c r="I136" s="463"/>
      <c r="J136" s="607"/>
      <c r="K136" s="524">
        <v>-8</v>
      </c>
      <c r="L136" s="510">
        <v>100</v>
      </c>
      <c r="M136" s="613"/>
      <c r="N136" s="615"/>
      <c r="O136" s="615"/>
      <c r="P136" s="617"/>
      <c r="Q136" s="363"/>
      <c r="R136" s="324" t="s">
        <v>559</v>
      </c>
      <c r="S136" s="37"/>
      <c r="Y136" s="37"/>
      <c r="Z136" s="37"/>
    </row>
    <row r="137" spans="1:26" s="369" customFormat="1" ht="13.9" customHeight="1">
      <c r="A137" s="515">
        <v>11</v>
      </c>
      <c r="B137" s="470">
        <v>44263</v>
      </c>
      <c r="C137" s="448"/>
      <c r="D137" s="446" t="s">
        <v>917</v>
      </c>
      <c r="E137" s="447" t="s">
        <v>557</v>
      </c>
      <c r="F137" s="444">
        <v>81</v>
      </c>
      <c r="G137" s="444">
        <v>40</v>
      </c>
      <c r="H137" s="444">
        <v>97</v>
      </c>
      <c r="I137" s="445">
        <v>160</v>
      </c>
      <c r="J137" s="445" t="s">
        <v>918</v>
      </c>
      <c r="K137" s="516">
        <f t="shared" ref="K137" si="148">H137-F137</f>
        <v>16</v>
      </c>
      <c r="L137" s="445">
        <v>100</v>
      </c>
      <c r="M137" s="472">
        <f t="shared" ref="M137" si="149">(K137*N137)-L137</f>
        <v>1100</v>
      </c>
      <c r="N137" s="445">
        <v>75</v>
      </c>
      <c r="O137" s="473" t="s">
        <v>556</v>
      </c>
      <c r="P137" s="464">
        <v>44263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15">
        <v>12</v>
      </c>
      <c r="B138" s="470">
        <v>44264</v>
      </c>
      <c r="C138" s="448"/>
      <c r="D138" s="446" t="s">
        <v>920</v>
      </c>
      <c r="E138" s="447" t="s">
        <v>557</v>
      </c>
      <c r="F138" s="444">
        <v>61</v>
      </c>
      <c r="G138" s="444">
        <v>20</v>
      </c>
      <c r="H138" s="444">
        <v>73</v>
      </c>
      <c r="I138" s="445">
        <v>140</v>
      </c>
      <c r="J138" s="445" t="s">
        <v>898</v>
      </c>
      <c r="K138" s="516">
        <f t="shared" ref="K138" si="150">H138-F138</f>
        <v>12</v>
      </c>
      <c r="L138" s="445">
        <v>100</v>
      </c>
      <c r="M138" s="472">
        <f t="shared" ref="M138" si="151">(K138*N138)-L138</f>
        <v>800</v>
      </c>
      <c r="N138" s="445">
        <v>75</v>
      </c>
      <c r="O138" s="473" t="s">
        <v>556</v>
      </c>
      <c r="P138" s="464">
        <v>44264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15">
        <v>13</v>
      </c>
      <c r="B139" s="470">
        <v>44264</v>
      </c>
      <c r="C139" s="448"/>
      <c r="D139" s="446" t="s">
        <v>893</v>
      </c>
      <c r="E139" s="447" t="s">
        <v>557</v>
      </c>
      <c r="F139" s="444">
        <v>200</v>
      </c>
      <c r="G139" s="444">
        <v>70</v>
      </c>
      <c r="H139" s="444">
        <v>260</v>
      </c>
      <c r="I139" s="445">
        <v>500</v>
      </c>
      <c r="J139" s="445" t="s">
        <v>787</v>
      </c>
      <c r="K139" s="516">
        <f t="shared" ref="K139:K140" si="152">H139-F139</f>
        <v>60</v>
      </c>
      <c r="L139" s="445">
        <v>100</v>
      </c>
      <c r="M139" s="472">
        <f t="shared" ref="M139:M140" si="153">(K139*N139)-L139</f>
        <v>1400</v>
      </c>
      <c r="N139" s="445">
        <v>25</v>
      </c>
      <c r="O139" s="473" t="s">
        <v>556</v>
      </c>
      <c r="P139" s="464">
        <v>44264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14</v>
      </c>
      <c r="B140" s="470">
        <v>44264</v>
      </c>
      <c r="C140" s="448"/>
      <c r="D140" s="446" t="s">
        <v>893</v>
      </c>
      <c r="E140" s="447" t="s">
        <v>557</v>
      </c>
      <c r="F140" s="444">
        <v>175</v>
      </c>
      <c r="G140" s="444">
        <v>70</v>
      </c>
      <c r="H140" s="444">
        <v>225</v>
      </c>
      <c r="I140" s="445">
        <v>500</v>
      </c>
      <c r="J140" s="445" t="s">
        <v>922</v>
      </c>
      <c r="K140" s="516">
        <f t="shared" si="152"/>
        <v>50</v>
      </c>
      <c r="L140" s="445">
        <v>100</v>
      </c>
      <c r="M140" s="472">
        <f t="shared" si="153"/>
        <v>1150</v>
      </c>
      <c r="N140" s="445">
        <v>25</v>
      </c>
      <c r="O140" s="473" t="s">
        <v>556</v>
      </c>
      <c r="P140" s="464">
        <v>44264</v>
      </c>
      <c r="Q140" s="363"/>
      <c r="R140" s="324" t="s">
        <v>559</v>
      </c>
      <c r="S140" s="37"/>
      <c r="Y140" s="37"/>
      <c r="Z140" s="37"/>
    </row>
    <row r="141" spans="1:26" s="369" customFormat="1" ht="13.9" customHeight="1">
      <c r="A141" s="515">
        <v>15</v>
      </c>
      <c r="B141" s="470">
        <v>44264</v>
      </c>
      <c r="C141" s="448"/>
      <c r="D141" s="446" t="s">
        <v>920</v>
      </c>
      <c r="E141" s="447" t="s">
        <v>557</v>
      </c>
      <c r="F141" s="444">
        <v>61</v>
      </c>
      <c r="G141" s="444">
        <v>20</v>
      </c>
      <c r="H141" s="444">
        <v>74</v>
      </c>
      <c r="I141" s="445">
        <v>140</v>
      </c>
      <c r="J141" s="445" t="s">
        <v>896</v>
      </c>
      <c r="K141" s="516">
        <f t="shared" ref="K141:K142" si="154">H141-F141</f>
        <v>13</v>
      </c>
      <c r="L141" s="445">
        <v>100</v>
      </c>
      <c r="M141" s="472">
        <f t="shared" ref="M141:M142" si="155">(K141*N141)-L141</f>
        <v>875</v>
      </c>
      <c r="N141" s="445">
        <v>75</v>
      </c>
      <c r="O141" s="473" t="s">
        <v>556</v>
      </c>
      <c r="P141" s="464">
        <v>44264</v>
      </c>
      <c r="Q141" s="363"/>
      <c r="R141" s="324" t="s">
        <v>792</v>
      </c>
      <c r="S141" s="37"/>
      <c r="Y141" s="37"/>
      <c r="Z141" s="37"/>
    </row>
    <row r="142" spans="1:26" s="369" customFormat="1" ht="13.9" customHeight="1">
      <c r="A142" s="515">
        <v>16</v>
      </c>
      <c r="B142" s="470">
        <v>44264</v>
      </c>
      <c r="C142" s="448"/>
      <c r="D142" s="446" t="s">
        <v>921</v>
      </c>
      <c r="E142" s="447" t="s">
        <v>557</v>
      </c>
      <c r="F142" s="444">
        <v>210</v>
      </c>
      <c r="G142" s="444">
        <v>70</v>
      </c>
      <c r="H142" s="444">
        <v>275</v>
      </c>
      <c r="I142" s="445">
        <v>500</v>
      </c>
      <c r="J142" s="445" t="s">
        <v>923</v>
      </c>
      <c r="K142" s="516">
        <f t="shared" si="154"/>
        <v>65</v>
      </c>
      <c r="L142" s="445">
        <v>100</v>
      </c>
      <c r="M142" s="472">
        <f t="shared" si="155"/>
        <v>1525</v>
      </c>
      <c r="N142" s="445">
        <v>25</v>
      </c>
      <c r="O142" s="473" t="s">
        <v>556</v>
      </c>
      <c r="P142" s="464">
        <v>44264</v>
      </c>
      <c r="Q142" s="363"/>
      <c r="R142" s="324" t="s">
        <v>559</v>
      </c>
      <c r="S142" s="37"/>
      <c r="Y142" s="37"/>
      <c r="Z142" s="37"/>
    </row>
    <row r="143" spans="1:26" s="369" customFormat="1" ht="13.9" customHeight="1">
      <c r="A143" s="515">
        <v>17</v>
      </c>
      <c r="B143" s="470">
        <v>44265</v>
      </c>
      <c r="C143" s="448"/>
      <c r="D143" s="446" t="s">
        <v>929</v>
      </c>
      <c r="E143" s="447" t="s">
        <v>557</v>
      </c>
      <c r="F143" s="444">
        <v>50</v>
      </c>
      <c r="G143" s="444"/>
      <c r="H143" s="444">
        <v>65</v>
      </c>
      <c r="I143" s="445">
        <v>100</v>
      </c>
      <c r="J143" s="445" t="s">
        <v>931</v>
      </c>
      <c r="K143" s="516">
        <f t="shared" ref="K143:K146" si="156">H143-F143</f>
        <v>15</v>
      </c>
      <c r="L143" s="445">
        <v>100</v>
      </c>
      <c r="M143" s="472">
        <f t="shared" ref="M143:M146" si="157">(K143*N143)-L143</f>
        <v>1025</v>
      </c>
      <c r="N143" s="445">
        <v>75</v>
      </c>
      <c r="O143" s="473" t="s">
        <v>556</v>
      </c>
      <c r="P143" s="464">
        <v>44265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15">
        <v>18</v>
      </c>
      <c r="B144" s="470">
        <v>44265</v>
      </c>
      <c r="C144" s="448"/>
      <c r="D144" s="446" t="s">
        <v>930</v>
      </c>
      <c r="E144" s="447" t="s">
        <v>557</v>
      </c>
      <c r="F144" s="444">
        <v>350</v>
      </c>
      <c r="G144" s="444">
        <v>170</v>
      </c>
      <c r="H144" s="444">
        <v>405</v>
      </c>
      <c r="I144" s="445">
        <v>600</v>
      </c>
      <c r="J144" s="445" t="s">
        <v>680</v>
      </c>
      <c r="K144" s="516">
        <f t="shared" si="156"/>
        <v>55</v>
      </c>
      <c r="L144" s="445">
        <v>100</v>
      </c>
      <c r="M144" s="472">
        <f t="shared" si="157"/>
        <v>1275</v>
      </c>
      <c r="N144" s="445">
        <v>25</v>
      </c>
      <c r="O144" s="473" t="s">
        <v>556</v>
      </c>
      <c r="P144" s="464">
        <v>44265</v>
      </c>
      <c r="Q144" s="363"/>
      <c r="R144" s="324" t="s">
        <v>559</v>
      </c>
      <c r="S144" s="37"/>
      <c r="Y144" s="37"/>
      <c r="Z144" s="37"/>
    </row>
    <row r="145" spans="1:26" s="369" customFormat="1" ht="13.9" customHeight="1">
      <c r="A145" s="534">
        <v>19</v>
      </c>
      <c r="B145" s="479">
        <v>44265</v>
      </c>
      <c r="C145" s="419"/>
      <c r="D145" s="461" t="s">
        <v>932</v>
      </c>
      <c r="E145" s="492" t="s">
        <v>557</v>
      </c>
      <c r="F145" s="462">
        <v>21.5</v>
      </c>
      <c r="G145" s="462"/>
      <c r="H145" s="462">
        <v>0</v>
      </c>
      <c r="I145" s="463">
        <v>50</v>
      </c>
      <c r="J145" s="463" t="s">
        <v>933</v>
      </c>
      <c r="K145" s="535">
        <f t="shared" si="156"/>
        <v>-21.5</v>
      </c>
      <c r="L145" s="463">
        <v>100</v>
      </c>
      <c r="M145" s="511">
        <f t="shared" si="157"/>
        <v>-1712.5</v>
      </c>
      <c r="N145" s="463">
        <v>75</v>
      </c>
      <c r="O145" s="512" t="s">
        <v>620</v>
      </c>
      <c r="P145" s="527">
        <v>44265</v>
      </c>
      <c r="Q145" s="363"/>
      <c r="R145" s="324" t="s">
        <v>792</v>
      </c>
      <c r="S145" s="37"/>
      <c r="Y145" s="37"/>
      <c r="Z145" s="37"/>
    </row>
    <row r="146" spans="1:26" s="369" customFormat="1" ht="13.9" customHeight="1">
      <c r="A146" s="515">
        <v>20</v>
      </c>
      <c r="B146" s="470">
        <v>44265</v>
      </c>
      <c r="C146" s="448"/>
      <c r="D146" s="446" t="s">
        <v>935</v>
      </c>
      <c r="E146" s="447" t="s">
        <v>557</v>
      </c>
      <c r="F146" s="444">
        <v>4.2</v>
      </c>
      <c r="G146" s="444">
        <v>2.5</v>
      </c>
      <c r="H146" s="444">
        <v>5</v>
      </c>
      <c r="I146" s="445">
        <v>7</v>
      </c>
      <c r="J146" s="445" t="s">
        <v>946</v>
      </c>
      <c r="K146" s="516">
        <f t="shared" si="156"/>
        <v>0.79999999999999982</v>
      </c>
      <c r="L146" s="445">
        <v>100</v>
      </c>
      <c r="M146" s="472">
        <f t="shared" si="157"/>
        <v>2299.9999999999995</v>
      </c>
      <c r="N146" s="445">
        <v>3000</v>
      </c>
      <c r="O146" s="473" t="s">
        <v>556</v>
      </c>
      <c r="P146" s="443">
        <v>44267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21</v>
      </c>
      <c r="B147" s="470">
        <v>44267</v>
      </c>
      <c r="C147" s="448"/>
      <c r="D147" s="446" t="s">
        <v>942</v>
      </c>
      <c r="E147" s="447" t="s">
        <v>557</v>
      </c>
      <c r="F147" s="444">
        <v>335</v>
      </c>
      <c r="G147" s="444">
        <v>160</v>
      </c>
      <c r="H147" s="444">
        <v>390</v>
      </c>
      <c r="I147" s="445" t="s">
        <v>943</v>
      </c>
      <c r="J147" s="445" t="s">
        <v>680</v>
      </c>
      <c r="K147" s="516">
        <f t="shared" ref="K147:K150" si="158">H147-F147</f>
        <v>55</v>
      </c>
      <c r="L147" s="445">
        <v>100</v>
      </c>
      <c r="M147" s="472">
        <f t="shared" ref="M147:M150" si="159">(K147*N147)-L147</f>
        <v>1275</v>
      </c>
      <c r="N147" s="445">
        <v>25</v>
      </c>
      <c r="O147" s="473" t="s">
        <v>556</v>
      </c>
      <c r="P147" s="464">
        <v>44267</v>
      </c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15">
        <v>22</v>
      </c>
      <c r="B148" s="470">
        <v>44267</v>
      </c>
      <c r="C148" s="448"/>
      <c r="D148" s="446" t="s">
        <v>944</v>
      </c>
      <c r="E148" s="447" t="s">
        <v>557</v>
      </c>
      <c r="F148" s="444">
        <v>52</v>
      </c>
      <c r="G148" s="444">
        <v>18</v>
      </c>
      <c r="H148" s="444">
        <v>65</v>
      </c>
      <c r="I148" s="445" t="s">
        <v>945</v>
      </c>
      <c r="J148" s="445" t="s">
        <v>896</v>
      </c>
      <c r="K148" s="516">
        <f t="shared" si="158"/>
        <v>13</v>
      </c>
      <c r="L148" s="445">
        <v>100</v>
      </c>
      <c r="M148" s="472">
        <f t="shared" si="159"/>
        <v>875</v>
      </c>
      <c r="N148" s="445">
        <v>75</v>
      </c>
      <c r="O148" s="473" t="s">
        <v>556</v>
      </c>
      <c r="P148" s="464">
        <v>44267</v>
      </c>
      <c r="Q148" s="363"/>
      <c r="R148" s="324" t="s">
        <v>559</v>
      </c>
      <c r="S148" s="37"/>
      <c r="Y148" s="37"/>
      <c r="Z148" s="37"/>
    </row>
    <row r="149" spans="1:26" s="369" customFormat="1" ht="13.9" customHeight="1">
      <c r="A149" s="539">
        <v>23</v>
      </c>
      <c r="B149" s="479">
        <v>44270</v>
      </c>
      <c r="C149" s="491"/>
      <c r="D149" s="461" t="s">
        <v>956</v>
      </c>
      <c r="E149" s="492" t="s">
        <v>557</v>
      </c>
      <c r="F149" s="462">
        <v>9.6</v>
      </c>
      <c r="G149" s="462">
        <v>6.5</v>
      </c>
      <c r="H149" s="462">
        <v>6.5</v>
      </c>
      <c r="I149" s="463" t="s">
        <v>957</v>
      </c>
      <c r="J149" s="463" t="s">
        <v>988</v>
      </c>
      <c r="K149" s="540">
        <f t="shared" si="158"/>
        <v>-3.0999999999999996</v>
      </c>
      <c r="L149" s="463">
        <v>100</v>
      </c>
      <c r="M149" s="511">
        <f t="shared" si="159"/>
        <v>-4439.9999999999991</v>
      </c>
      <c r="N149" s="463">
        <v>1400</v>
      </c>
      <c r="O149" s="512" t="s">
        <v>620</v>
      </c>
      <c r="P149" s="484">
        <v>44271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41">
        <v>24</v>
      </c>
      <c r="B150" s="542">
        <v>44270</v>
      </c>
      <c r="C150" s="543"/>
      <c r="D150" s="544" t="s">
        <v>958</v>
      </c>
      <c r="E150" s="545" t="s">
        <v>557</v>
      </c>
      <c r="F150" s="546">
        <v>17</v>
      </c>
      <c r="G150" s="546">
        <v>12</v>
      </c>
      <c r="H150" s="546">
        <v>17.5</v>
      </c>
      <c r="I150" s="547" t="s">
        <v>959</v>
      </c>
      <c r="J150" s="547" t="s">
        <v>969</v>
      </c>
      <c r="K150" s="548">
        <f t="shared" si="158"/>
        <v>0.5</v>
      </c>
      <c r="L150" s="547">
        <v>100</v>
      </c>
      <c r="M150" s="549">
        <f t="shared" si="159"/>
        <v>400</v>
      </c>
      <c r="N150" s="547">
        <v>1000</v>
      </c>
      <c r="O150" s="550" t="s">
        <v>665</v>
      </c>
      <c r="P150" s="551">
        <v>44271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39">
        <v>25</v>
      </c>
      <c r="B151" s="479">
        <v>44270</v>
      </c>
      <c r="C151" s="491"/>
      <c r="D151" s="461" t="s">
        <v>960</v>
      </c>
      <c r="E151" s="492" t="s">
        <v>557</v>
      </c>
      <c r="F151" s="462">
        <v>93.5</v>
      </c>
      <c r="G151" s="462">
        <v>55</v>
      </c>
      <c r="H151" s="462">
        <v>55</v>
      </c>
      <c r="I151" s="463">
        <v>150</v>
      </c>
      <c r="J151" s="463" t="s">
        <v>964</v>
      </c>
      <c r="K151" s="540">
        <f t="shared" ref="K151:K153" si="160">H151-F151</f>
        <v>-38.5</v>
      </c>
      <c r="L151" s="463">
        <v>100</v>
      </c>
      <c r="M151" s="511">
        <f t="shared" ref="M151:M153" si="161">(K151*N151)-L151</f>
        <v>-2987.5</v>
      </c>
      <c r="N151" s="463">
        <v>75</v>
      </c>
      <c r="O151" s="512" t="s">
        <v>620</v>
      </c>
      <c r="P151" s="484">
        <v>44271</v>
      </c>
      <c r="Q151" s="363"/>
      <c r="R151" s="324" t="s">
        <v>792</v>
      </c>
      <c r="S151" s="37"/>
      <c r="Y151" s="37"/>
      <c r="Z151" s="37"/>
    </row>
    <row r="152" spans="1:26" s="369" customFormat="1" ht="13.9" customHeight="1">
      <c r="A152" s="539">
        <v>26</v>
      </c>
      <c r="B152" s="479">
        <v>44271</v>
      </c>
      <c r="C152" s="491"/>
      <c r="D152" s="461" t="s">
        <v>963</v>
      </c>
      <c r="E152" s="492" t="s">
        <v>557</v>
      </c>
      <c r="F152" s="462">
        <v>25.5</v>
      </c>
      <c r="G152" s="462">
        <v>17</v>
      </c>
      <c r="H152" s="462">
        <v>17</v>
      </c>
      <c r="I152" s="463" t="s">
        <v>965</v>
      </c>
      <c r="J152" s="463" t="s">
        <v>966</v>
      </c>
      <c r="K152" s="540">
        <f t="shared" si="160"/>
        <v>-8.5</v>
      </c>
      <c r="L152" s="463">
        <v>100</v>
      </c>
      <c r="M152" s="511">
        <f t="shared" si="161"/>
        <v>-4775</v>
      </c>
      <c r="N152" s="463">
        <v>550</v>
      </c>
      <c r="O152" s="512" t="s">
        <v>620</v>
      </c>
      <c r="P152" s="527">
        <v>44271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15">
        <v>27</v>
      </c>
      <c r="B153" s="470">
        <v>44271</v>
      </c>
      <c r="C153" s="448"/>
      <c r="D153" s="446" t="s">
        <v>970</v>
      </c>
      <c r="E153" s="447" t="s">
        <v>557</v>
      </c>
      <c r="F153" s="444">
        <v>295</v>
      </c>
      <c r="G153" s="444">
        <v>75</v>
      </c>
      <c r="H153" s="444">
        <v>355</v>
      </c>
      <c r="I153" s="445" t="s">
        <v>971</v>
      </c>
      <c r="J153" s="445" t="s">
        <v>787</v>
      </c>
      <c r="K153" s="516">
        <f t="shared" si="160"/>
        <v>60</v>
      </c>
      <c r="L153" s="445">
        <v>100</v>
      </c>
      <c r="M153" s="472">
        <f t="shared" si="161"/>
        <v>1400</v>
      </c>
      <c r="N153" s="445">
        <v>25</v>
      </c>
      <c r="O153" s="473" t="s">
        <v>556</v>
      </c>
      <c r="P153" s="464">
        <v>44271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15">
        <v>28</v>
      </c>
      <c r="B154" s="470">
        <v>44271</v>
      </c>
      <c r="C154" s="448"/>
      <c r="D154" s="446" t="s">
        <v>970</v>
      </c>
      <c r="E154" s="447" t="s">
        <v>557</v>
      </c>
      <c r="F154" s="444">
        <v>250</v>
      </c>
      <c r="G154" s="444">
        <v>75</v>
      </c>
      <c r="H154" s="444">
        <v>340</v>
      </c>
      <c r="I154" s="445" t="s">
        <v>971</v>
      </c>
      <c r="J154" s="445" t="s">
        <v>861</v>
      </c>
      <c r="K154" s="516">
        <f t="shared" ref="K154:K158" si="162">H154-F154</f>
        <v>90</v>
      </c>
      <c r="L154" s="445">
        <v>100</v>
      </c>
      <c r="M154" s="472">
        <f t="shared" ref="M154:M157" si="163">(K154*N154)-L154</f>
        <v>2150</v>
      </c>
      <c r="N154" s="445">
        <v>25</v>
      </c>
      <c r="O154" s="473" t="s">
        <v>556</v>
      </c>
      <c r="P154" s="464">
        <v>44271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54">
        <v>29</v>
      </c>
      <c r="B155" s="479">
        <v>44271</v>
      </c>
      <c r="C155" s="491"/>
      <c r="D155" s="461" t="s">
        <v>970</v>
      </c>
      <c r="E155" s="492" t="s">
        <v>557</v>
      </c>
      <c r="F155" s="462">
        <v>280</v>
      </c>
      <c r="G155" s="462">
        <v>75</v>
      </c>
      <c r="H155" s="462">
        <v>60</v>
      </c>
      <c r="I155" s="463" t="s">
        <v>971</v>
      </c>
      <c r="J155" s="463" t="s">
        <v>986</v>
      </c>
      <c r="K155" s="555">
        <f t="shared" si="162"/>
        <v>-220</v>
      </c>
      <c r="L155" s="463">
        <v>100</v>
      </c>
      <c r="M155" s="511">
        <f t="shared" si="163"/>
        <v>-5600</v>
      </c>
      <c r="N155" s="463">
        <v>25</v>
      </c>
      <c r="O155" s="512" t="s">
        <v>620</v>
      </c>
      <c r="P155" s="484">
        <v>44272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54">
        <v>30</v>
      </c>
      <c r="B156" s="479">
        <v>44271</v>
      </c>
      <c r="C156" s="491"/>
      <c r="D156" s="461" t="s">
        <v>972</v>
      </c>
      <c r="E156" s="492" t="s">
        <v>557</v>
      </c>
      <c r="F156" s="462">
        <v>4.0999999999999996</v>
      </c>
      <c r="G156" s="462">
        <v>2.8</v>
      </c>
      <c r="H156" s="462">
        <v>2.7</v>
      </c>
      <c r="I156" s="463">
        <v>6</v>
      </c>
      <c r="J156" s="463" t="s">
        <v>987</v>
      </c>
      <c r="K156" s="555">
        <f t="shared" si="162"/>
        <v>-1.3999999999999995</v>
      </c>
      <c r="L156" s="463">
        <v>100</v>
      </c>
      <c r="M156" s="511">
        <f t="shared" si="163"/>
        <v>-4299.9999999999982</v>
      </c>
      <c r="N156" s="463">
        <v>3000</v>
      </c>
      <c r="O156" s="512" t="s">
        <v>620</v>
      </c>
      <c r="P156" s="484">
        <v>44272</v>
      </c>
      <c r="Q156" s="363"/>
      <c r="R156" s="324" t="s">
        <v>559</v>
      </c>
      <c r="S156" s="37"/>
      <c r="Y156" s="37"/>
      <c r="Z156" s="37"/>
    </row>
    <row r="157" spans="1:26" s="369" customFormat="1" ht="13.9" customHeight="1">
      <c r="A157" s="515">
        <v>31</v>
      </c>
      <c r="B157" s="470">
        <v>44273</v>
      </c>
      <c r="C157" s="448"/>
      <c r="D157" s="446" t="s">
        <v>999</v>
      </c>
      <c r="E157" s="447" t="s">
        <v>557</v>
      </c>
      <c r="F157" s="444">
        <v>22</v>
      </c>
      <c r="G157" s="444"/>
      <c r="H157" s="444">
        <v>44</v>
      </c>
      <c r="I157" s="445">
        <v>70</v>
      </c>
      <c r="J157" s="445" t="s">
        <v>1002</v>
      </c>
      <c r="K157" s="516">
        <f t="shared" si="162"/>
        <v>22</v>
      </c>
      <c r="L157" s="445">
        <v>100</v>
      </c>
      <c r="M157" s="472">
        <f t="shared" si="163"/>
        <v>1550</v>
      </c>
      <c r="N157" s="445">
        <v>75</v>
      </c>
      <c r="O157" s="473" t="s">
        <v>556</v>
      </c>
      <c r="P157" s="464">
        <v>44273</v>
      </c>
      <c r="Q157" s="363"/>
      <c r="R157" s="324" t="s">
        <v>792</v>
      </c>
      <c r="S157" s="37"/>
      <c r="Y157" s="37"/>
      <c r="Z157" s="37"/>
    </row>
    <row r="158" spans="1:26" s="369" customFormat="1" ht="13.9" customHeight="1">
      <c r="A158" s="515">
        <v>32</v>
      </c>
      <c r="B158" s="470">
        <v>44273</v>
      </c>
      <c r="C158" s="448"/>
      <c r="D158" s="446" t="s">
        <v>1000</v>
      </c>
      <c r="E158" s="447" t="s">
        <v>557</v>
      </c>
      <c r="F158" s="444">
        <v>280</v>
      </c>
      <c r="G158" s="444">
        <v>80</v>
      </c>
      <c r="H158" s="444">
        <v>335</v>
      </c>
      <c r="I158" s="445">
        <v>600</v>
      </c>
      <c r="J158" s="445" t="s">
        <v>680</v>
      </c>
      <c r="K158" s="516">
        <f t="shared" si="162"/>
        <v>55</v>
      </c>
      <c r="L158" s="445">
        <v>100</v>
      </c>
      <c r="M158" s="472">
        <f t="shared" ref="M158:M159" si="164">(K158*N158)-L158</f>
        <v>1275</v>
      </c>
      <c r="N158" s="445">
        <v>25</v>
      </c>
      <c r="O158" s="473" t="s">
        <v>556</v>
      </c>
      <c r="P158" s="464">
        <v>44273</v>
      </c>
      <c r="Q158" s="363"/>
      <c r="R158" s="324" t="s">
        <v>559</v>
      </c>
      <c r="S158" s="37"/>
      <c r="Y158" s="37"/>
      <c r="Z158" s="37"/>
    </row>
    <row r="159" spans="1:26" s="369" customFormat="1" ht="13.9" customHeight="1">
      <c r="A159" s="515">
        <v>33</v>
      </c>
      <c r="B159" s="470">
        <v>44273</v>
      </c>
      <c r="C159" s="448"/>
      <c r="D159" s="446" t="s">
        <v>1001</v>
      </c>
      <c r="E159" s="447" t="s">
        <v>557</v>
      </c>
      <c r="F159" s="444">
        <v>20</v>
      </c>
      <c r="G159" s="444"/>
      <c r="H159" s="444">
        <v>37.5</v>
      </c>
      <c r="I159" s="445">
        <v>50</v>
      </c>
      <c r="J159" s="445" t="s">
        <v>874</v>
      </c>
      <c r="K159" s="516">
        <f t="shared" ref="K159" si="165">H159-F159</f>
        <v>17.5</v>
      </c>
      <c r="L159" s="445">
        <v>100</v>
      </c>
      <c r="M159" s="472">
        <f t="shared" si="164"/>
        <v>1212.5</v>
      </c>
      <c r="N159" s="445">
        <v>75</v>
      </c>
      <c r="O159" s="473" t="s">
        <v>556</v>
      </c>
      <c r="P159" s="464">
        <v>44273</v>
      </c>
      <c r="Q159" s="363"/>
      <c r="R159" s="324" t="s">
        <v>792</v>
      </c>
      <c r="S159" s="37"/>
      <c r="Y159" s="37"/>
      <c r="Z159" s="37"/>
    </row>
    <row r="160" spans="1:26" s="369" customFormat="1" ht="13.9" customHeight="1">
      <c r="A160" s="515">
        <v>34</v>
      </c>
      <c r="B160" s="470">
        <v>44273</v>
      </c>
      <c r="C160" s="448"/>
      <c r="D160" s="446" t="s">
        <v>1000</v>
      </c>
      <c r="E160" s="447" t="s">
        <v>557</v>
      </c>
      <c r="F160" s="444">
        <v>280</v>
      </c>
      <c r="G160" s="444">
        <v>80</v>
      </c>
      <c r="H160" s="444">
        <v>335</v>
      </c>
      <c r="I160" s="445">
        <v>600</v>
      </c>
      <c r="J160" s="445" t="s">
        <v>680</v>
      </c>
      <c r="K160" s="516">
        <f t="shared" ref="K160" si="166">H160-F160</f>
        <v>55</v>
      </c>
      <c r="L160" s="445">
        <v>100</v>
      </c>
      <c r="M160" s="472">
        <f t="shared" ref="M160" si="167">(K160*N160)-L160</f>
        <v>1275</v>
      </c>
      <c r="N160" s="445">
        <v>25</v>
      </c>
      <c r="O160" s="473" t="s">
        <v>556</v>
      </c>
      <c r="P160" s="464">
        <v>44273</v>
      </c>
      <c r="Q160" s="363"/>
      <c r="R160" s="324" t="s">
        <v>559</v>
      </c>
      <c r="S160" s="37"/>
      <c r="Y160" s="37"/>
      <c r="Z160" s="37"/>
    </row>
    <row r="161" spans="1:26" s="369" customFormat="1" ht="13.9" customHeight="1">
      <c r="A161" s="515">
        <v>35</v>
      </c>
      <c r="B161" s="470">
        <v>44273</v>
      </c>
      <c r="C161" s="448"/>
      <c r="D161" s="446" t="s">
        <v>1000</v>
      </c>
      <c r="E161" s="447" t="s">
        <v>557</v>
      </c>
      <c r="F161" s="444">
        <v>280</v>
      </c>
      <c r="G161" s="444">
        <v>80</v>
      </c>
      <c r="H161" s="444">
        <v>395</v>
      </c>
      <c r="I161" s="445">
        <v>600</v>
      </c>
      <c r="J161" s="445" t="s">
        <v>872</v>
      </c>
      <c r="K161" s="516">
        <f t="shared" ref="K161:K163" si="168">H161-F161</f>
        <v>115</v>
      </c>
      <c r="L161" s="445">
        <v>100</v>
      </c>
      <c r="M161" s="472">
        <f t="shared" ref="M161:M163" si="169">(K161*N161)-L161</f>
        <v>2775</v>
      </c>
      <c r="N161" s="445">
        <v>25</v>
      </c>
      <c r="O161" s="473" t="s">
        <v>556</v>
      </c>
      <c r="P161" s="443">
        <v>44274</v>
      </c>
      <c r="Q161" s="363"/>
      <c r="R161" s="324" t="s">
        <v>559</v>
      </c>
      <c r="S161" s="37"/>
      <c r="Y161" s="37"/>
      <c r="Z161" s="37"/>
    </row>
    <row r="162" spans="1:26" s="369" customFormat="1" ht="13.9" customHeight="1">
      <c r="A162" s="515">
        <v>36</v>
      </c>
      <c r="B162" s="470">
        <v>44274</v>
      </c>
      <c r="C162" s="448"/>
      <c r="D162" s="446" t="s">
        <v>1004</v>
      </c>
      <c r="E162" s="447" t="s">
        <v>557</v>
      </c>
      <c r="F162" s="444">
        <v>105.5</v>
      </c>
      <c r="G162" s="444">
        <v>60</v>
      </c>
      <c r="H162" s="444">
        <v>123.5</v>
      </c>
      <c r="I162" s="445">
        <v>190</v>
      </c>
      <c r="J162" s="445" t="s">
        <v>1005</v>
      </c>
      <c r="K162" s="516">
        <f t="shared" si="168"/>
        <v>18</v>
      </c>
      <c r="L162" s="445">
        <v>100</v>
      </c>
      <c r="M162" s="472">
        <f t="shared" si="169"/>
        <v>1250</v>
      </c>
      <c r="N162" s="445">
        <v>75</v>
      </c>
      <c r="O162" s="473" t="s">
        <v>556</v>
      </c>
      <c r="P162" s="464">
        <v>44274</v>
      </c>
      <c r="Q162" s="363"/>
      <c r="R162" s="324" t="s">
        <v>792</v>
      </c>
      <c r="S162" s="37"/>
      <c r="Y162" s="37"/>
      <c r="Z162" s="37"/>
    </row>
    <row r="163" spans="1:26" s="369" customFormat="1" ht="13.9" customHeight="1">
      <c r="A163" s="561">
        <v>37</v>
      </c>
      <c r="B163" s="479">
        <v>44274</v>
      </c>
      <c r="C163" s="491"/>
      <c r="D163" s="461" t="s">
        <v>1004</v>
      </c>
      <c r="E163" s="492" t="s">
        <v>557</v>
      </c>
      <c r="F163" s="462">
        <v>105</v>
      </c>
      <c r="G163" s="462">
        <v>60</v>
      </c>
      <c r="H163" s="462">
        <v>60</v>
      </c>
      <c r="I163" s="463">
        <v>190</v>
      </c>
      <c r="J163" s="463" t="s">
        <v>919</v>
      </c>
      <c r="K163" s="562">
        <f t="shared" si="168"/>
        <v>-45</v>
      </c>
      <c r="L163" s="463">
        <v>100</v>
      </c>
      <c r="M163" s="511">
        <f t="shared" si="169"/>
        <v>-3475</v>
      </c>
      <c r="N163" s="463">
        <v>75</v>
      </c>
      <c r="O163" s="512" t="s">
        <v>620</v>
      </c>
      <c r="P163" s="484">
        <v>44277</v>
      </c>
      <c r="Q163" s="363"/>
      <c r="R163" s="324" t="s">
        <v>559</v>
      </c>
      <c r="S163" s="37"/>
      <c r="Y163" s="37"/>
      <c r="Z163" s="37"/>
    </row>
    <row r="164" spans="1:26" s="369" customFormat="1" ht="13.9" customHeight="1">
      <c r="A164" s="515">
        <v>38</v>
      </c>
      <c r="B164" s="470">
        <v>44274</v>
      </c>
      <c r="C164" s="448"/>
      <c r="D164" s="446" t="s">
        <v>1000</v>
      </c>
      <c r="E164" s="447" t="s">
        <v>557</v>
      </c>
      <c r="F164" s="444">
        <v>265</v>
      </c>
      <c r="G164" s="444">
        <v>70</v>
      </c>
      <c r="H164" s="444">
        <v>325</v>
      </c>
      <c r="I164" s="445">
        <v>600</v>
      </c>
      <c r="J164" s="445" t="s">
        <v>787</v>
      </c>
      <c r="K164" s="516">
        <f t="shared" ref="K164" si="170">H164-F164</f>
        <v>60</v>
      </c>
      <c r="L164" s="445">
        <v>100</v>
      </c>
      <c r="M164" s="472">
        <f t="shared" ref="M164" si="171">(K164*N164)-L164</f>
        <v>1400</v>
      </c>
      <c r="N164" s="445">
        <v>25</v>
      </c>
      <c r="O164" s="473" t="s">
        <v>556</v>
      </c>
      <c r="P164" s="443">
        <v>44277</v>
      </c>
      <c r="Q164" s="363"/>
      <c r="R164" s="324" t="s">
        <v>792</v>
      </c>
      <c r="S164" s="37"/>
      <c r="Y164" s="37"/>
      <c r="Z164" s="37"/>
    </row>
    <row r="165" spans="1:26" s="369" customFormat="1" ht="13.9" customHeight="1">
      <c r="A165" s="620">
        <v>39</v>
      </c>
      <c r="B165" s="622">
        <v>44277</v>
      </c>
      <c r="C165" s="448"/>
      <c r="D165" s="446" t="s">
        <v>1032</v>
      </c>
      <c r="E165" s="447" t="s">
        <v>557</v>
      </c>
      <c r="F165" s="444">
        <v>11.5</v>
      </c>
      <c r="G165" s="444"/>
      <c r="H165" s="444">
        <v>16.5</v>
      </c>
      <c r="I165" s="445"/>
      <c r="J165" s="624" t="s">
        <v>1042</v>
      </c>
      <c r="K165" s="471">
        <f>H165-F165</f>
        <v>5</v>
      </c>
      <c r="L165" s="471">
        <v>100</v>
      </c>
      <c r="M165" s="618">
        <v>2225</v>
      </c>
      <c r="N165" s="626">
        <v>1000</v>
      </c>
      <c r="O165" s="626" t="s">
        <v>556</v>
      </c>
      <c r="P165" s="628" t="s">
        <v>1043</v>
      </c>
      <c r="Q165" s="363"/>
      <c r="R165" s="324" t="s">
        <v>792</v>
      </c>
      <c r="S165" s="37"/>
      <c r="Y165" s="37"/>
      <c r="Z165" s="37"/>
    </row>
    <row r="166" spans="1:26" s="369" customFormat="1" ht="13.9" customHeight="1">
      <c r="A166" s="621"/>
      <c r="B166" s="623"/>
      <c r="C166" s="448"/>
      <c r="D166" s="446" t="s">
        <v>1033</v>
      </c>
      <c r="E166" s="447" t="s">
        <v>817</v>
      </c>
      <c r="F166" s="444">
        <v>8.5</v>
      </c>
      <c r="G166" s="444"/>
      <c r="H166" s="444">
        <v>11.25</v>
      </c>
      <c r="I166" s="445"/>
      <c r="J166" s="625"/>
      <c r="K166" s="520">
        <f>F166-H166</f>
        <v>-2.75</v>
      </c>
      <c r="L166" s="471">
        <v>100</v>
      </c>
      <c r="M166" s="619"/>
      <c r="N166" s="627"/>
      <c r="O166" s="627"/>
      <c r="P166" s="629"/>
      <c r="Q166" s="363"/>
      <c r="R166" s="324" t="s">
        <v>792</v>
      </c>
      <c r="S166" s="37"/>
      <c r="Y166" s="37"/>
      <c r="Z166" s="37"/>
    </row>
    <row r="167" spans="1:26" s="369" customFormat="1" ht="13.9" customHeight="1">
      <c r="A167" s="602">
        <v>40</v>
      </c>
      <c r="B167" s="604">
        <v>44278</v>
      </c>
      <c r="C167" s="491"/>
      <c r="D167" s="461" t="s">
        <v>1045</v>
      </c>
      <c r="E167" s="492" t="s">
        <v>557</v>
      </c>
      <c r="F167" s="462">
        <v>14.5</v>
      </c>
      <c r="G167" s="462"/>
      <c r="H167" s="462">
        <v>0.9</v>
      </c>
      <c r="I167" s="463"/>
      <c r="J167" s="606" t="s">
        <v>1062</v>
      </c>
      <c r="K167" s="510">
        <f>F167-H167</f>
        <v>13.6</v>
      </c>
      <c r="L167" s="510">
        <v>100</v>
      </c>
      <c r="M167" s="612">
        <f>(550*-5.6)-200</f>
        <v>-3280</v>
      </c>
      <c r="N167" s="614">
        <v>550</v>
      </c>
      <c r="O167" s="614" t="s">
        <v>620</v>
      </c>
      <c r="P167" s="616" t="s">
        <v>1063</v>
      </c>
      <c r="Q167" s="363"/>
      <c r="R167" s="324" t="s">
        <v>559</v>
      </c>
      <c r="S167" s="37"/>
      <c r="Y167" s="37"/>
      <c r="Z167" s="37"/>
    </row>
    <row r="168" spans="1:26" s="369" customFormat="1" ht="13.9" customHeight="1">
      <c r="A168" s="603"/>
      <c r="B168" s="605"/>
      <c r="C168" s="491"/>
      <c r="D168" s="461" t="s">
        <v>1045</v>
      </c>
      <c r="E168" s="492" t="s">
        <v>817</v>
      </c>
      <c r="F168" s="462">
        <v>8</v>
      </c>
      <c r="G168" s="462"/>
      <c r="H168" s="462">
        <v>0</v>
      </c>
      <c r="I168" s="463"/>
      <c r="J168" s="607"/>
      <c r="K168" s="524">
        <v>-8</v>
      </c>
      <c r="L168" s="510">
        <v>100</v>
      </c>
      <c r="M168" s="613"/>
      <c r="N168" s="615"/>
      <c r="O168" s="615"/>
      <c r="P168" s="617"/>
      <c r="Q168" s="363"/>
      <c r="R168" s="324" t="s">
        <v>559</v>
      </c>
      <c r="S168" s="37"/>
      <c r="Y168" s="37"/>
      <c r="Z168" s="37"/>
    </row>
    <row r="169" spans="1:26" s="369" customFormat="1" ht="13.9" customHeight="1">
      <c r="A169" s="515">
        <v>41</v>
      </c>
      <c r="B169" s="470">
        <v>44278</v>
      </c>
      <c r="C169" s="448"/>
      <c r="D169" s="446" t="s">
        <v>1044</v>
      </c>
      <c r="E169" s="447" t="s">
        <v>557</v>
      </c>
      <c r="F169" s="444">
        <v>285</v>
      </c>
      <c r="G169" s="444">
        <v>80</v>
      </c>
      <c r="H169" s="444">
        <v>340</v>
      </c>
      <c r="I169" s="445">
        <v>600</v>
      </c>
      <c r="J169" s="445" t="s">
        <v>680</v>
      </c>
      <c r="K169" s="516">
        <f t="shared" ref="K169:K170" si="172">H169-F169</f>
        <v>55</v>
      </c>
      <c r="L169" s="445">
        <v>100</v>
      </c>
      <c r="M169" s="472">
        <f t="shared" ref="M169:M170" si="173">(K169*N169)-L169</f>
        <v>1275</v>
      </c>
      <c r="N169" s="445">
        <v>25</v>
      </c>
      <c r="O169" s="473" t="s">
        <v>556</v>
      </c>
      <c r="P169" s="464">
        <v>44278</v>
      </c>
      <c r="Q169" s="363"/>
      <c r="R169" s="324" t="s">
        <v>559</v>
      </c>
      <c r="S169" s="37"/>
      <c r="Y169" s="37"/>
      <c r="Z169" s="37"/>
    </row>
    <row r="170" spans="1:26" s="369" customFormat="1" ht="13.9" customHeight="1">
      <c r="A170" s="569">
        <v>42</v>
      </c>
      <c r="B170" s="479">
        <v>44278</v>
      </c>
      <c r="C170" s="491"/>
      <c r="D170" s="461" t="s">
        <v>1046</v>
      </c>
      <c r="E170" s="492" t="s">
        <v>557</v>
      </c>
      <c r="F170" s="462">
        <v>12</v>
      </c>
      <c r="G170" s="462">
        <v>3</v>
      </c>
      <c r="H170" s="462">
        <v>2</v>
      </c>
      <c r="I170" s="463" t="s">
        <v>1047</v>
      </c>
      <c r="J170" s="463" t="s">
        <v>919</v>
      </c>
      <c r="K170" s="570">
        <f t="shared" si="172"/>
        <v>-10</v>
      </c>
      <c r="L170" s="463">
        <v>100</v>
      </c>
      <c r="M170" s="511">
        <f t="shared" si="173"/>
        <v>-5100</v>
      </c>
      <c r="N170" s="463">
        <v>500</v>
      </c>
      <c r="O170" s="512" t="s">
        <v>620</v>
      </c>
      <c r="P170" s="484">
        <v>44280</v>
      </c>
      <c r="Q170" s="363"/>
      <c r="R170" s="324" t="s">
        <v>792</v>
      </c>
      <c r="S170" s="37"/>
      <c r="Y170" s="37"/>
      <c r="Z170" s="37"/>
    </row>
    <row r="171" spans="1:26" s="369" customFormat="1" ht="13.9" customHeight="1">
      <c r="A171" s="565">
        <v>43</v>
      </c>
      <c r="B171" s="470">
        <v>44278</v>
      </c>
      <c r="C171" s="448"/>
      <c r="D171" s="446" t="s">
        <v>1048</v>
      </c>
      <c r="E171" s="447" t="s">
        <v>557</v>
      </c>
      <c r="F171" s="444">
        <v>260</v>
      </c>
      <c r="G171" s="444">
        <v>70</v>
      </c>
      <c r="H171" s="444">
        <v>310</v>
      </c>
      <c r="I171" s="445">
        <v>600</v>
      </c>
      <c r="J171" s="445" t="s">
        <v>922</v>
      </c>
      <c r="K171" s="566">
        <f t="shared" ref="K171:K173" si="174">H171-F171</f>
        <v>50</v>
      </c>
      <c r="L171" s="445">
        <v>100</v>
      </c>
      <c r="M171" s="472">
        <f t="shared" ref="M171:M173" si="175">(K171*N171)-L171</f>
        <v>1150</v>
      </c>
      <c r="N171" s="445">
        <v>25</v>
      </c>
      <c r="O171" s="473" t="s">
        <v>556</v>
      </c>
      <c r="P171" s="443">
        <v>44279</v>
      </c>
      <c r="Q171" s="363"/>
      <c r="R171" s="324" t="s">
        <v>792</v>
      </c>
      <c r="S171" s="37"/>
      <c r="Y171" s="37"/>
      <c r="Z171" s="37"/>
    </row>
    <row r="172" spans="1:26" s="369" customFormat="1" ht="13.9" customHeight="1">
      <c r="A172" s="565">
        <v>44</v>
      </c>
      <c r="B172" s="470">
        <v>44279</v>
      </c>
      <c r="C172" s="448"/>
      <c r="D172" s="446" t="s">
        <v>1055</v>
      </c>
      <c r="E172" s="447" t="s">
        <v>557</v>
      </c>
      <c r="F172" s="444">
        <v>52</v>
      </c>
      <c r="G172" s="444">
        <v>18</v>
      </c>
      <c r="H172" s="444">
        <v>70</v>
      </c>
      <c r="I172" s="445" t="s">
        <v>1056</v>
      </c>
      <c r="J172" s="445" t="s">
        <v>1005</v>
      </c>
      <c r="K172" s="566">
        <f t="shared" si="174"/>
        <v>18</v>
      </c>
      <c r="L172" s="445">
        <v>100</v>
      </c>
      <c r="M172" s="472">
        <f t="shared" si="175"/>
        <v>1250</v>
      </c>
      <c r="N172" s="445">
        <v>75</v>
      </c>
      <c r="O172" s="473" t="s">
        <v>556</v>
      </c>
      <c r="P172" s="464">
        <v>44279</v>
      </c>
      <c r="Q172" s="363"/>
      <c r="R172" s="324" t="s">
        <v>792</v>
      </c>
      <c r="S172" s="37"/>
      <c r="Y172" s="37"/>
      <c r="Z172" s="37"/>
    </row>
    <row r="173" spans="1:26" s="369" customFormat="1" ht="13.9" customHeight="1">
      <c r="A173" s="569">
        <v>45</v>
      </c>
      <c r="B173" s="479">
        <v>44279</v>
      </c>
      <c r="C173" s="491"/>
      <c r="D173" s="461" t="s">
        <v>1055</v>
      </c>
      <c r="E173" s="492" t="s">
        <v>557</v>
      </c>
      <c r="F173" s="462">
        <v>31</v>
      </c>
      <c r="G173" s="462"/>
      <c r="H173" s="462">
        <v>0</v>
      </c>
      <c r="I173" s="463">
        <v>80</v>
      </c>
      <c r="J173" s="463" t="s">
        <v>1068</v>
      </c>
      <c r="K173" s="570">
        <f t="shared" si="174"/>
        <v>-31</v>
      </c>
      <c r="L173" s="463">
        <v>100</v>
      </c>
      <c r="M173" s="511">
        <f t="shared" si="175"/>
        <v>-2425</v>
      </c>
      <c r="N173" s="463">
        <v>75</v>
      </c>
      <c r="O173" s="512" t="s">
        <v>620</v>
      </c>
      <c r="P173" s="484">
        <v>44280</v>
      </c>
      <c r="Q173" s="363"/>
      <c r="R173" s="324" t="s">
        <v>792</v>
      </c>
      <c r="S173" s="37"/>
      <c r="Y173" s="37"/>
      <c r="Z173" s="37"/>
    </row>
    <row r="174" spans="1:26" s="369" customFormat="1" ht="13.9" customHeight="1">
      <c r="A174" s="567">
        <v>46</v>
      </c>
      <c r="B174" s="470">
        <v>44280</v>
      </c>
      <c r="C174" s="448"/>
      <c r="D174" s="446" t="s">
        <v>1069</v>
      </c>
      <c r="E174" s="447" t="s">
        <v>557</v>
      </c>
      <c r="F174" s="444">
        <v>320</v>
      </c>
      <c r="G174" s="444">
        <v>90</v>
      </c>
      <c r="H174" s="444">
        <v>365</v>
      </c>
      <c r="I174" s="445">
        <v>600</v>
      </c>
      <c r="J174" s="445" t="s">
        <v>1123</v>
      </c>
      <c r="K174" s="568">
        <f t="shared" ref="K174:K175" si="176">H174-F174</f>
        <v>45</v>
      </c>
      <c r="L174" s="445">
        <v>100</v>
      </c>
      <c r="M174" s="472">
        <f t="shared" ref="M174:M175" si="177">(K174*N174)-L174</f>
        <v>1025</v>
      </c>
      <c r="N174" s="445">
        <v>25</v>
      </c>
      <c r="O174" s="473" t="s">
        <v>556</v>
      </c>
      <c r="P174" s="464">
        <v>44280</v>
      </c>
      <c r="Q174" s="363"/>
      <c r="R174" s="324" t="s">
        <v>792</v>
      </c>
      <c r="S174" s="37"/>
      <c r="Y174" s="37"/>
      <c r="Z174" s="37"/>
    </row>
    <row r="175" spans="1:26" s="369" customFormat="1" ht="13.9" customHeight="1">
      <c r="A175" s="567">
        <v>47</v>
      </c>
      <c r="B175" s="470">
        <v>44280</v>
      </c>
      <c r="C175" s="448"/>
      <c r="D175" s="446" t="s">
        <v>1125</v>
      </c>
      <c r="E175" s="447" t="s">
        <v>557</v>
      </c>
      <c r="F175" s="444">
        <v>200</v>
      </c>
      <c r="G175" s="444">
        <v>50</v>
      </c>
      <c r="H175" s="444">
        <v>250</v>
      </c>
      <c r="I175" s="445">
        <v>500</v>
      </c>
      <c r="J175" s="445" t="s">
        <v>922</v>
      </c>
      <c r="K175" s="568">
        <f t="shared" si="176"/>
        <v>50</v>
      </c>
      <c r="L175" s="445">
        <v>100</v>
      </c>
      <c r="M175" s="472">
        <f t="shared" si="177"/>
        <v>1150</v>
      </c>
      <c r="N175" s="445">
        <v>25</v>
      </c>
      <c r="O175" s="473" t="s">
        <v>556</v>
      </c>
      <c r="P175" s="464">
        <v>44280</v>
      </c>
      <c r="Q175" s="363"/>
      <c r="R175" s="324" t="s">
        <v>792</v>
      </c>
      <c r="S175" s="37"/>
      <c r="Y175" s="37"/>
      <c r="Z175" s="37"/>
    </row>
    <row r="176" spans="1:26" s="369" customFormat="1" ht="13.9" customHeight="1">
      <c r="A176" s="567">
        <v>48</v>
      </c>
      <c r="B176" s="470">
        <v>44280</v>
      </c>
      <c r="C176" s="448"/>
      <c r="D176" s="446" t="s">
        <v>1070</v>
      </c>
      <c r="E176" s="447" t="s">
        <v>557</v>
      </c>
      <c r="F176" s="444">
        <v>260</v>
      </c>
      <c r="G176" s="444">
        <v>70</v>
      </c>
      <c r="H176" s="444">
        <v>315</v>
      </c>
      <c r="I176" s="445">
        <v>600</v>
      </c>
      <c r="J176" s="445" t="s">
        <v>1122</v>
      </c>
      <c r="K176" s="568">
        <f t="shared" ref="K176" si="178">H176-F176</f>
        <v>55</v>
      </c>
      <c r="L176" s="445">
        <v>100</v>
      </c>
      <c r="M176" s="472">
        <f t="shared" ref="M176" si="179">(K176*N176)-L176</f>
        <v>1275</v>
      </c>
      <c r="N176" s="445">
        <v>25</v>
      </c>
      <c r="O176" s="473" t="s">
        <v>556</v>
      </c>
      <c r="P176" s="464">
        <v>44280</v>
      </c>
      <c r="Q176" s="363"/>
      <c r="R176" s="324" t="s">
        <v>792</v>
      </c>
      <c r="S176" s="37"/>
      <c r="Y176" s="37"/>
      <c r="Z176" s="37"/>
    </row>
    <row r="177" spans="1:34" s="369" customFormat="1" ht="13.9" customHeight="1">
      <c r="A177" s="634">
        <v>40</v>
      </c>
      <c r="B177" s="636">
        <v>44280</v>
      </c>
      <c r="C177" s="419"/>
      <c r="D177" s="412" t="s">
        <v>1071</v>
      </c>
      <c r="E177" s="413" t="s">
        <v>557</v>
      </c>
      <c r="F177" s="387" t="s">
        <v>1072</v>
      </c>
      <c r="G177" s="387"/>
      <c r="H177" s="387"/>
      <c r="I177" s="352"/>
      <c r="J177" s="638"/>
      <c r="K177" s="406"/>
      <c r="L177" s="406"/>
      <c r="M177" s="640"/>
      <c r="N177" s="630"/>
      <c r="O177" s="630"/>
      <c r="P177" s="632"/>
      <c r="Q177" s="363"/>
      <c r="R177" s="324" t="s">
        <v>559</v>
      </c>
      <c r="S177" s="37"/>
      <c r="Y177" s="37"/>
      <c r="Z177" s="37"/>
    </row>
    <row r="178" spans="1:34" s="369" customFormat="1" ht="13.9" customHeight="1">
      <c r="A178" s="635"/>
      <c r="B178" s="637"/>
      <c r="C178" s="419"/>
      <c r="D178" s="412" t="s">
        <v>1004</v>
      </c>
      <c r="E178" s="413" t="s">
        <v>817</v>
      </c>
      <c r="F178" s="387" t="s">
        <v>1073</v>
      </c>
      <c r="G178" s="387"/>
      <c r="H178" s="387"/>
      <c r="I178" s="352"/>
      <c r="J178" s="639"/>
      <c r="K178" s="404"/>
      <c r="L178" s="406"/>
      <c r="M178" s="641"/>
      <c r="N178" s="631"/>
      <c r="O178" s="631"/>
      <c r="P178" s="633"/>
      <c r="Q178" s="363"/>
      <c r="R178" s="324" t="s">
        <v>559</v>
      </c>
      <c r="S178" s="37"/>
      <c r="Y178" s="37"/>
      <c r="Z178" s="37"/>
    </row>
    <row r="179" spans="1:34" s="369" customFormat="1" ht="13.9" customHeight="1">
      <c r="A179" s="579">
        <v>41</v>
      </c>
      <c r="B179" s="470">
        <v>44281</v>
      </c>
      <c r="C179" s="448"/>
      <c r="D179" s="446" t="s">
        <v>1121</v>
      </c>
      <c r="E179" s="447" t="s">
        <v>557</v>
      </c>
      <c r="F179" s="444">
        <v>270</v>
      </c>
      <c r="G179" s="444">
        <v>70</v>
      </c>
      <c r="H179" s="444">
        <v>325</v>
      </c>
      <c r="I179" s="445">
        <v>600</v>
      </c>
      <c r="J179" s="445" t="s">
        <v>680</v>
      </c>
      <c r="K179" s="580">
        <f t="shared" ref="K179" si="180">H179-F179</f>
        <v>55</v>
      </c>
      <c r="L179" s="445">
        <v>100</v>
      </c>
      <c r="M179" s="472">
        <f t="shared" ref="M179" si="181">(K179*N179)-L179</f>
        <v>1275</v>
      </c>
      <c r="N179" s="445">
        <v>25</v>
      </c>
      <c r="O179" s="473" t="s">
        <v>556</v>
      </c>
      <c r="P179" s="464">
        <v>44281</v>
      </c>
      <c r="Q179" s="363"/>
      <c r="R179" s="324" t="s">
        <v>559</v>
      </c>
      <c r="S179" s="37"/>
      <c r="Y179" s="37"/>
      <c r="Z179" s="37"/>
    </row>
    <row r="180" spans="1:34" s="369" customFormat="1" ht="13.9" customHeight="1">
      <c r="A180" s="581">
        <v>42</v>
      </c>
      <c r="B180" s="470">
        <v>44281</v>
      </c>
      <c r="C180" s="448"/>
      <c r="D180" s="446" t="s">
        <v>1124</v>
      </c>
      <c r="E180" s="447" t="s">
        <v>557</v>
      </c>
      <c r="F180" s="444">
        <v>290</v>
      </c>
      <c r="G180" s="444">
        <v>70</v>
      </c>
      <c r="H180" s="444">
        <v>355</v>
      </c>
      <c r="I180" s="445">
        <v>600</v>
      </c>
      <c r="J180" s="445" t="s">
        <v>923</v>
      </c>
      <c r="K180" s="582">
        <f t="shared" ref="K180:K181" si="182">H180-F180</f>
        <v>65</v>
      </c>
      <c r="L180" s="445">
        <v>100</v>
      </c>
      <c r="M180" s="472">
        <f t="shared" ref="M180:M181" si="183">(K180*N180)-L180</f>
        <v>1525</v>
      </c>
      <c r="N180" s="445">
        <v>25</v>
      </c>
      <c r="O180" s="473" t="s">
        <v>556</v>
      </c>
      <c r="P180" s="464">
        <v>44281</v>
      </c>
      <c r="Q180" s="363"/>
      <c r="R180" s="324" t="s">
        <v>792</v>
      </c>
      <c r="S180" s="37"/>
      <c r="Y180" s="37"/>
      <c r="Z180" s="37"/>
    </row>
    <row r="181" spans="1:34" s="369" customFormat="1" ht="13.9" customHeight="1">
      <c r="A181" s="581">
        <v>43</v>
      </c>
      <c r="B181" s="470">
        <v>44281</v>
      </c>
      <c r="C181" s="448"/>
      <c r="D181" s="446" t="s">
        <v>1124</v>
      </c>
      <c r="E181" s="447" t="s">
        <v>557</v>
      </c>
      <c r="F181" s="444">
        <v>280</v>
      </c>
      <c r="G181" s="444">
        <v>70</v>
      </c>
      <c r="H181" s="444">
        <v>305</v>
      </c>
      <c r="I181" s="445">
        <v>600</v>
      </c>
      <c r="J181" s="445" t="s">
        <v>700</v>
      </c>
      <c r="K181" s="582">
        <f t="shared" si="182"/>
        <v>25</v>
      </c>
      <c r="L181" s="445">
        <v>100</v>
      </c>
      <c r="M181" s="472">
        <f t="shared" si="183"/>
        <v>525</v>
      </c>
      <c r="N181" s="445">
        <v>25</v>
      </c>
      <c r="O181" s="473" t="s">
        <v>556</v>
      </c>
      <c r="P181" s="464">
        <v>44281</v>
      </c>
      <c r="Q181" s="363"/>
      <c r="R181" s="324" t="s">
        <v>559</v>
      </c>
      <c r="S181" s="37"/>
      <c r="Y181" s="37"/>
      <c r="Z181" s="37"/>
    </row>
    <row r="182" spans="1:34" s="369" customFormat="1" ht="13.9" customHeight="1">
      <c r="A182" s="577"/>
      <c r="B182" s="418"/>
      <c r="C182" s="419"/>
      <c r="D182" s="412"/>
      <c r="E182" s="413"/>
      <c r="F182" s="387"/>
      <c r="G182" s="387"/>
      <c r="H182" s="387"/>
      <c r="I182" s="352"/>
      <c r="J182" s="352"/>
      <c r="K182" s="578"/>
      <c r="L182" s="352"/>
      <c r="M182" s="508"/>
      <c r="N182" s="352"/>
      <c r="O182" s="380"/>
      <c r="P182" s="409"/>
      <c r="Q182" s="363"/>
      <c r="R182" s="324"/>
      <c r="S182" s="37"/>
      <c r="Y182" s="37"/>
      <c r="Z182" s="37"/>
    </row>
    <row r="183" spans="1:34" s="369" customFormat="1" ht="13.9" customHeight="1">
      <c r="A183" s="577"/>
      <c r="B183" s="418"/>
      <c r="C183" s="419"/>
      <c r="D183" s="412"/>
      <c r="E183" s="413"/>
      <c r="F183" s="387"/>
      <c r="G183" s="387"/>
      <c r="H183" s="387"/>
      <c r="I183" s="352"/>
      <c r="J183" s="352"/>
      <c r="K183" s="578"/>
      <c r="L183" s="352"/>
      <c r="M183" s="508"/>
      <c r="N183" s="352"/>
      <c r="O183" s="380"/>
      <c r="P183" s="409"/>
      <c r="Q183" s="363"/>
      <c r="R183" s="324"/>
      <c r="S183" s="37"/>
      <c r="Y183" s="37"/>
      <c r="Z183" s="37"/>
    </row>
    <row r="184" spans="1:34" s="369" customFormat="1" ht="13.9" customHeight="1">
      <c r="A184" s="420"/>
      <c r="B184" s="418"/>
      <c r="C184" s="419"/>
      <c r="D184" s="412"/>
      <c r="E184" s="413"/>
      <c r="F184" s="387"/>
      <c r="G184" s="387"/>
      <c r="H184" s="387"/>
      <c r="I184" s="352"/>
      <c r="J184" s="352"/>
      <c r="K184" s="352"/>
      <c r="L184" s="352"/>
      <c r="M184" s="352"/>
      <c r="N184" s="352"/>
      <c r="O184" s="352"/>
      <c r="P184" s="352"/>
      <c r="Q184" s="363"/>
      <c r="R184" s="324"/>
      <c r="S184" s="37"/>
      <c r="Y184" s="37"/>
      <c r="Z184" s="37"/>
    </row>
    <row r="185" spans="1:34" s="37" customFormat="1" ht="14.25">
      <c r="A185" s="33"/>
      <c r="B185" s="397"/>
      <c r="C185" s="397"/>
      <c r="D185" s="398"/>
      <c r="E185" s="399"/>
      <c r="F185" s="399"/>
      <c r="G185" s="400"/>
      <c r="H185" s="400"/>
      <c r="I185" s="399"/>
      <c r="J185" s="395"/>
      <c r="K185" s="395"/>
      <c r="L185" s="395"/>
      <c r="M185" s="395"/>
      <c r="N185" s="395"/>
      <c r="O185" s="395"/>
      <c r="P185" s="395"/>
      <c r="Q185" s="363"/>
      <c r="R185" s="324"/>
      <c r="Z185" s="369"/>
      <c r="AA185" s="369"/>
      <c r="AB185" s="369"/>
      <c r="AC185" s="369"/>
      <c r="AD185" s="369"/>
      <c r="AE185" s="369"/>
      <c r="AF185" s="369"/>
      <c r="AG185" s="369"/>
      <c r="AH185" s="369"/>
    </row>
    <row r="186" spans="1:34" s="37" customFormat="1" ht="14.25">
      <c r="A186" s="33"/>
      <c r="B186" s="397"/>
      <c r="C186" s="397"/>
      <c r="D186" s="398"/>
      <c r="E186" s="399"/>
      <c r="F186" s="399"/>
      <c r="G186" s="400"/>
      <c r="H186" s="400"/>
      <c r="I186" s="399"/>
      <c r="J186" s="395"/>
      <c r="K186" s="395"/>
      <c r="L186" s="395"/>
      <c r="M186" s="395"/>
      <c r="N186" s="395"/>
      <c r="O186" s="395"/>
      <c r="P186" s="395"/>
      <c r="Q186" s="363"/>
      <c r="R186" s="324"/>
      <c r="Z186" s="369"/>
      <c r="AA186" s="369"/>
      <c r="AB186" s="369"/>
      <c r="AC186" s="369"/>
      <c r="AD186" s="369"/>
      <c r="AE186" s="369"/>
      <c r="AF186" s="369"/>
      <c r="AG186" s="369"/>
      <c r="AH186" s="369"/>
    </row>
    <row r="187" spans="1:34" s="37" customFormat="1" ht="14.25">
      <c r="A187" s="33"/>
      <c r="B187" s="397"/>
      <c r="C187" s="397"/>
      <c r="D187" s="398"/>
      <c r="E187" s="399"/>
      <c r="F187" s="399"/>
      <c r="G187" s="400"/>
      <c r="H187" s="400"/>
      <c r="I187" s="399"/>
      <c r="J187" s="395"/>
      <c r="K187" s="395"/>
      <c r="L187" s="395"/>
      <c r="M187" s="395"/>
      <c r="N187" s="395"/>
      <c r="O187" s="395"/>
      <c r="P187" s="395"/>
      <c r="Q187" s="363"/>
      <c r="R187" s="324"/>
      <c r="Z187" s="369"/>
      <c r="AA187" s="369"/>
      <c r="AB187" s="369"/>
      <c r="AC187" s="369"/>
      <c r="AD187" s="369"/>
      <c r="AE187" s="369"/>
      <c r="AF187" s="369"/>
      <c r="AG187" s="369"/>
      <c r="AH187" s="369"/>
    </row>
    <row r="188" spans="1:34" s="37" customFormat="1" ht="14.25">
      <c r="A188" s="33"/>
      <c r="B188" s="397"/>
      <c r="C188" s="397"/>
      <c r="D188" s="398"/>
      <c r="E188" s="399"/>
      <c r="F188" s="399"/>
      <c r="G188" s="400"/>
      <c r="H188" s="400"/>
      <c r="I188" s="399"/>
      <c r="J188" s="395"/>
      <c r="K188" s="395"/>
      <c r="L188" s="395"/>
      <c r="M188" s="395"/>
      <c r="N188" s="395"/>
      <c r="O188" s="395"/>
      <c r="P188" s="395"/>
      <c r="Q188" s="363"/>
      <c r="R188" s="324"/>
      <c r="Z188" s="369"/>
      <c r="AA188" s="369"/>
      <c r="AB188" s="369"/>
      <c r="AC188" s="369"/>
      <c r="AD188" s="369"/>
      <c r="AE188" s="369"/>
      <c r="AF188" s="369"/>
      <c r="AG188" s="369"/>
      <c r="AH188" s="369"/>
    </row>
    <row r="189" spans="1:34" s="37" customFormat="1" ht="14.25">
      <c r="A189" s="33"/>
      <c r="B189" s="397"/>
      <c r="C189" s="397"/>
      <c r="D189" s="398"/>
      <c r="E189" s="399"/>
      <c r="F189" s="399"/>
      <c r="G189" s="400"/>
      <c r="H189" s="400"/>
      <c r="I189" s="399"/>
      <c r="J189" s="395"/>
      <c r="K189" s="395"/>
      <c r="L189" s="395"/>
      <c r="M189" s="395"/>
      <c r="N189" s="395"/>
      <c r="O189" s="401"/>
      <c r="P189" s="395"/>
      <c r="Q189" s="363"/>
      <c r="R189" s="324"/>
      <c r="Z189" s="369"/>
      <c r="AA189" s="369"/>
      <c r="AB189" s="369"/>
      <c r="AC189" s="369"/>
      <c r="AD189" s="369"/>
      <c r="AE189" s="369"/>
      <c r="AF189" s="369"/>
      <c r="AG189" s="369"/>
      <c r="AH189" s="369"/>
    </row>
    <row r="190" spans="1:34" s="37" customFormat="1" ht="14.25">
      <c r="A190" s="353"/>
      <c r="B190" s="354"/>
      <c r="C190" s="354"/>
      <c r="D190" s="355"/>
      <c r="E190" s="353"/>
      <c r="F190" s="370"/>
      <c r="G190" s="353"/>
      <c r="H190" s="353"/>
      <c r="I190" s="353"/>
      <c r="J190" s="354"/>
      <c r="K190" s="371"/>
      <c r="L190" s="353"/>
      <c r="M190" s="353"/>
      <c r="N190" s="353"/>
      <c r="O190" s="372"/>
      <c r="P190" s="363"/>
      <c r="Q190" s="363"/>
      <c r="R190" s="324"/>
      <c r="Z190" s="369"/>
      <c r="AA190" s="369"/>
      <c r="AB190" s="369"/>
      <c r="AC190" s="369"/>
      <c r="AD190" s="369"/>
      <c r="AE190" s="369"/>
      <c r="AF190" s="369"/>
      <c r="AG190" s="369"/>
      <c r="AH190" s="369"/>
    </row>
    <row r="191" spans="1:34" ht="15">
      <c r="A191" s="96" t="s">
        <v>575</v>
      </c>
      <c r="B191" s="97"/>
      <c r="C191" s="97"/>
      <c r="D191" s="98"/>
      <c r="E191" s="31"/>
      <c r="F191" s="29"/>
      <c r="G191" s="29"/>
      <c r="H191" s="70"/>
      <c r="I191" s="116"/>
      <c r="J191" s="117"/>
      <c r="K191" s="14"/>
      <c r="L191" s="14"/>
      <c r="M191" s="14"/>
      <c r="N191" s="8"/>
      <c r="O191" s="50"/>
      <c r="Q191" s="92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34" ht="38.25">
      <c r="A192" s="17" t="s">
        <v>16</v>
      </c>
      <c r="B192" s="18" t="s">
        <v>534</v>
      </c>
      <c r="C192" s="18"/>
      <c r="D192" s="19" t="s">
        <v>545</v>
      </c>
      <c r="E192" s="18" t="s">
        <v>546</v>
      </c>
      <c r="F192" s="18" t="s">
        <v>547</v>
      </c>
      <c r="G192" s="18" t="s">
        <v>548</v>
      </c>
      <c r="H192" s="18" t="s">
        <v>549</v>
      </c>
      <c r="I192" s="18" t="s">
        <v>550</v>
      </c>
      <c r="J192" s="17" t="s">
        <v>551</v>
      </c>
      <c r="K192" s="59" t="s">
        <v>567</v>
      </c>
      <c r="L192" s="392" t="s">
        <v>820</v>
      </c>
      <c r="M192" s="60" t="s">
        <v>819</v>
      </c>
      <c r="N192" s="18" t="s">
        <v>554</v>
      </c>
      <c r="O192" s="75" t="s">
        <v>555</v>
      </c>
      <c r="P192" s="94"/>
      <c r="Q192" s="8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9" s="369" customFormat="1" ht="14.25">
      <c r="A193" s="493">
        <v>1</v>
      </c>
      <c r="B193" s="494">
        <v>44203</v>
      </c>
      <c r="C193" s="495"/>
      <c r="D193" s="496" t="s">
        <v>480</v>
      </c>
      <c r="E193" s="497" t="s">
        <v>1061</v>
      </c>
      <c r="F193" s="498">
        <v>422</v>
      </c>
      <c r="G193" s="499">
        <v>385</v>
      </c>
      <c r="H193" s="498">
        <v>455</v>
      </c>
      <c r="I193" s="500" t="s">
        <v>830</v>
      </c>
      <c r="J193" s="501" t="s">
        <v>1074</v>
      </c>
      <c r="K193" s="501">
        <f t="shared" ref="K193" si="184">H193-F193</f>
        <v>33</v>
      </c>
      <c r="L193" s="502">
        <f>(F193*-0.8)/100</f>
        <v>-3.3760000000000003</v>
      </c>
      <c r="M193" s="503">
        <f t="shared" ref="M193" si="185">(K193+L193)/F193</f>
        <v>7.0199052132701417E-2</v>
      </c>
      <c r="N193" s="504" t="s">
        <v>556</v>
      </c>
      <c r="O193" s="505">
        <v>44243</v>
      </c>
      <c r="P193" s="95"/>
      <c r="Q193" s="416"/>
      <c r="R193" s="455" t="s">
        <v>559</v>
      </c>
      <c r="S193" s="410"/>
      <c r="T193" s="410"/>
      <c r="U193" s="410"/>
      <c r="V193" s="410"/>
      <c r="W193" s="410"/>
      <c r="X193" s="410"/>
      <c r="Y193" s="410"/>
      <c r="Z193" s="410"/>
    </row>
    <row r="194" spans="1:29" s="369" customFormat="1" ht="14.25">
      <c r="A194" s="493">
        <v>2</v>
      </c>
      <c r="B194" s="494">
        <v>44238</v>
      </c>
      <c r="C194" s="495"/>
      <c r="D194" s="496" t="s">
        <v>445</v>
      </c>
      <c r="E194" s="497" t="s">
        <v>557</v>
      </c>
      <c r="F194" s="498">
        <v>1515</v>
      </c>
      <c r="G194" s="499">
        <v>1390</v>
      </c>
      <c r="H194" s="498">
        <v>1595</v>
      </c>
      <c r="I194" s="500" t="s">
        <v>841</v>
      </c>
      <c r="J194" s="501" t="s">
        <v>961</v>
      </c>
      <c r="K194" s="501">
        <f t="shared" ref="K194" si="186">H194-F194</f>
        <v>80</v>
      </c>
      <c r="L194" s="502">
        <f>(F194*-0.8)/100</f>
        <v>-12.12</v>
      </c>
      <c r="M194" s="503">
        <f t="shared" ref="M194" si="187">(K194+L194)/F194</f>
        <v>4.4805280528052799E-2</v>
      </c>
      <c r="N194" s="504" t="s">
        <v>556</v>
      </c>
      <c r="O194" s="505">
        <v>44271</v>
      </c>
      <c r="P194" s="95"/>
      <c r="Q194" s="416"/>
      <c r="R194" s="455" t="s">
        <v>559</v>
      </c>
      <c r="S194" s="410"/>
      <c r="T194" s="410"/>
      <c r="U194" s="410"/>
      <c r="V194" s="410"/>
      <c r="W194" s="410"/>
      <c r="X194" s="410"/>
      <c r="Y194" s="410"/>
      <c r="Z194" s="410"/>
    </row>
    <row r="195" spans="1:29" s="369" customFormat="1" ht="14.25">
      <c r="A195" s="563">
        <v>3</v>
      </c>
      <c r="B195" s="494">
        <v>44274</v>
      </c>
      <c r="C195" s="564"/>
      <c r="D195" s="496" t="s">
        <v>744</v>
      </c>
      <c r="E195" s="497" t="s">
        <v>557</v>
      </c>
      <c r="F195" s="498">
        <v>4070</v>
      </c>
      <c r="G195" s="499">
        <v>3750</v>
      </c>
      <c r="H195" s="498">
        <v>4315</v>
      </c>
      <c r="I195" s="500">
        <v>4800</v>
      </c>
      <c r="J195" s="501" t="s">
        <v>1041</v>
      </c>
      <c r="K195" s="501">
        <f t="shared" ref="K195" si="188">H195-F195</f>
        <v>245</v>
      </c>
      <c r="L195" s="502">
        <f>(F195*-0.8)/100</f>
        <v>-32.56</v>
      </c>
      <c r="M195" s="503">
        <f t="shared" ref="M195" si="189">(K195+L195)/F195</f>
        <v>5.2196560196560195E-2</v>
      </c>
      <c r="N195" s="504" t="s">
        <v>556</v>
      </c>
      <c r="O195" s="505">
        <v>44278</v>
      </c>
      <c r="P195" s="95"/>
      <c r="Q195" s="416"/>
      <c r="R195" s="455" t="s">
        <v>559</v>
      </c>
      <c r="S195" s="410"/>
      <c r="T195" s="410"/>
      <c r="U195" s="410"/>
      <c r="V195" s="410"/>
      <c r="W195" s="410"/>
      <c r="X195" s="410"/>
      <c r="Y195" s="410"/>
      <c r="Z195" s="410"/>
    </row>
    <row r="196" spans="1:29" s="369" customFormat="1" ht="14.25">
      <c r="A196" s="433"/>
      <c r="B196" s="373"/>
      <c r="C196" s="435"/>
      <c r="D196" s="385"/>
      <c r="E196" s="378"/>
      <c r="F196" s="387"/>
      <c r="G196" s="383"/>
      <c r="H196" s="387"/>
      <c r="I196" s="375"/>
      <c r="J196" s="414"/>
      <c r="K196" s="414"/>
      <c r="L196" s="415"/>
      <c r="M196" s="402"/>
      <c r="N196" s="379"/>
      <c r="O196" s="409"/>
      <c r="P196" s="95"/>
      <c r="Q196" s="416"/>
      <c r="R196" s="455"/>
      <c r="S196" s="410"/>
      <c r="T196" s="410"/>
      <c r="U196" s="410"/>
      <c r="V196" s="410"/>
      <c r="W196" s="410"/>
      <c r="X196" s="410"/>
      <c r="Y196" s="410"/>
      <c r="Z196" s="410"/>
    </row>
    <row r="197" spans="1:29" s="5" customFormat="1">
      <c r="A197" s="364"/>
      <c r="B197" s="365"/>
      <c r="C197" s="366"/>
      <c r="D197" s="367"/>
      <c r="E197" s="396"/>
      <c r="F197" s="396"/>
      <c r="G197" s="453"/>
      <c r="H197" s="453"/>
      <c r="I197" s="396"/>
      <c r="J197" s="454"/>
      <c r="K197" s="449"/>
      <c r="L197" s="450"/>
      <c r="M197" s="451"/>
      <c r="N197" s="452"/>
      <c r="O197" s="368"/>
      <c r="P197" s="120"/>
      <c r="Q197"/>
      <c r="R197" s="91"/>
      <c r="T197" s="54"/>
      <c r="U197" s="54"/>
      <c r="V197" s="54"/>
      <c r="W197" s="54"/>
      <c r="X197" s="54"/>
      <c r="Y197" s="54"/>
      <c r="Z197" s="54"/>
    </row>
    <row r="198" spans="1:29">
      <c r="A198" s="20" t="s">
        <v>560</v>
      </c>
      <c r="B198" s="20"/>
      <c r="C198" s="20"/>
      <c r="D198" s="20"/>
      <c r="E198" s="2"/>
      <c r="F198" s="27" t="s">
        <v>562</v>
      </c>
      <c r="G198" s="79"/>
      <c r="H198" s="79"/>
      <c r="I198" s="35"/>
      <c r="J198" s="82"/>
      <c r="K198" s="80"/>
      <c r="L198" s="81"/>
      <c r="M198" s="82"/>
      <c r="N198" s="83"/>
      <c r="O198" s="121"/>
      <c r="P198" s="8"/>
      <c r="Q198" s="13"/>
      <c r="R198" s="93"/>
      <c r="S198" s="13"/>
      <c r="T198" s="13"/>
      <c r="U198" s="13"/>
      <c r="V198" s="13"/>
      <c r="W198" s="13"/>
      <c r="X198" s="13"/>
      <c r="Y198" s="13"/>
    </row>
    <row r="199" spans="1:29">
      <c r="A199" s="26" t="s">
        <v>561</v>
      </c>
      <c r="B199" s="20"/>
      <c r="C199" s="20"/>
      <c r="D199" s="20"/>
      <c r="E199" s="29"/>
      <c r="F199" s="27" t="s">
        <v>564</v>
      </c>
      <c r="G199" s="9"/>
      <c r="H199" s="9"/>
      <c r="I199" s="9"/>
      <c r="J199" s="50"/>
      <c r="K199" s="9"/>
      <c r="L199" s="9"/>
      <c r="M199" s="9"/>
      <c r="N199" s="8"/>
      <c r="O199" s="50"/>
      <c r="Q199" s="4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9">
      <c r="A200" s="26"/>
      <c r="B200" s="20"/>
      <c r="C200" s="20"/>
      <c r="D200" s="20"/>
      <c r="E200" s="29"/>
      <c r="F200" s="27"/>
      <c r="G200" s="9"/>
      <c r="H200" s="9"/>
      <c r="I200" s="9"/>
      <c r="J200" s="50"/>
      <c r="K200" s="9"/>
      <c r="L200" s="9"/>
      <c r="M200" s="9"/>
      <c r="N200" s="8"/>
      <c r="O200" s="50"/>
      <c r="Q200" s="4"/>
      <c r="R200" s="79"/>
      <c r="S200" s="13"/>
      <c r="T200" s="13"/>
      <c r="U200" s="13"/>
      <c r="V200" s="13"/>
      <c r="W200" s="13"/>
      <c r="X200" s="13"/>
      <c r="Y200" s="13"/>
      <c r="Z200" s="13"/>
    </row>
    <row r="201" spans="1:29" ht="15">
      <c r="A201" s="8"/>
      <c r="B201" s="30" t="s">
        <v>824</v>
      </c>
      <c r="C201" s="30"/>
      <c r="D201" s="30"/>
      <c r="E201" s="30"/>
      <c r="F201" s="31"/>
      <c r="G201" s="29"/>
      <c r="H201" s="29"/>
      <c r="I201" s="70"/>
      <c r="J201" s="71"/>
      <c r="K201" s="72"/>
      <c r="L201" s="391"/>
      <c r="M201" s="9"/>
      <c r="N201" s="8"/>
      <c r="O201" s="50"/>
      <c r="Q201" s="4"/>
      <c r="R201" s="79"/>
      <c r="S201" s="13"/>
      <c r="T201" s="13"/>
      <c r="U201" s="13"/>
      <c r="V201" s="13"/>
      <c r="W201" s="13"/>
      <c r="X201" s="13"/>
      <c r="Y201" s="13"/>
      <c r="Z201" s="13"/>
    </row>
    <row r="202" spans="1:29" ht="38.25">
      <c r="A202" s="17" t="s">
        <v>16</v>
      </c>
      <c r="B202" s="18" t="s">
        <v>534</v>
      </c>
      <c r="C202" s="18"/>
      <c r="D202" s="19" t="s">
        <v>545</v>
      </c>
      <c r="E202" s="18" t="s">
        <v>546</v>
      </c>
      <c r="F202" s="18" t="s">
        <v>547</v>
      </c>
      <c r="G202" s="18" t="s">
        <v>566</v>
      </c>
      <c r="H202" s="18" t="s">
        <v>549</v>
      </c>
      <c r="I202" s="18" t="s">
        <v>550</v>
      </c>
      <c r="J202" s="73" t="s">
        <v>551</v>
      </c>
      <c r="K202" s="59" t="s">
        <v>567</v>
      </c>
      <c r="L202" s="74" t="s">
        <v>568</v>
      </c>
      <c r="M202" s="18" t="s">
        <v>569</v>
      </c>
      <c r="N202" s="392" t="s">
        <v>820</v>
      </c>
      <c r="O202" s="60" t="s">
        <v>819</v>
      </c>
      <c r="P202" s="18" t="s">
        <v>554</v>
      </c>
      <c r="Q202" s="75" t="s">
        <v>555</v>
      </c>
      <c r="R202" s="79"/>
      <c r="S202" s="13"/>
      <c r="T202" s="13"/>
      <c r="U202" s="13"/>
      <c r="V202" s="13"/>
      <c r="W202" s="13"/>
      <c r="X202" s="13"/>
      <c r="Y202" s="13"/>
      <c r="Z202" s="13"/>
    </row>
    <row r="203" spans="1:29" ht="14.25">
      <c r="A203" s="358"/>
      <c r="B203" s="373"/>
      <c r="C203" s="377"/>
      <c r="D203" s="385"/>
      <c r="E203" s="378"/>
      <c r="F203" s="403"/>
      <c r="G203" s="383"/>
      <c r="H203" s="378"/>
      <c r="I203" s="375"/>
      <c r="J203" s="414"/>
      <c r="K203" s="414"/>
      <c r="L203" s="415"/>
      <c r="M203" s="413"/>
      <c r="N203" s="415"/>
      <c r="O203" s="402"/>
      <c r="P203" s="379"/>
      <c r="Q203" s="393"/>
      <c r="R203" s="411"/>
      <c r="S203" s="401"/>
      <c r="T203" s="13"/>
      <c r="U203" s="410"/>
      <c r="V203" s="410"/>
      <c r="W203" s="410"/>
      <c r="X203" s="410"/>
      <c r="Y203" s="410"/>
      <c r="Z203" s="410"/>
      <c r="AA203" s="369"/>
      <c r="AB203" s="369"/>
      <c r="AC203" s="369"/>
    </row>
    <row r="204" spans="1:29" ht="14.25">
      <c r="A204" s="358"/>
      <c r="B204" s="373"/>
      <c r="C204" s="377"/>
      <c r="D204" s="385"/>
      <c r="E204" s="378"/>
      <c r="F204" s="403"/>
      <c r="G204" s="383"/>
      <c r="H204" s="378"/>
      <c r="I204" s="375"/>
      <c r="J204" s="414"/>
      <c r="K204" s="414"/>
      <c r="L204" s="415"/>
      <c r="M204" s="413"/>
      <c r="N204" s="415"/>
      <c r="O204" s="402"/>
      <c r="P204" s="379"/>
      <c r="Q204" s="393"/>
      <c r="R204" s="411"/>
      <c r="S204" s="401"/>
      <c r="T204" s="13"/>
      <c r="U204" s="410"/>
      <c r="V204" s="410"/>
      <c r="W204" s="410"/>
      <c r="X204" s="410"/>
      <c r="Y204" s="410"/>
      <c r="Z204" s="410"/>
      <c r="AA204" s="369"/>
      <c r="AB204" s="369"/>
      <c r="AC204" s="369"/>
    </row>
    <row r="205" spans="1:29" s="369" customFormat="1" ht="14.25">
      <c r="A205" s="358"/>
      <c r="B205" s="373"/>
      <c r="C205" s="377"/>
      <c r="D205" s="385"/>
      <c r="E205" s="378"/>
      <c r="F205" s="403"/>
      <c r="G205" s="383"/>
      <c r="H205" s="378"/>
      <c r="I205" s="375"/>
      <c r="J205" s="414"/>
      <c r="K205" s="414"/>
      <c r="L205" s="415"/>
      <c r="M205" s="413"/>
      <c r="N205" s="415"/>
      <c r="O205" s="402"/>
      <c r="P205" s="379"/>
      <c r="Q205" s="393"/>
      <c r="R205" s="408"/>
      <c r="S205" s="410"/>
      <c r="T205" s="410"/>
      <c r="U205" s="410"/>
      <c r="V205" s="410"/>
      <c r="W205" s="410"/>
      <c r="X205" s="410"/>
      <c r="Y205" s="410"/>
      <c r="Z205" s="410"/>
    </row>
    <row r="206" spans="1:29" s="369" customFormat="1" ht="14.25">
      <c r="A206" s="358"/>
      <c r="B206" s="373"/>
      <c r="C206" s="377"/>
      <c r="D206" s="385"/>
      <c r="E206" s="378"/>
      <c r="F206" s="414"/>
      <c r="G206" s="387"/>
      <c r="H206" s="378"/>
      <c r="I206" s="375"/>
      <c r="J206" s="414"/>
      <c r="K206" s="414"/>
      <c r="L206" s="415"/>
      <c r="M206" s="413"/>
      <c r="N206" s="415"/>
      <c r="O206" s="402"/>
      <c r="P206" s="379"/>
      <c r="Q206" s="393"/>
      <c r="R206" s="408"/>
      <c r="S206" s="410"/>
      <c r="T206" s="410"/>
      <c r="U206" s="410"/>
      <c r="V206" s="410"/>
      <c r="W206" s="410"/>
      <c r="X206" s="410"/>
      <c r="Y206" s="410"/>
      <c r="Z206" s="410"/>
    </row>
    <row r="207" spans="1:29" s="369" customFormat="1" ht="14.25">
      <c r="A207" s="358"/>
      <c r="B207" s="373"/>
      <c r="C207" s="377"/>
      <c r="D207" s="385"/>
      <c r="E207" s="378"/>
      <c r="F207" s="414"/>
      <c r="G207" s="387"/>
      <c r="H207" s="378"/>
      <c r="I207" s="375"/>
      <c r="J207" s="414"/>
      <c r="K207" s="414"/>
      <c r="L207" s="415"/>
      <c r="M207" s="413"/>
      <c r="N207" s="415"/>
      <c r="O207" s="402"/>
      <c r="P207" s="379"/>
      <c r="Q207" s="393"/>
      <c r="R207" s="408"/>
      <c r="S207" s="410"/>
      <c r="T207" s="410"/>
      <c r="U207" s="410"/>
      <c r="V207" s="410"/>
      <c r="W207" s="410"/>
      <c r="X207" s="410"/>
      <c r="Y207" s="410"/>
      <c r="Z207" s="410"/>
    </row>
    <row r="208" spans="1:29" s="369" customFormat="1" ht="14.25">
      <c r="A208" s="358"/>
      <c r="B208" s="373"/>
      <c r="C208" s="377"/>
      <c r="D208" s="385"/>
      <c r="E208" s="378"/>
      <c r="F208" s="403"/>
      <c r="G208" s="383"/>
      <c r="H208" s="378"/>
      <c r="I208" s="375"/>
      <c r="J208" s="414"/>
      <c r="K208" s="405"/>
      <c r="L208" s="415"/>
      <c r="M208" s="413"/>
      <c r="N208" s="415"/>
      <c r="O208" s="402"/>
      <c r="P208" s="407"/>
      <c r="Q208" s="393"/>
      <c r="R208" s="408"/>
      <c r="S208" s="410"/>
      <c r="T208" s="410"/>
      <c r="U208" s="410"/>
      <c r="V208" s="410"/>
      <c r="W208" s="410"/>
      <c r="X208" s="410"/>
      <c r="Y208" s="410"/>
      <c r="Z208" s="410"/>
    </row>
    <row r="209" spans="1:26" s="369" customFormat="1" ht="14.25">
      <c r="A209" s="358"/>
      <c r="B209" s="373"/>
      <c r="C209" s="377"/>
      <c r="D209" s="385"/>
      <c r="E209" s="378"/>
      <c r="F209" s="403"/>
      <c r="G209" s="383"/>
      <c r="H209" s="378"/>
      <c r="I209" s="375"/>
      <c r="J209" s="405"/>
      <c r="K209" s="405"/>
      <c r="L209" s="405"/>
      <c r="M209" s="405"/>
      <c r="N209" s="406"/>
      <c r="O209" s="417"/>
      <c r="P209" s="407"/>
      <c r="Q209" s="393"/>
      <c r="R209" s="408"/>
      <c r="S209" s="410"/>
      <c r="T209" s="410"/>
      <c r="U209" s="410"/>
      <c r="V209" s="410"/>
      <c r="W209" s="410"/>
      <c r="X209" s="410"/>
      <c r="Y209" s="410"/>
      <c r="Z209" s="410"/>
    </row>
    <row r="210" spans="1:26" s="369" customFormat="1" ht="14.25">
      <c r="A210" s="358"/>
      <c r="B210" s="373"/>
      <c r="C210" s="377"/>
      <c r="D210" s="385"/>
      <c r="E210" s="378"/>
      <c r="F210" s="414"/>
      <c r="G210" s="387"/>
      <c r="H210" s="378"/>
      <c r="I210" s="375"/>
      <c r="J210" s="414"/>
      <c r="K210" s="414"/>
      <c r="L210" s="415"/>
      <c r="M210" s="413"/>
      <c r="N210" s="415"/>
      <c r="O210" s="402"/>
      <c r="P210" s="379"/>
      <c r="Q210" s="393"/>
      <c r="R210" s="411"/>
      <c r="S210" s="401"/>
      <c r="T210" s="410"/>
      <c r="U210" s="410"/>
      <c r="V210" s="410"/>
      <c r="W210" s="410"/>
      <c r="X210" s="410"/>
      <c r="Y210" s="410"/>
      <c r="Z210" s="410"/>
    </row>
    <row r="211" spans="1:26" s="369" customFormat="1" ht="14.25">
      <c r="A211" s="358"/>
      <c r="B211" s="373"/>
      <c r="C211" s="377"/>
      <c r="D211" s="385"/>
      <c r="E211" s="378"/>
      <c r="F211" s="403"/>
      <c r="G211" s="383"/>
      <c r="H211" s="378"/>
      <c r="I211" s="375"/>
      <c r="J211" s="352"/>
      <c r="K211" s="352"/>
      <c r="L211" s="352"/>
      <c r="M211" s="352"/>
      <c r="N211" s="404"/>
      <c r="O211" s="402"/>
      <c r="P211" s="380"/>
      <c r="Q211" s="393"/>
      <c r="R211" s="411"/>
      <c r="S211" s="401"/>
      <c r="T211" s="410"/>
      <c r="U211" s="410"/>
      <c r="V211" s="410"/>
      <c r="W211" s="410"/>
      <c r="X211" s="410"/>
      <c r="Y211" s="410"/>
      <c r="Z211" s="410"/>
    </row>
    <row r="212" spans="1:26">
      <c r="A212" s="26"/>
      <c r="B212" s="20"/>
      <c r="C212" s="20"/>
      <c r="D212" s="20"/>
      <c r="E212" s="29"/>
      <c r="F212" s="27"/>
      <c r="G212" s="9"/>
      <c r="H212" s="9"/>
      <c r="I212" s="9"/>
      <c r="J212" s="50"/>
      <c r="K212" s="9"/>
      <c r="L212" s="9"/>
      <c r="M212" s="9"/>
      <c r="N212" s="8"/>
      <c r="O212" s="50"/>
      <c r="P212" s="4"/>
      <c r="Q212" s="8"/>
      <c r="R212" s="138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26"/>
      <c r="B213" s="20"/>
      <c r="C213" s="20"/>
      <c r="D213" s="20"/>
      <c r="E213" s="29"/>
      <c r="F213" s="27"/>
      <c r="G213" s="38"/>
      <c r="H213" s="39"/>
      <c r="I213" s="79"/>
      <c r="J213" s="14"/>
      <c r="K213" s="80"/>
      <c r="L213" s="81"/>
      <c r="M213" s="82"/>
      <c r="N213" s="83"/>
      <c r="O213" s="84"/>
      <c r="P213" s="8"/>
      <c r="Q213" s="13"/>
      <c r="R213" s="138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"/>
      <c r="B214" s="42"/>
      <c r="C214" s="99"/>
      <c r="D214" s="3"/>
      <c r="E214" s="35"/>
      <c r="F214" s="79"/>
      <c r="G214" s="38"/>
      <c r="H214" s="39"/>
      <c r="I214" s="79"/>
      <c r="J214" s="14"/>
      <c r="K214" s="80"/>
      <c r="L214" s="81"/>
      <c r="M214" s="82"/>
      <c r="N214" s="83"/>
      <c r="O214" s="84"/>
      <c r="P214" s="8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 ht="15">
      <c r="A215" s="2"/>
      <c r="B215" s="100" t="s">
        <v>576</v>
      </c>
      <c r="C215" s="100"/>
      <c r="D215" s="100"/>
      <c r="E215" s="100"/>
      <c r="F215" s="14"/>
      <c r="G215" s="14"/>
      <c r="H215" s="101"/>
      <c r="I215" s="14"/>
      <c r="J215" s="71"/>
      <c r="K215" s="72"/>
      <c r="L215" s="14"/>
      <c r="M215" s="14"/>
      <c r="N215" s="13"/>
      <c r="O215" s="95"/>
      <c r="P215" s="8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 ht="38.25">
      <c r="A216" s="17" t="s">
        <v>16</v>
      </c>
      <c r="B216" s="18" t="s">
        <v>534</v>
      </c>
      <c r="C216" s="18"/>
      <c r="D216" s="19" t="s">
        <v>545</v>
      </c>
      <c r="E216" s="18" t="s">
        <v>546</v>
      </c>
      <c r="F216" s="18" t="s">
        <v>547</v>
      </c>
      <c r="G216" s="18" t="s">
        <v>577</v>
      </c>
      <c r="H216" s="18" t="s">
        <v>578</v>
      </c>
      <c r="I216" s="18" t="s">
        <v>550</v>
      </c>
      <c r="J216" s="58" t="s">
        <v>551</v>
      </c>
      <c r="K216" s="18" t="s">
        <v>552</v>
      </c>
      <c r="L216" s="18" t="s">
        <v>553</v>
      </c>
      <c r="M216" s="18" t="s">
        <v>554</v>
      </c>
      <c r="N216" s="19" t="s">
        <v>555</v>
      </c>
      <c r="O216" s="95"/>
      <c r="P216" s="8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</v>
      </c>
      <c r="B217" s="102">
        <v>41579</v>
      </c>
      <c r="C217" s="102"/>
      <c r="D217" s="103" t="s">
        <v>579</v>
      </c>
      <c r="E217" s="104" t="s">
        <v>580</v>
      </c>
      <c r="F217" s="105">
        <v>82</v>
      </c>
      <c r="G217" s="104" t="s">
        <v>581</v>
      </c>
      <c r="H217" s="104">
        <v>100</v>
      </c>
      <c r="I217" s="122">
        <v>100</v>
      </c>
      <c r="J217" s="123" t="s">
        <v>582</v>
      </c>
      <c r="K217" s="124">
        <f t="shared" ref="K217:K248" si="190">H217-F217</f>
        <v>18</v>
      </c>
      <c r="L217" s="125">
        <f t="shared" ref="L217:L248" si="191">K217/F217</f>
        <v>0.21951219512195122</v>
      </c>
      <c r="M217" s="126" t="s">
        <v>556</v>
      </c>
      <c r="N217" s="127">
        <v>42657</v>
      </c>
      <c r="O217" s="50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2</v>
      </c>
      <c r="B218" s="102">
        <v>41794</v>
      </c>
      <c r="C218" s="102"/>
      <c r="D218" s="103" t="s">
        <v>583</v>
      </c>
      <c r="E218" s="104" t="s">
        <v>557</v>
      </c>
      <c r="F218" s="105">
        <v>257</v>
      </c>
      <c r="G218" s="104" t="s">
        <v>581</v>
      </c>
      <c r="H218" s="104">
        <v>300</v>
      </c>
      <c r="I218" s="122">
        <v>300</v>
      </c>
      <c r="J218" s="123" t="s">
        <v>582</v>
      </c>
      <c r="K218" s="124">
        <f t="shared" si="190"/>
        <v>43</v>
      </c>
      <c r="L218" s="125">
        <f t="shared" si="191"/>
        <v>0.16731517509727625</v>
      </c>
      <c r="M218" s="126" t="s">
        <v>556</v>
      </c>
      <c r="N218" s="127">
        <v>41822</v>
      </c>
      <c r="O218" s="50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3</v>
      </c>
      <c r="B219" s="102">
        <v>41828</v>
      </c>
      <c r="C219" s="102"/>
      <c r="D219" s="103" t="s">
        <v>584</v>
      </c>
      <c r="E219" s="104" t="s">
        <v>557</v>
      </c>
      <c r="F219" s="105">
        <v>393</v>
      </c>
      <c r="G219" s="104" t="s">
        <v>581</v>
      </c>
      <c r="H219" s="104">
        <v>468</v>
      </c>
      <c r="I219" s="122">
        <v>468</v>
      </c>
      <c r="J219" s="123" t="s">
        <v>582</v>
      </c>
      <c r="K219" s="124">
        <f t="shared" si="190"/>
        <v>75</v>
      </c>
      <c r="L219" s="125">
        <f t="shared" si="191"/>
        <v>0.19083969465648856</v>
      </c>
      <c r="M219" s="126" t="s">
        <v>556</v>
      </c>
      <c r="N219" s="127">
        <v>41863</v>
      </c>
      <c r="O219" s="50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4</v>
      </c>
      <c r="B220" s="102">
        <v>41857</v>
      </c>
      <c r="C220" s="102"/>
      <c r="D220" s="103" t="s">
        <v>585</v>
      </c>
      <c r="E220" s="104" t="s">
        <v>557</v>
      </c>
      <c r="F220" s="105">
        <v>205</v>
      </c>
      <c r="G220" s="104" t="s">
        <v>581</v>
      </c>
      <c r="H220" s="104">
        <v>275</v>
      </c>
      <c r="I220" s="122">
        <v>250</v>
      </c>
      <c r="J220" s="123" t="s">
        <v>582</v>
      </c>
      <c r="K220" s="124">
        <f t="shared" si="190"/>
        <v>70</v>
      </c>
      <c r="L220" s="125">
        <f t="shared" si="191"/>
        <v>0.34146341463414637</v>
      </c>
      <c r="M220" s="126" t="s">
        <v>556</v>
      </c>
      <c r="N220" s="127">
        <v>41962</v>
      </c>
      <c r="O220" s="50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5</v>
      </c>
      <c r="B221" s="102">
        <v>41886</v>
      </c>
      <c r="C221" s="102"/>
      <c r="D221" s="103" t="s">
        <v>586</v>
      </c>
      <c r="E221" s="104" t="s">
        <v>557</v>
      </c>
      <c r="F221" s="105">
        <v>162</v>
      </c>
      <c r="G221" s="104" t="s">
        <v>581</v>
      </c>
      <c r="H221" s="104">
        <v>190</v>
      </c>
      <c r="I221" s="122">
        <v>190</v>
      </c>
      <c r="J221" s="123" t="s">
        <v>582</v>
      </c>
      <c r="K221" s="124">
        <f t="shared" si="190"/>
        <v>28</v>
      </c>
      <c r="L221" s="125">
        <f t="shared" si="191"/>
        <v>0.1728395061728395</v>
      </c>
      <c r="M221" s="126" t="s">
        <v>556</v>
      </c>
      <c r="N221" s="127">
        <v>42006</v>
      </c>
      <c r="O221" s="50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6</v>
      </c>
      <c r="B222" s="102">
        <v>41886</v>
      </c>
      <c r="C222" s="102"/>
      <c r="D222" s="103" t="s">
        <v>587</v>
      </c>
      <c r="E222" s="104" t="s">
        <v>557</v>
      </c>
      <c r="F222" s="105">
        <v>75</v>
      </c>
      <c r="G222" s="104" t="s">
        <v>581</v>
      </c>
      <c r="H222" s="104">
        <v>91.5</v>
      </c>
      <c r="I222" s="122" t="s">
        <v>588</v>
      </c>
      <c r="J222" s="123" t="s">
        <v>589</v>
      </c>
      <c r="K222" s="124">
        <f t="shared" si="190"/>
        <v>16.5</v>
      </c>
      <c r="L222" s="125">
        <f t="shared" si="191"/>
        <v>0.22</v>
      </c>
      <c r="M222" s="126" t="s">
        <v>556</v>
      </c>
      <c r="N222" s="127">
        <v>41954</v>
      </c>
      <c r="O222" s="50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7</v>
      </c>
      <c r="B223" s="102">
        <v>41913</v>
      </c>
      <c r="C223" s="102"/>
      <c r="D223" s="103" t="s">
        <v>590</v>
      </c>
      <c r="E223" s="104" t="s">
        <v>557</v>
      </c>
      <c r="F223" s="105">
        <v>850</v>
      </c>
      <c r="G223" s="104" t="s">
        <v>581</v>
      </c>
      <c r="H223" s="104">
        <v>982.5</v>
      </c>
      <c r="I223" s="122">
        <v>1050</v>
      </c>
      <c r="J223" s="123" t="s">
        <v>591</v>
      </c>
      <c r="K223" s="124">
        <f t="shared" si="190"/>
        <v>132.5</v>
      </c>
      <c r="L223" s="125">
        <f t="shared" si="191"/>
        <v>0.15588235294117647</v>
      </c>
      <c r="M223" s="126" t="s">
        <v>556</v>
      </c>
      <c r="N223" s="127">
        <v>42039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</v>
      </c>
      <c r="B224" s="102">
        <v>41913</v>
      </c>
      <c r="C224" s="102"/>
      <c r="D224" s="103" t="s">
        <v>592</v>
      </c>
      <c r="E224" s="104" t="s">
        <v>557</v>
      </c>
      <c r="F224" s="105">
        <v>475</v>
      </c>
      <c r="G224" s="104" t="s">
        <v>581</v>
      </c>
      <c r="H224" s="104">
        <v>515</v>
      </c>
      <c r="I224" s="122">
        <v>600</v>
      </c>
      <c r="J224" s="123" t="s">
        <v>593</v>
      </c>
      <c r="K224" s="124">
        <f t="shared" si="190"/>
        <v>40</v>
      </c>
      <c r="L224" s="125">
        <f t="shared" si="191"/>
        <v>8.4210526315789472E-2</v>
      </c>
      <c r="M224" s="126" t="s">
        <v>556</v>
      </c>
      <c r="N224" s="127">
        <v>41939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9</v>
      </c>
      <c r="B225" s="102">
        <v>41913</v>
      </c>
      <c r="C225" s="102"/>
      <c r="D225" s="103" t="s">
        <v>594</v>
      </c>
      <c r="E225" s="104" t="s">
        <v>557</v>
      </c>
      <c r="F225" s="105">
        <v>86</v>
      </c>
      <c r="G225" s="104" t="s">
        <v>581</v>
      </c>
      <c r="H225" s="104">
        <v>99</v>
      </c>
      <c r="I225" s="122">
        <v>140</v>
      </c>
      <c r="J225" s="123" t="s">
        <v>595</v>
      </c>
      <c r="K225" s="124">
        <f t="shared" si="190"/>
        <v>13</v>
      </c>
      <c r="L225" s="125">
        <f t="shared" si="191"/>
        <v>0.15116279069767441</v>
      </c>
      <c r="M225" s="126" t="s">
        <v>556</v>
      </c>
      <c r="N225" s="127">
        <v>41939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10</v>
      </c>
      <c r="B226" s="102">
        <v>41926</v>
      </c>
      <c r="C226" s="102"/>
      <c r="D226" s="103" t="s">
        <v>596</v>
      </c>
      <c r="E226" s="104" t="s">
        <v>557</v>
      </c>
      <c r="F226" s="105">
        <v>496.6</v>
      </c>
      <c r="G226" s="104" t="s">
        <v>581</v>
      </c>
      <c r="H226" s="104">
        <v>621</v>
      </c>
      <c r="I226" s="122">
        <v>580</v>
      </c>
      <c r="J226" s="123" t="s">
        <v>582</v>
      </c>
      <c r="K226" s="124">
        <f t="shared" si="190"/>
        <v>124.39999999999998</v>
      </c>
      <c r="L226" s="125">
        <f t="shared" si="191"/>
        <v>0.25050342327829234</v>
      </c>
      <c r="M226" s="126" t="s">
        <v>556</v>
      </c>
      <c r="N226" s="127">
        <v>42605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11</v>
      </c>
      <c r="B227" s="102">
        <v>41926</v>
      </c>
      <c r="C227" s="102"/>
      <c r="D227" s="103" t="s">
        <v>597</v>
      </c>
      <c r="E227" s="104" t="s">
        <v>557</v>
      </c>
      <c r="F227" s="105">
        <v>2481.9</v>
      </c>
      <c r="G227" s="104" t="s">
        <v>581</v>
      </c>
      <c r="H227" s="104">
        <v>2840</v>
      </c>
      <c r="I227" s="122">
        <v>2870</v>
      </c>
      <c r="J227" s="123" t="s">
        <v>598</v>
      </c>
      <c r="K227" s="124">
        <f t="shared" si="190"/>
        <v>358.09999999999991</v>
      </c>
      <c r="L227" s="125">
        <f t="shared" si="191"/>
        <v>0.14428462065353154</v>
      </c>
      <c r="M227" s="126" t="s">
        <v>556</v>
      </c>
      <c r="N227" s="127">
        <v>42017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12</v>
      </c>
      <c r="B228" s="102">
        <v>41928</v>
      </c>
      <c r="C228" s="102"/>
      <c r="D228" s="103" t="s">
        <v>599</v>
      </c>
      <c r="E228" s="104" t="s">
        <v>557</v>
      </c>
      <c r="F228" s="105">
        <v>84.5</v>
      </c>
      <c r="G228" s="104" t="s">
        <v>581</v>
      </c>
      <c r="H228" s="104">
        <v>93</v>
      </c>
      <c r="I228" s="122">
        <v>110</v>
      </c>
      <c r="J228" s="123" t="s">
        <v>600</v>
      </c>
      <c r="K228" s="124">
        <f t="shared" si="190"/>
        <v>8.5</v>
      </c>
      <c r="L228" s="125">
        <f t="shared" si="191"/>
        <v>0.10059171597633136</v>
      </c>
      <c r="M228" s="126" t="s">
        <v>556</v>
      </c>
      <c r="N228" s="127">
        <v>41939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13</v>
      </c>
      <c r="B229" s="102">
        <v>41928</v>
      </c>
      <c r="C229" s="102"/>
      <c r="D229" s="103" t="s">
        <v>601</v>
      </c>
      <c r="E229" s="104" t="s">
        <v>557</v>
      </c>
      <c r="F229" s="105">
        <v>401</v>
      </c>
      <c r="G229" s="104" t="s">
        <v>581</v>
      </c>
      <c r="H229" s="104">
        <v>428</v>
      </c>
      <c r="I229" s="122">
        <v>450</v>
      </c>
      <c r="J229" s="123" t="s">
        <v>602</v>
      </c>
      <c r="K229" s="124">
        <f t="shared" si="190"/>
        <v>27</v>
      </c>
      <c r="L229" s="125">
        <f t="shared" si="191"/>
        <v>6.7331670822942641E-2</v>
      </c>
      <c r="M229" s="126" t="s">
        <v>556</v>
      </c>
      <c r="N229" s="127">
        <v>42020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14</v>
      </c>
      <c r="B230" s="102">
        <v>41928</v>
      </c>
      <c r="C230" s="102"/>
      <c r="D230" s="103" t="s">
        <v>603</v>
      </c>
      <c r="E230" s="104" t="s">
        <v>557</v>
      </c>
      <c r="F230" s="105">
        <v>101</v>
      </c>
      <c r="G230" s="104" t="s">
        <v>581</v>
      </c>
      <c r="H230" s="104">
        <v>112</v>
      </c>
      <c r="I230" s="122">
        <v>120</v>
      </c>
      <c r="J230" s="123" t="s">
        <v>604</v>
      </c>
      <c r="K230" s="124">
        <f t="shared" si="190"/>
        <v>11</v>
      </c>
      <c r="L230" s="125">
        <f t="shared" si="191"/>
        <v>0.10891089108910891</v>
      </c>
      <c r="M230" s="126" t="s">
        <v>556</v>
      </c>
      <c r="N230" s="127">
        <v>41939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15</v>
      </c>
      <c r="B231" s="102">
        <v>41954</v>
      </c>
      <c r="C231" s="102"/>
      <c r="D231" s="103" t="s">
        <v>605</v>
      </c>
      <c r="E231" s="104" t="s">
        <v>557</v>
      </c>
      <c r="F231" s="105">
        <v>59</v>
      </c>
      <c r="G231" s="104" t="s">
        <v>581</v>
      </c>
      <c r="H231" s="104">
        <v>76</v>
      </c>
      <c r="I231" s="122">
        <v>76</v>
      </c>
      <c r="J231" s="123" t="s">
        <v>582</v>
      </c>
      <c r="K231" s="124">
        <f t="shared" si="190"/>
        <v>17</v>
      </c>
      <c r="L231" s="125">
        <f t="shared" si="191"/>
        <v>0.28813559322033899</v>
      </c>
      <c r="M231" s="126" t="s">
        <v>556</v>
      </c>
      <c r="N231" s="127">
        <v>43032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16</v>
      </c>
      <c r="B232" s="102">
        <v>41954</v>
      </c>
      <c r="C232" s="102"/>
      <c r="D232" s="103" t="s">
        <v>594</v>
      </c>
      <c r="E232" s="104" t="s">
        <v>557</v>
      </c>
      <c r="F232" s="105">
        <v>99</v>
      </c>
      <c r="G232" s="104" t="s">
        <v>581</v>
      </c>
      <c r="H232" s="104">
        <v>120</v>
      </c>
      <c r="I232" s="122">
        <v>120</v>
      </c>
      <c r="J232" s="123" t="s">
        <v>606</v>
      </c>
      <c r="K232" s="124">
        <f t="shared" si="190"/>
        <v>21</v>
      </c>
      <c r="L232" s="125">
        <f t="shared" si="191"/>
        <v>0.21212121212121213</v>
      </c>
      <c r="M232" s="126" t="s">
        <v>556</v>
      </c>
      <c r="N232" s="127">
        <v>41960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17</v>
      </c>
      <c r="B233" s="102">
        <v>41956</v>
      </c>
      <c r="C233" s="102"/>
      <c r="D233" s="103" t="s">
        <v>607</v>
      </c>
      <c r="E233" s="104" t="s">
        <v>557</v>
      </c>
      <c r="F233" s="105">
        <v>22</v>
      </c>
      <c r="G233" s="104" t="s">
        <v>581</v>
      </c>
      <c r="H233" s="104">
        <v>33.549999999999997</v>
      </c>
      <c r="I233" s="122">
        <v>32</v>
      </c>
      <c r="J233" s="123" t="s">
        <v>608</v>
      </c>
      <c r="K233" s="124">
        <f t="shared" si="190"/>
        <v>11.549999999999997</v>
      </c>
      <c r="L233" s="125">
        <f t="shared" si="191"/>
        <v>0.52499999999999991</v>
      </c>
      <c r="M233" s="126" t="s">
        <v>556</v>
      </c>
      <c r="N233" s="127">
        <v>42188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18</v>
      </c>
      <c r="B234" s="102">
        <v>41976</v>
      </c>
      <c r="C234" s="102"/>
      <c r="D234" s="103" t="s">
        <v>609</v>
      </c>
      <c r="E234" s="104" t="s">
        <v>557</v>
      </c>
      <c r="F234" s="105">
        <v>440</v>
      </c>
      <c r="G234" s="104" t="s">
        <v>581</v>
      </c>
      <c r="H234" s="104">
        <v>520</v>
      </c>
      <c r="I234" s="122">
        <v>520</v>
      </c>
      <c r="J234" s="123" t="s">
        <v>610</v>
      </c>
      <c r="K234" s="124">
        <f t="shared" si="190"/>
        <v>80</v>
      </c>
      <c r="L234" s="125">
        <f t="shared" si="191"/>
        <v>0.18181818181818182</v>
      </c>
      <c r="M234" s="126" t="s">
        <v>556</v>
      </c>
      <c r="N234" s="127">
        <v>42208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19</v>
      </c>
      <c r="B235" s="102">
        <v>41976</v>
      </c>
      <c r="C235" s="102"/>
      <c r="D235" s="103" t="s">
        <v>611</v>
      </c>
      <c r="E235" s="104" t="s">
        <v>557</v>
      </c>
      <c r="F235" s="105">
        <v>360</v>
      </c>
      <c r="G235" s="104" t="s">
        <v>581</v>
      </c>
      <c r="H235" s="104">
        <v>427</v>
      </c>
      <c r="I235" s="122">
        <v>425</v>
      </c>
      <c r="J235" s="123" t="s">
        <v>612</v>
      </c>
      <c r="K235" s="124">
        <f t="shared" si="190"/>
        <v>67</v>
      </c>
      <c r="L235" s="125">
        <f t="shared" si="191"/>
        <v>0.18611111111111112</v>
      </c>
      <c r="M235" s="126" t="s">
        <v>556</v>
      </c>
      <c r="N235" s="127">
        <v>42058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20</v>
      </c>
      <c r="B236" s="102">
        <v>42012</v>
      </c>
      <c r="C236" s="102"/>
      <c r="D236" s="103" t="s">
        <v>613</v>
      </c>
      <c r="E236" s="104" t="s">
        <v>557</v>
      </c>
      <c r="F236" s="105">
        <v>360</v>
      </c>
      <c r="G236" s="104" t="s">
        <v>581</v>
      </c>
      <c r="H236" s="104">
        <v>455</v>
      </c>
      <c r="I236" s="122">
        <v>420</v>
      </c>
      <c r="J236" s="123" t="s">
        <v>614</v>
      </c>
      <c r="K236" s="124">
        <f t="shared" si="190"/>
        <v>95</v>
      </c>
      <c r="L236" s="125">
        <f t="shared" si="191"/>
        <v>0.2638888888888889</v>
      </c>
      <c r="M236" s="126" t="s">
        <v>556</v>
      </c>
      <c r="N236" s="127">
        <v>42024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21</v>
      </c>
      <c r="B237" s="102">
        <v>42012</v>
      </c>
      <c r="C237" s="102"/>
      <c r="D237" s="103" t="s">
        <v>615</v>
      </c>
      <c r="E237" s="104" t="s">
        <v>557</v>
      </c>
      <c r="F237" s="105">
        <v>130</v>
      </c>
      <c r="G237" s="104"/>
      <c r="H237" s="104">
        <v>175.5</v>
      </c>
      <c r="I237" s="122">
        <v>165</v>
      </c>
      <c r="J237" s="123" t="s">
        <v>616</v>
      </c>
      <c r="K237" s="124">
        <f t="shared" si="190"/>
        <v>45.5</v>
      </c>
      <c r="L237" s="125">
        <f t="shared" si="191"/>
        <v>0.35</v>
      </c>
      <c r="M237" s="126" t="s">
        <v>556</v>
      </c>
      <c r="N237" s="127">
        <v>43088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22</v>
      </c>
      <c r="B238" s="102">
        <v>42040</v>
      </c>
      <c r="C238" s="102"/>
      <c r="D238" s="103" t="s">
        <v>376</v>
      </c>
      <c r="E238" s="104" t="s">
        <v>580</v>
      </c>
      <c r="F238" s="105">
        <v>98</v>
      </c>
      <c r="G238" s="104"/>
      <c r="H238" s="104">
        <v>120</v>
      </c>
      <c r="I238" s="122">
        <v>120</v>
      </c>
      <c r="J238" s="123" t="s">
        <v>582</v>
      </c>
      <c r="K238" s="124">
        <f t="shared" si="190"/>
        <v>22</v>
      </c>
      <c r="L238" s="125">
        <f t="shared" si="191"/>
        <v>0.22448979591836735</v>
      </c>
      <c r="M238" s="126" t="s">
        <v>556</v>
      </c>
      <c r="N238" s="127">
        <v>42753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23</v>
      </c>
      <c r="B239" s="102">
        <v>42040</v>
      </c>
      <c r="C239" s="102"/>
      <c r="D239" s="103" t="s">
        <v>617</v>
      </c>
      <c r="E239" s="104" t="s">
        <v>580</v>
      </c>
      <c r="F239" s="105">
        <v>196</v>
      </c>
      <c r="G239" s="104"/>
      <c r="H239" s="104">
        <v>262</v>
      </c>
      <c r="I239" s="122">
        <v>255</v>
      </c>
      <c r="J239" s="123" t="s">
        <v>582</v>
      </c>
      <c r="K239" s="124">
        <f t="shared" si="190"/>
        <v>66</v>
      </c>
      <c r="L239" s="125">
        <f t="shared" si="191"/>
        <v>0.33673469387755101</v>
      </c>
      <c r="M239" s="126" t="s">
        <v>556</v>
      </c>
      <c r="N239" s="127">
        <v>42599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5">
        <v>24</v>
      </c>
      <c r="B240" s="106">
        <v>42067</v>
      </c>
      <c r="C240" s="106"/>
      <c r="D240" s="107" t="s">
        <v>375</v>
      </c>
      <c r="E240" s="108" t="s">
        <v>580</v>
      </c>
      <c r="F240" s="109">
        <v>235</v>
      </c>
      <c r="G240" s="109"/>
      <c r="H240" s="110">
        <v>77</v>
      </c>
      <c r="I240" s="128" t="s">
        <v>618</v>
      </c>
      <c r="J240" s="129" t="s">
        <v>619</v>
      </c>
      <c r="K240" s="130">
        <f t="shared" si="190"/>
        <v>-158</v>
      </c>
      <c r="L240" s="131">
        <f t="shared" si="191"/>
        <v>-0.67234042553191486</v>
      </c>
      <c r="M240" s="132" t="s">
        <v>620</v>
      </c>
      <c r="N240" s="133">
        <v>43522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25</v>
      </c>
      <c r="B241" s="102">
        <v>42067</v>
      </c>
      <c r="C241" s="102"/>
      <c r="D241" s="103" t="s">
        <v>453</v>
      </c>
      <c r="E241" s="104" t="s">
        <v>580</v>
      </c>
      <c r="F241" s="105">
        <v>185</v>
      </c>
      <c r="G241" s="104"/>
      <c r="H241" s="104">
        <v>224</v>
      </c>
      <c r="I241" s="122" t="s">
        <v>621</v>
      </c>
      <c r="J241" s="123" t="s">
        <v>582</v>
      </c>
      <c r="K241" s="124">
        <f t="shared" si="190"/>
        <v>39</v>
      </c>
      <c r="L241" s="125">
        <f t="shared" si="191"/>
        <v>0.21081081081081082</v>
      </c>
      <c r="M241" s="126" t="s">
        <v>556</v>
      </c>
      <c r="N241" s="127">
        <v>42647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39">
        <v>26</v>
      </c>
      <c r="B242" s="111">
        <v>42090</v>
      </c>
      <c r="C242" s="111"/>
      <c r="D242" s="112" t="s">
        <v>622</v>
      </c>
      <c r="E242" s="113" t="s">
        <v>580</v>
      </c>
      <c r="F242" s="114">
        <v>49.5</v>
      </c>
      <c r="G242" s="115"/>
      <c r="H242" s="115">
        <v>15.85</v>
      </c>
      <c r="I242" s="115">
        <v>67</v>
      </c>
      <c r="J242" s="134" t="s">
        <v>623</v>
      </c>
      <c r="K242" s="115">
        <f t="shared" si="190"/>
        <v>-33.65</v>
      </c>
      <c r="L242" s="135">
        <f t="shared" si="191"/>
        <v>-0.67979797979797973</v>
      </c>
      <c r="M242" s="132" t="s">
        <v>620</v>
      </c>
      <c r="N242" s="136">
        <v>43627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27</v>
      </c>
      <c r="B243" s="102">
        <v>42093</v>
      </c>
      <c r="C243" s="102"/>
      <c r="D243" s="103" t="s">
        <v>624</v>
      </c>
      <c r="E243" s="104" t="s">
        <v>580</v>
      </c>
      <c r="F243" s="105">
        <v>183.5</v>
      </c>
      <c r="G243" s="104"/>
      <c r="H243" s="104">
        <v>219</v>
      </c>
      <c r="I243" s="122">
        <v>218</v>
      </c>
      <c r="J243" s="123" t="s">
        <v>625</v>
      </c>
      <c r="K243" s="124">
        <f t="shared" si="190"/>
        <v>35.5</v>
      </c>
      <c r="L243" s="125">
        <f t="shared" si="191"/>
        <v>0.19346049046321526</v>
      </c>
      <c r="M243" s="126" t="s">
        <v>556</v>
      </c>
      <c r="N243" s="127">
        <v>42103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28</v>
      </c>
      <c r="B244" s="102">
        <v>42114</v>
      </c>
      <c r="C244" s="102"/>
      <c r="D244" s="103" t="s">
        <v>626</v>
      </c>
      <c r="E244" s="104" t="s">
        <v>580</v>
      </c>
      <c r="F244" s="105">
        <f>(227+237)/2</f>
        <v>232</v>
      </c>
      <c r="G244" s="104"/>
      <c r="H244" s="104">
        <v>298</v>
      </c>
      <c r="I244" s="122">
        <v>298</v>
      </c>
      <c r="J244" s="123" t="s">
        <v>582</v>
      </c>
      <c r="K244" s="124">
        <f t="shared" si="190"/>
        <v>66</v>
      </c>
      <c r="L244" s="125">
        <f t="shared" si="191"/>
        <v>0.28448275862068967</v>
      </c>
      <c r="M244" s="126" t="s">
        <v>556</v>
      </c>
      <c r="N244" s="127">
        <v>42823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29</v>
      </c>
      <c r="B245" s="102">
        <v>42128</v>
      </c>
      <c r="C245" s="102"/>
      <c r="D245" s="103" t="s">
        <v>627</v>
      </c>
      <c r="E245" s="104" t="s">
        <v>557</v>
      </c>
      <c r="F245" s="105">
        <v>385</v>
      </c>
      <c r="G245" s="104"/>
      <c r="H245" s="104">
        <f>212.5+331</f>
        <v>543.5</v>
      </c>
      <c r="I245" s="122">
        <v>510</v>
      </c>
      <c r="J245" s="123" t="s">
        <v>628</v>
      </c>
      <c r="K245" s="124">
        <f t="shared" si="190"/>
        <v>158.5</v>
      </c>
      <c r="L245" s="125">
        <f t="shared" si="191"/>
        <v>0.41168831168831171</v>
      </c>
      <c r="M245" s="126" t="s">
        <v>556</v>
      </c>
      <c r="N245" s="127">
        <v>42235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30</v>
      </c>
      <c r="B246" s="102">
        <v>42128</v>
      </c>
      <c r="C246" s="102"/>
      <c r="D246" s="103" t="s">
        <v>629</v>
      </c>
      <c r="E246" s="104" t="s">
        <v>557</v>
      </c>
      <c r="F246" s="105">
        <v>115.5</v>
      </c>
      <c r="G246" s="104"/>
      <c r="H246" s="104">
        <v>146</v>
      </c>
      <c r="I246" s="122">
        <v>142</v>
      </c>
      <c r="J246" s="123" t="s">
        <v>630</v>
      </c>
      <c r="K246" s="124">
        <f t="shared" si="190"/>
        <v>30.5</v>
      </c>
      <c r="L246" s="125">
        <f t="shared" si="191"/>
        <v>0.26406926406926406</v>
      </c>
      <c r="M246" s="126" t="s">
        <v>556</v>
      </c>
      <c r="N246" s="127">
        <v>42202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31</v>
      </c>
      <c r="B247" s="102">
        <v>42151</v>
      </c>
      <c r="C247" s="102"/>
      <c r="D247" s="103" t="s">
        <v>631</v>
      </c>
      <c r="E247" s="104" t="s">
        <v>557</v>
      </c>
      <c r="F247" s="105">
        <v>237.5</v>
      </c>
      <c r="G247" s="104"/>
      <c r="H247" s="104">
        <v>279.5</v>
      </c>
      <c r="I247" s="122">
        <v>278</v>
      </c>
      <c r="J247" s="123" t="s">
        <v>582</v>
      </c>
      <c r="K247" s="124">
        <f t="shared" si="190"/>
        <v>42</v>
      </c>
      <c r="L247" s="125">
        <f t="shared" si="191"/>
        <v>0.17684210526315788</v>
      </c>
      <c r="M247" s="126" t="s">
        <v>556</v>
      </c>
      <c r="N247" s="127">
        <v>42222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32</v>
      </c>
      <c r="B248" s="102">
        <v>42174</v>
      </c>
      <c r="C248" s="102"/>
      <c r="D248" s="103" t="s">
        <v>601</v>
      </c>
      <c r="E248" s="104" t="s">
        <v>580</v>
      </c>
      <c r="F248" s="105">
        <v>340</v>
      </c>
      <c r="G248" s="104"/>
      <c r="H248" s="104">
        <v>448</v>
      </c>
      <c r="I248" s="122">
        <v>448</v>
      </c>
      <c r="J248" s="123" t="s">
        <v>582</v>
      </c>
      <c r="K248" s="124">
        <f t="shared" si="190"/>
        <v>108</v>
      </c>
      <c r="L248" s="125">
        <f t="shared" si="191"/>
        <v>0.31764705882352939</v>
      </c>
      <c r="M248" s="126" t="s">
        <v>556</v>
      </c>
      <c r="N248" s="127">
        <v>43018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33</v>
      </c>
      <c r="B249" s="102">
        <v>42191</v>
      </c>
      <c r="C249" s="102"/>
      <c r="D249" s="103" t="s">
        <v>632</v>
      </c>
      <c r="E249" s="104" t="s">
        <v>580</v>
      </c>
      <c r="F249" s="105">
        <v>390</v>
      </c>
      <c r="G249" s="104"/>
      <c r="H249" s="104">
        <v>460</v>
      </c>
      <c r="I249" s="122">
        <v>460</v>
      </c>
      <c r="J249" s="123" t="s">
        <v>582</v>
      </c>
      <c r="K249" s="124">
        <f t="shared" ref="K249:K269" si="192">H249-F249</f>
        <v>70</v>
      </c>
      <c r="L249" s="125">
        <f t="shared" ref="L249:L269" si="193">K249/F249</f>
        <v>0.17948717948717949</v>
      </c>
      <c r="M249" s="126" t="s">
        <v>556</v>
      </c>
      <c r="N249" s="127">
        <v>42478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5">
        <v>34</v>
      </c>
      <c r="B250" s="106">
        <v>42195</v>
      </c>
      <c r="C250" s="106"/>
      <c r="D250" s="107" t="s">
        <v>633</v>
      </c>
      <c r="E250" s="108" t="s">
        <v>580</v>
      </c>
      <c r="F250" s="109">
        <v>122.5</v>
      </c>
      <c r="G250" s="109"/>
      <c r="H250" s="110">
        <v>61</v>
      </c>
      <c r="I250" s="128">
        <v>172</v>
      </c>
      <c r="J250" s="129" t="s">
        <v>634</v>
      </c>
      <c r="K250" s="130">
        <f t="shared" si="192"/>
        <v>-61.5</v>
      </c>
      <c r="L250" s="131">
        <f t="shared" si="193"/>
        <v>-0.50204081632653064</v>
      </c>
      <c r="M250" s="132" t="s">
        <v>620</v>
      </c>
      <c r="N250" s="133">
        <v>43333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35</v>
      </c>
      <c r="B251" s="102">
        <v>42219</v>
      </c>
      <c r="C251" s="102"/>
      <c r="D251" s="103" t="s">
        <v>635</v>
      </c>
      <c r="E251" s="104" t="s">
        <v>580</v>
      </c>
      <c r="F251" s="105">
        <v>297.5</v>
      </c>
      <c r="G251" s="104"/>
      <c r="H251" s="104">
        <v>350</v>
      </c>
      <c r="I251" s="122">
        <v>360</v>
      </c>
      <c r="J251" s="123" t="s">
        <v>636</v>
      </c>
      <c r="K251" s="124">
        <f t="shared" si="192"/>
        <v>52.5</v>
      </c>
      <c r="L251" s="125">
        <f t="shared" si="193"/>
        <v>0.17647058823529413</v>
      </c>
      <c r="M251" s="126" t="s">
        <v>556</v>
      </c>
      <c r="N251" s="127">
        <v>42232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36</v>
      </c>
      <c r="B252" s="102">
        <v>42219</v>
      </c>
      <c r="C252" s="102"/>
      <c r="D252" s="103" t="s">
        <v>637</v>
      </c>
      <c r="E252" s="104" t="s">
        <v>580</v>
      </c>
      <c r="F252" s="105">
        <v>115.5</v>
      </c>
      <c r="G252" s="104"/>
      <c r="H252" s="104">
        <v>149</v>
      </c>
      <c r="I252" s="122">
        <v>140</v>
      </c>
      <c r="J252" s="137" t="s">
        <v>638</v>
      </c>
      <c r="K252" s="124">
        <f t="shared" si="192"/>
        <v>33.5</v>
      </c>
      <c r="L252" s="125">
        <f t="shared" si="193"/>
        <v>0.29004329004329005</v>
      </c>
      <c r="M252" s="126" t="s">
        <v>556</v>
      </c>
      <c r="N252" s="127">
        <v>42740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37</v>
      </c>
      <c r="B253" s="102">
        <v>42251</v>
      </c>
      <c r="C253" s="102"/>
      <c r="D253" s="103" t="s">
        <v>631</v>
      </c>
      <c r="E253" s="104" t="s">
        <v>580</v>
      </c>
      <c r="F253" s="105">
        <v>226</v>
      </c>
      <c r="G253" s="104"/>
      <c r="H253" s="104">
        <v>292</v>
      </c>
      <c r="I253" s="122">
        <v>292</v>
      </c>
      <c r="J253" s="123" t="s">
        <v>639</v>
      </c>
      <c r="K253" s="124">
        <f t="shared" si="192"/>
        <v>66</v>
      </c>
      <c r="L253" s="125">
        <f t="shared" si="193"/>
        <v>0.29203539823008851</v>
      </c>
      <c r="M253" s="126" t="s">
        <v>556</v>
      </c>
      <c r="N253" s="127">
        <v>42286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38</v>
      </c>
      <c r="B254" s="102">
        <v>42254</v>
      </c>
      <c r="C254" s="102"/>
      <c r="D254" s="103" t="s">
        <v>626</v>
      </c>
      <c r="E254" s="104" t="s">
        <v>580</v>
      </c>
      <c r="F254" s="105">
        <v>232.5</v>
      </c>
      <c r="G254" s="104"/>
      <c r="H254" s="104">
        <v>312.5</v>
      </c>
      <c r="I254" s="122">
        <v>310</v>
      </c>
      <c r="J254" s="123" t="s">
        <v>582</v>
      </c>
      <c r="K254" s="124">
        <f t="shared" si="192"/>
        <v>80</v>
      </c>
      <c r="L254" s="125">
        <f t="shared" si="193"/>
        <v>0.34408602150537637</v>
      </c>
      <c r="M254" s="126" t="s">
        <v>556</v>
      </c>
      <c r="N254" s="127">
        <v>42823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39</v>
      </c>
      <c r="B255" s="102">
        <v>42268</v>
      </c>
      <c r="C255" s="102"/>
      <c r="D255" s="103" t="s">
        <v>640</v>
      </c>
      <c r="E255" s="104" t="s">
        <v>580</v>
      </c>
      <c r="F255" s="105">
        <v>196.5</v>
      </c>
      <c r="G255" s="104"/>
      <c r="H255" s="104">
        <v>238</v>
      </c>
      <c r="I255" s="122">
        <v>238</v>
      </c>
      <c r="J255" s="123" t="s">
        <v>639</v>
      </c>
      <c r="K255" s="124">
        <f t="shared" si="192"/>
        <v>41.5</v>
      </c>
      <c r="L255" s="125">
        <f t="shared" si="193"/>
        <v>0.21119592875318066</v>
      </c>
      <c r="M255" s="126" t="s">
        <v>556</v>
      </c>
      <c r="N255" s="127">
        <v>42291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40</v>
      </c>
      <c r="B256" s="102">
        <v>42271</v>
      </c>
      <c r="C256" s="102"/>
      <c r="D256" s="103" t="s">
        <v>579</v>
      </c>
      <c r="E256" s="104" t="s">
        <v>580</v>
      </c>
      <c r="F256" s="105">
        <v>65</v>
      </c>
      <c r="G256" s="104"/>
      <c r="H256" s="104">
        <v>82</v>
      </c>
      <c r="I256" s="122">
        <v>82</v>
      </c>
      <c r="J256" s="123" t="s">
        <v>639</v>
      </c>
      <c r="K256" s="124">
        <f t="shared" si="192"/>
        <v>17</v>
      </c>
      <c r="L256" s="125">
        <f t="shared" si="193"/>
        <v>0.26153846153846155</v>
      </c>
      <c r="M256" s="126" t="s">
        <v>556</v>
      </c>
      <c r="N256" s="127">
        <v>42578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41</v>
      </c>
      <c r="B257" s="102">
        <v>42291</v>
      </c>
      <c r="C257" s="102"/>
      <c r="D257" s="103" t="s">
        <v>641</v>
      </c>
      <c r="E257" s="104" t="s">
        <v>580</v>
      </c>
      <c r="F257" s="105">
        <v>144</v>
      </c>
      <c r="G257" s="104"/>
      <c r="H257" s="104">
        <v>182.5</v>
      </c>
      <c r="I257" s="122">
        <v>181</v>
      </c>
      <c r="J257" s="123" t="s">
        <v>639</v>
      </c>
      <c r="K257" s="124">
        <f t="shared" si="192"/>
        <v>38.5</v>
      </c>
      <c r="L257" s="125">
        <f t="shared" si="193"/>
        <v>0.2673611111111111</v>
      </c>
      <c r="M257" s="126" t="s">
        <v>556</v>
      </c>
      <c r="N257" s="127">
        <v>42817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42</v>
      </c>
      <c r="B258" s="102">
        <v>42291</v>
      </c>
      <c r="C258" s="102"/>
      <c r="D258" s="103" t="s">
        <v>642</v>
      </c>
      <c r="E258" s="104" t="s">
        <v>580</v>
      </c>
      <c r="F258" s="105">
        <v>264</v>
      </c>
      <c r="G258" s="104"/>
      <c r="H258" s="104">
        <v>311</v>
      </c>
      <c r="I258" s="122">
        <v>311</v>
      </c>
      <c r="J258" s="123" t="s">
        <v>639</v>
      </c>
      <c r="K258" s="124">
        <f t="shared" si="192"/>
        <v>47</v>
      </c>
      <c r="L258" s="125">
        <f t="shared" si="193"/>
        <v>0.17803030303030304</v>
      </c>
      <c r="M258" s="126" t="s">
        <v>556</v>
      </c>
      <c r="N258" s="127">
        <v>42604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43</v>
      </c>
      <c r="B259" s="102">
        <v>42318</v>
      </c>
      <c r="C259" s="102"/>
      <c r="D259" s="103" t="s">
        <v>643</v>
      </c>
      <c r="E259" s="104" t="s">
        <v>557</v>
      </c>
      <c r="F259" s="105">
        <v>549.5</v>
      </c>
      <c r="G259" s="104"/>
      <c r="H259" s="104">
        <v>630</v>
      </c>
      <c r="I259" s="122">
        <v>630</v>
      </c>
      <c r="J259" s="123" t="s">
        <v>639</v>
      </c>
      <c r="K259" s="124">
        <f t="shared" si="192"/>
        <v>80.5</v>
      </c>
      <c r="L259" s="125">
        <f t="shared" si="193"/>
        <v>0.1464968152866242</v>
      </c>
      <c r="M259" s="126" t="s">
        <v>556</v>
      </c>
      <c r="N259" s="127">
        <v>42419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44</v>
      </c>
      <c r="B260" s="102">
        <v>42342</v>
      </c>
      <c r="C260" s="102"/>
      <c r="D260" s="103" t="s">
        <v>644</v>
      </c>
      <c r="E260" s="104" t="s">
        <v>580</v>
      </c>
      <c r="F260" s="105">
        <v>1027.5</v>
      </c>
      <c r="G260" s="104"/>
      <c r="H260" s="104">
        <v>1315</v>
      </c>
      <c r="I260" s="122">
        <v>1250</v>
      </c>
      <c r="J260" s="123" t="s">
        <v>639</v>
      </c>
      <c r="K260" s="124">
        <f t="shared" si="192"/>
        <v>287.5</v>
      </c>
      <c r="L260" s="125">
        <f t="shared" si="193"/>
        <v>0.27980535279805352</v>
      </c>
      <c r="M260" s="126" t="s">
        <v>556</v>
      </c>
      <c r="N260" s="127">
        <v>43244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45</v>
      </c>
      <c r="B261" s="102">
        <v>42367</v>
      </c>
      <c r="C261" s="102"/>
      <c r="D261" s="103" t="s">
        <v>645</v>
      </c>
      <c r="E261" s="104" t="s">
        <v>580</v>
      </c>
      <c r="F261" s="105">
        <v>465</v>
      </c>
      <c r="G261" s="104"/>
      <c r="H261" s="104">
        <v>540</v>
      </c>
      <c r="I261" s="122">
        <v>540</v>
      </c>
      <c r="J261" s="123" t="s">
        <v>639</v>
      </c>
      <c r="K261" s="124">
        <f t="shared" si="192"/>
        <v>75</v>
      </c>
      <c r="L261" s="125">
        <f t="shared" si="193"/>
        <v>0.16129032258064516</v>
      </c>
      <c r="M261" s="126" t="s">
        <v>556</v>
      </c>
      <c r="N261" s="127">
        <v>42530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46</v>
      </c>
      <c r="B262" s="102">
        <v>42380</v>
      </c>
      <c r="C262" s="102"/>
      <c r="D262" s="103" t="s">
        <v>376</v>
      </c>
      <c r="E262" s="104" t="s">
        <v>557</v>
      </c>
      <c r="F262" s="105">
        <v>81</v>
      </c>
      <c r="G262" s="104"/>
      <c r="H262" s="104">
        <v>110</v>
      </c>
      <c r="I262" s="122">
        <v>110</v>
      </c>
      <c r="J262" s="123" t="s">
        <v>639</v>
      </c>
      <c r="K262" s="124">
        <f t="shared" si="192"/>
        <v>29</v>
      </c>
      <c r="L262" s="125">
        <f t="shared" si="193"/>
        <v>0.35802469135802467</v>
      </c>
      <c r="M262" s="126" t="s">
        <v>556</v>
      </c>
      <c r="N262" s="127">
        <v>42745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47</v>
      </c>
      <c r="B263" s="102">
        <v>42382</v>
      </c>
      <c r="C263" s="102"/>
      <c r="D263" s="103" t="s">
        <v>646</v>
      </c>
      <c r="E263" s="104" t="s">
        <v>557</v>
      </c>
      <c r="F263" s="105">
        <v>417.5</v>
      </c>
      <c r="G263" s="104"/>
      <c r="H263" s="104">
        <v>547</v>
      </c>
      <c r="I263" s="122">
        <v>535</v>
      </c>
      <c r="J263" s="123" t="s">
        <v>639</v>
      </c>
      <c r="K263" s="124">
        <f t="shared" si="192"/>
        <v>129.5</v>
      </c>
      <c r="L263" s="125">
        <f t="shared" si="193"/>
        <v>0.31017964071856285</v>
      </c>
      <c r="M263" s="126" t="s">
        <v>556</v>
      </c>
      <c r="N263" s="127">
        <v>42578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48</v>
      </c>
      <c r="B264" s="102">
        <v>42408</v>
      </c>
      <c r="C264" s="102"/>
      <c r="D264" s="103" t="s">
        <v>647</v>
      </c>
      <c r="E264" s="104" t="s">
        <v>580</v>
      </c>
      <c r="F264" s="105">
        <v>650</v>
      </c>
      <c r="G264" s="104"/>
      <c r="H264" s="104">
        <v>800</v>
      </c>
      <c r="I264" s="122">
        <v>800</v>
      </c>
      <c r="J264" s="123" t="s">
        <v>639</v>
      </c>
      <c r="K264" s="124">
        <f t="shared" si="192"/>
        <v>150</v>
      </c>
      <c r="L264" s="125">
        <f t="shared" si="193"/>
        <v>0.23076923076923078</v>
      </c>
      <c r="M264" s="126" t="s">
        <v>556</v>
      </c>
      <c r="N264" s="127">
        <v>43154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49</v>
      </c>
      <c r="B265" s="102">
        <v>42433</v>
      </c>
      <c r="C265" s="102"/>
      <c r="D265" s="103" t="s">
        <v>193</v>
      </c>
      <c r="E265" s="104" t="s">
        <v>580</v>
      </c>
      <c r="F265" s="105">
        <v>437.5</v>
      </c>
      <c r="G265" s="104"/>
      <c r="H265" s="104">
        <v>504.5</v>
      </c>
      <c r="I265" s="122">
        <v>522</v>
      </c>
      <c r="J265" s="123" t="s">
        <v>648</v>
      </c>
      <c r="K265" s="124">
        <f t="shared" si="192"/>
        <v>67</v>
      </c>
      <c r="L265" s="125">
        <f t="shared" si="193"/>
        <v>0.15314285714285714</v>
      </c>
      <c r="M265" s="126" t="s">
        <v>556</v>
      </c>
      <c r="N265" s="127">
        <v>42480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50</v>
      </c>
      <c r="B266" s="102">
        <v>42438</v>
      </c>
      <c r="C266" s="102"/>
      <c r="D266" s="103" t="s">
        <v>649</v>
      </c>
      <c r="E266" s="104" t="s">
        <v>580</v>
      </c>
      <c r="F266" s="105">
        <v>189.5</v>
      </c>
      <c r="G266" s="104"/>
      <c r="H266" s="104">
        <v>218</v>
      </c>
      <c r="I266" s="122">
        <v>218</v>
      </c>
      <c r="J266" s="123" t="s">
        <v>639</v>
      </c>
      <c r="K266" s="124">
        <f t="shared" si="192"/>
        <v>28.5</v>
      </c>
      <c r="L266" s="125">
        <f t="shared" si="193"/>
        <v>0.15039577836411611</v>
      </c>
      <c r="M266" s="126" t="s">
        <v>556</v>
      </c>
      <c r="N266" s="127">
        <v>43034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39">
        <v>51</v>
      </c>
      <c r="B267" s="111">
        <v>42471</v>
      </c>
      <c r="C267" s="111"/>
      <c r="D267" s="112" t="s">
        <v>650</v>
      </c>
      <c r="E267" s="113" t="s">
        <v>580</v>
      </c>
      <c r="F267" s="114">
        <v>36.5</v>
      </c>
      <c r="G267" s="115"/>
      <c r="H267" s="115">
        <v>15.85</v>
      </c>
      <c r="I267" s="115">
        <v>60</v>
      </c>
      <c r="J267" s="134" t="s">
        <v>651</v>
      </c>
      <c r="K267" s="130">
        <f t="shared" si="192"/>
        <v>-20.65</v>
      </c>
      <c r="L267" s="164">
        <f t="shared" si="193"/>
        <v>-0.5657534246575342</v>
      </c>
      <c r="M267" s="132" t="s">
        <v>620</v>
      </c>
      <c r="N267" s="165">
        <v>43627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52</v>
      </c>
      <c r="B268" s="102">
        <v>42472</v>
      </c>
      <c r="C268" s="102"/>
      <c r="D268" s="103" t="s">
        <v>652</v>
      </c>
      <c r="E268" s="104" t="s">
        <v>580</v>
      </c>
      <c r="F268" s="105">
        <v>93</v>
      </c>
      <c r="G268" s="104"/>
      <c r="H268" s="104">
        <v>149</v>
      </c>
      <c r="I268" s="122">
        <v>140</v>
      </c>
      <c r="J268" s="137" t="s">
        <v>653</v>
      </c>
      <c r="K268" s="124">
        <f t="shared" si="192"/>
        <v>56</v>
      </c>
      <c r="L268" s="125">
        <f t="shared" si="193"/>
        <v>0.60215053763440862</v>
      </c>
      <c r="M268" s="126" t="s">
        <v>556</v>
      </c>
      <c r="N268" s="127">
        <v>42740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53</v>
      </c>
      <c r="B269" s="102">
        <v>42472</v>
      </c>
      <c r="C269" s="102"/>
      <c r="D269" s="103" t="s">
        <v>654</v>
      </c>
      <c r="E269" s="104" t="s">
        <v>580</v>
      </c>
      <c r="F269" s="105">
        <v>130</v>
      </c>
      <c r="G269" s="104"/>
      <c r="H269" s="104">
        <v>150</v>
      </c>
      <c r="I269" s="122" t="s">
        <v>655</v>
      </c>
      <c r="J269" s="123" t="s">
        <v>639</v>
      </c>
      <c r="K269" s="124">
        <f t="shared" si="192"/>
        <v>20</v>
      </c>
      <c r="L269" s="125">
        <f t="shared" si="193"/>
        <v>0.15384615384615385</v>
      </c>
      <c r="M269" s="126" t="s">
        <v>556</v>
      </c>
      <c r="N269" s="127">
        <v>42564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54</v>
      </c>
      <c r="B270" s="102">
        <v>42473</v>
      </c>
      <c r="C270" s="102"/>
      <c r="D270" s="103" t="s">
        <v>344</v>
      </c>
      <c r="E270" s="104" t="s">
        <v>580</v>
      </c>
      <c r="F270" s="105">
        <v>196</v>
      </c>
      <c r="G270" s="104"/>
      <c r="H270" s="104">
        <v>299</v>
      </c>
      <c r="I270" s="122">
        <v>299</v>
      </c>
      <c r="J270" s="123" t="s">
        <v>639</v>
      </c>
      <c r="K270" s="124">
        <v>103</v>
      </c>
      <c r="L270" s="125">
        <v>0.52551020408163296</v>
      </c>
      <c r="M270" s="126" t="s">
        <v>556</v>
      </c>
      <c r="N270" s="127">
        <v>42620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55</v>
      </c>
      <c r="B271" s="102">
        <v>42473</v>
      </c>
      <c r="C271" s="102"/>
      <c r="D271" s="103" t="s">
        <v>713</v>
      </c>
      <c r="E271" s="104" t="s">
        <v>580</v>
      </c>
      <c r="F271" s="105">
        <v>88</v>
      </c>
      <c r="G271" s="104"/>
      <c r="H271" s="104">
        <v>103</v>
      </c>
      <c r="I271" s="122">
        <v>103</v>
      </c>
      <c r="J271" s="123" t="s">
        <v>639</v>
      </c>
      <c r="K271" s="124">
        <v>15</v>
      </c>
      <c r="L271" s="125">
        <v>0.170454545454545</v>
      </c>
      <c r="M271" s="126" t="s">
        <v>556</v>
      </c>
      <c r="N271" s="127">
        <v>42530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56</v>
      </c>
      <c r="B272" s="102">
        <v>42492</v>
      </c>
      <c r="C272" s="102"/>
      <c r="D272" s="103" t="s">
        <v>656</v>
      </c>
      <c r="E272" s="104" t="s">
        <v>580</v>
      </c>
      <c r="F272" s="105">
        <v>127.5</v>
      </c>
      <c r="G272" s="104"/>
      <c r="H272" s="104">
        <v>148</v>
      </c>
      <c r="I272" s="122" t="s">
        <v>657</v>
      </c>
      <c r="J272" s="123" t="s">
        <v>639</v>
      </c>
      <c r="K272" s="124">
        <f>H272-F272</f>
        <v>20.5</v>
      </c>
      <c r="L272" s="125">
        <f>K272/F272</f>
        <v>0.16078431372549021</v>
      </c>
      <c r="M272" s="126" t="s">
        <v>556</v>
      </c>
      <c r="N272" s="127">
        <v>42564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57</v>
      </c>
      <c r="B273" s="102">
        <v>42493</v>
      </c>
      <c r="C273" s="102"/>
      <c r="D273" s="103" t="s">
        <v>658</v>
      </c>
      <c r="E273" s="104" t="s">
        <v>580</v>
      </c>
      <c r="F273" s="105">
        <v>675</v>
      </c>
      <c r="G273" s="104"/>
      <c r="H273" s="104">
        <v>815</v>
      </c>
      <c r="I273" s="122" t="s">
        <v>659</v>
      </c>
      <c r="J273" s="123" t="s">
        <v>639</v>
      </c>
      <c r="K273" s="124">
        <f>H273-F273</f>
        <v>140</v>
      </c>
      <c r="L273" s="125">
        <f>K273/F273</f>
        <v>0.2074074074074074</v>
      </c>
      <c r="M273" s="126" t="s">
        <v>556</v>
      </c>
      <c r="N273" s="127">
        <v>43154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5">
        <v>58</v>
      </c>
      <c r="B274" s="106">
        <v>42522</v>
      </c>
      <c r="C274" s="106"/>
      <c r="D274" s="107" t="s">
        <v>714</v>
      </c>
      <c r="E274" s="108" t="s">
        <v>580</v>
      </c>
      <c r="F274" s="109">
        <v>500</v>
      </c>
      <c r="G274" s="109"/>
      <c r="H274" s="110">
        <v>232.5</v>
      </c>
      <c r="I274" s="128" t="s">
        <v>715</v>
      </c>
      <c r="J274" s="129" t="s">
        <v>716</v>
      </c>
      <c r="K274" s="130">
        <f>H274-F274</f>
        <v>-267.5</v>
      </c>
      <c r="L274" s="131">
        <f>K274/F274</f>
        <v>-0.53500000000000003</v>
      </c>
      <c r="M274" s="132" t="s">
        <v>620</v>
      </c>
      <c r="N274" s="133">
        <v>43735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59</v>
      </c>
      <c r="B275" s="102">
        <v>42527</v>
      </c>
      <c r="C275" s="102"/>
      <c r="D275" s="103" t="s">
        <v>660</v>
      </c>
      <c r="E275" s="104" t="s">
        <v>580</v>
      </c>
      <c r="F275" s="105">
        <v>110</v>
      </c>
      <c r="G275" s="104"/>
      <c r="H275" s="104">
        <v>126.5</v>
      </c>
      <c r="I275" s="122">
        <v>125</v>
      </c>
      <c r="J275" s="123" t="s">
        <v>589</v>
      </c>
      <c r="K275" s="124">
        <f>H275-F275</f>
        <v>16.5</v>
      </c>
      <c r="L275" s="125">
        <f>K275/F275</f>
        <v>0.15</v>
      </c>
      <c r="M275" s="126" t="s">
        <v>556</v>
      </c>
      <c r="N275" s="127">
        <v>42552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60</v>
      </c>
      <c r="B276" s="102">
        <v>42538</v>
      </c>
      <c r="C276" s="102"/>
      <c r="D276" s="103" t="s">
        <v>661</v>
      </c>
      <c r="E276" s="104" t="s">
        <v>580</v>
      </c>
      <c r="F276" s="105">
        <v>44</v>
      </c>
      <c r="G276" s="104"/>
      <c r="H276" s="104">
        <v>69.5</v>
      </c>
      <c r="I276" s="122">
        <v>69.5</v>
      </c>
      <c r="J276" s="123" t="s">
        <v>662</v>
      </c>
      <c r="K276" s="124">
        <f>H276-F276</f>
        <v>25.5</v>
      </c>
      <c r="L276" s="125">
        <f>K276/F276</f>
        <v>0.57954545454545459</v>
      </c>
      <c r="M276" s="126" t="s">
        <v>556</v>
      </c>
      <c r="N276" s="127">
        <v>42977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61</v>
      </c>
      <c r="B277" s="102">
        <v>42549</v>
      </c>
      <c r="C277" s="102"/>
      <c r="D277" s="144" t="s">
        <v>717</v>
      </c>
      <c r="E277" s="104" t="s">
        <v>580</v>
      </c>
      <c r="F277" s="105">
        <v>262.5</v>
      </c>
      <c r="G277" s="104"/>
      <c r="H277" s="104">
        <v>340</v>
      </c>
      <c r="I277" s="122">
        <v>333</v>
      </c>
      <c r="J277" s="123" t="s">
        <v>718</v>
      </c>
      <c r="K277" s="124">
        <v>77.5</v>
      </c>
      <c r="L277" s="125">
        <v>0.29523809523809502</v>
      </c>
      <c r="M277" s="126" t="s">
        <v>556</v>
      </c>
      <c r="N277" s="127">
        <v>43017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62</v>
      </c>
      <c r="B278" s="102">
        <v>42549</v>
      </c>
      <c r="C278" s="102"/>
      <c r="D278" s="144" t="s">
        <v>719</v>
      </c>
      <c r="E278" s="104" t="s">
        <v>580</v>
      </c>
      <c r="F278" s="105">
        <v>840</v>
      </c>
      <c r="G278" s="104"/>
      <c r="H278" s="104">
        <v>1230</v>
      </c>
      <c r="I278" s="122">
        <v>1230</v>
      </c>
      <c r="J278" s="123" t="s">
        <v>639</v>
      </c>
      <c r="K278" s="124">
        <v>390</v>
      </c>
      <c r="L278" s="125">
        <v>0.46428571428571402</v>
      </c>
      <c r="M278" s="126" t="s">
        <v>556</v>
      </c>
      <c r="N278" s="127">
        <v>42649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40">
        <v>63</v>
      </c>
      <c r="B279" s="139">
        <v>42556</v>
      </c>
      <c r="C279" s="139"/>
      <c r="D279" s="140" t="s">
        <v>663</v>
      </c>
      <c r="E279" s="141" t="s">
        <v>580</v>
      </c>
      <c r="F279" s="142">
        <v>395</v>
      </c>
      <c r="G279" s="143"/>
      <c r="H279" s="143">
        <f>(468.5+342.5)/2</f>
        <v>405.5</v>
      </c>
      <c r="I279" s="143">
        <v>510</v>
      </c>
      <c r="J279" s="166" t="s">
        <v>664</v>
      </c>
      <c r="K279" s="167">
        <f t="shared" ref="K279:K285" si="194">H279-F279</f>
        <v>10.5</v>
      </c>
      <c r="L279" s="168">
        <f t="shared" ref="L279:L285" si="195">K279/F279</f>
        <v>2.6582278481012658E-2</v>
      </c>
      <c r="M279" s="169" t="s">
        <v>665</v>
      </c>
      <c r="N279" s="170">
        <v>43606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5">
        <v>64</v>
      </c>
      <c r="B280" s="106">
        <v>42584</v>
      </c>
      <c r="C280" s="106"/>
      <c r="D280" s="107" t="s">
        <v>666</v>
      </c>
      <c r="E280" s="108" t="s">
        <v>557</v>
      </c>
      <c r="F280" s="109">
        <f>169.5-12.8</f>
        <v>156.69999999999999</v>
      </c>
      <c r="G280" s="109"/>
      <c r="H280" s="110">
        <v>77</v>
      </c>
      <c r="I280" s="128" t="s">
        <v>667</v>
      </c>
      <c r="J280" s="359" t="s">
        <v>795</v>
      </c>
      <c r="K280" s="130">
        <f t="shared" si="194"/>
        <v>-79.699999999999989</v>
      </c>
      <c r="L280" s="131">
        <f t="shared" si="195"/>
        <v>-0.50861518825781749</v>
      </c>
      <c r="M280" s="132" t="s">
        <v>620</v>
      </c>
      <c r="N280" s="133">
        <v>43522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5">
        <v>65</v>
      </c>
      <c r="B281" s="106">
        <v>42586</v>
      </c>
      <c r="C281" s="106"/>
      <c r="D281" s="107" t="s">
        <v>668</v>
      </c>
      <c r="E281" s="108" t="s">
        <v>580</v>
      </c>
      <c r="F281" s="109">
        <v>400</v>
      </c>
      <c r="G281" s="109"/>
      <c r="H281" s="110">
        <v>305</v>
      </c>
      <c r="I281" s="128">
        <v>475</v>
      </c>
      <c r="J281" s="129" t="s">
        <v>669</v>
      </c>
      <c r="K281" s="130">
        <f t="shared" si="194"/>
        <v>-95</v>
      </c>
      <c r="L281" s="131">
        <f t="shared" si="195"/>
        <v>-0.23749999999999999</v>
      </c>
      <c r="M281" s="132" t="s">
        <v>620</v>
      </c>
      <c r="N281" s="133">
        <v>43606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66</v>
      </c>
      <c r="B282" s="102">
        <v>42593</v>
      </c>
      <c r="C282" s="102"/>
      <c r="D282" s="103" t="s">
        <v>670</v>
      </c>
      <c r="E282" s="104" t="s">
        <v>580</v>
      </c>
      <c r="F282" s="105">
        <v>86.5</v>
      </c>
      <c r="G282" s="104"/>
      <c r="H282" s="104">
        <v>130</v>
      </c>
      <c r="I282" s="122">
        <v>130</v>
      </c>
      <c r="J282" s="137" t="s">
        <v>671</v>
      </c>
      <c r="K282" s="124">
        <f t="shared" si="194"/>
        <v>43.5</v>
      </c>
      <c r="L282" s="125">
        <f t="shared" si="195"/>
        <v>0.50289017341040465</v>
      </c>
      <c r="M282" s="126" t="s">
        <v>556</v>
      </c>
      <c r="N282" s="127">
        <v>43091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5">
        <v>67</v>
      </c>
      <c r="B283" s="106">
        <v>42600</v>
      </c>
      <c r="C283" s="106"/>
      <c r="D283" s="107" t="s">
        <v>367</v>
      </c>
      <c r="E283" s="108" t="s">
        <v>580</v>
      </c>
      <c r="F283" s="109">
        <v>133.5</v>
      </c>
      <c r="G283" s="109"/>
      <c r="H283" s="110">
        <v>126.5</v>
      </c>
      <c r="I283" s="128">
        <v>178</v>
      </c>
      <c r="J283" s="129" t="s">
        <v>672</v>
      </c>
      <c r="K283" s="130">
        <f t="shared" si="194"/>
        <v>-7</v>
      </c>
      <c r="L283" s="131">
        <f t="shared" si="195"/>
        <v>-5.2434456928838954E-2</v>
      </c>
      <c r="M283" s="132" t="s">
        <v>620</v>
      </c>
      <c r="N283" s="133">
        <v>42615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68</v>
      </c>
      <c r="B284" s="102">
        <v>42613</v>
      </c>
      <c r="C284" s="102"/>
      <c r="D284" s="103" t="s">
        <v>673</v>
      </c>
      <c r="E284" s="104" t="s">
        <v>580</v>
      </c>
      <c r="F284" s="105">
        <v>560</v>
      </c>
      <c r="G284" s="104"/>
      <c r="H284" s="104">
        <v>725</v>
      </c>
      <c r="I284" s="122">
        <v>725</v>
      </c>
      <c r="J284" s="123" t="s">
        <v>582</v>
      </c>
      <c r="K284" s="124">
        <f t="shared" si="194"/>
        <v>165</v>
      </c>
      <c r="L284" s="125">
        <f t="shared" si="195"/>
        <v>0.29464285714285715</v>
      </c>
      <c r="M284" s="126" t="s">
        <v>556</v>
      </c>
      <c r="N284" s="127">
        <v>42456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69</v>
      </c>
      <c r="B285" s="102">
        <v>42614</v>
      </c>
      <c r="C285" s="102"/>
      <c r="D285" s="103" t="s">
        <v>674</v>
      </c>
      <c r="E285" s="104" t="s">
        <v>580</v>
      </c>
      <c r="F285" s="105">
        <v>160.5</v>
      </c>
      <c r="G285" s="104"/>
      <c r="H285" s="104">
        <v>210</v>
      </c>
      <c r="I285" s="122">
        <v>210</v>
      </c>
      <c r="J285" s="123" t="s">
        <v>582</v>
      </c>
      <c r="K285" s="124">
        <f t="shared" si="194"/>
        <v>49.5</v>
      </c>
      <c r="L285" s="125">
        <f t="shared" si="195"/>
        <v>0.30841121495327101</v>
      </c>
      <c r="M285" s="126" t="s">
        <v>556</v>
      </c>
      <c r="N285" s="127">
        <v>42871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70</v>
      </c>
      <c r="B286" s="102">
        <v>42646</v>
      </c>
      <c r="C286" s="102"/>
      <c r="D286" s="144" t="s">
        <v>390</v>
      </c>
      <c r="E286" s="104" t="s">
        <v>580</v>
      </c>
      <c r="F286" s="105">
        <v>430</v>
      </c>
      <c r="G286" s="104"/>
      <c r="H286" s="104">
        <v>596</v>
      </c>
      <c r="I286" s="122">
        <v>575</v>
      </c>
      <c r="J286" s="123" t="s">
        <v>720</v>
      </c>
      <c r="K286" s="124">
        <v>166</v>
      </c>
      <c r="L286" s="125">
        <v>0.38604651162790699</v>
      </c>
      <c r="M286" s="126" t="s">
        <v>556</v>
      </c>
      <c r="N286" s="127">
        <v>42769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71</v>
      </c>
      <c r="B287" s="102">
        <v>42657</v>
      </c>
      <c r="C287" s="102"/>
      <c r="D287" s="103" t="s">
        <v>675</v>
      </c>
      <c r="E287" s="104" t="s">
        <v>580</v>
      </c>
      <c r="F287" s="105">
        <v>280</v>
      </c>
      <c r="G287" s="104"/>
      <c r="H287" s="104">
        <v>345</v>
      </c>
      <c r="I287" s="122">
        <v>345</v>
      </c>
      <c r="J287" s="123" t="s">
        <v>582</v>
      </c>
      <c r="K287" s="124">
        <f t="shared" ref="K287:K292" si="196">H287-F287</f>
        <v>65</v>
      </c>
      <c r="L287" s="125">
        <f>K287/F287</f>
        <v>0.23214285714285715</v>
      </c>
      <c r="M287" s="126" t="s">
        <v>556</v>
      </c>
      <c r="N287" s="127">
        <v>42814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72</v>
      </c>
      <c r="B288" s="102">
        <v>42657</v>
      </c>
      <c r="C288" s="102"/>
      <c r="D288" s="103" t="s">
        <v>676</v>
      </c>
      <c r="E288" s="104" t="s">
        <v>580</v>
      </c>
      <c r="F288" s="105">
        <v>245</v>
      </c>
      <c r="G288" s="104"/>
      <c r="H288" s="104">
        <v>325.5</v>
      </c>
      <c r="I288" s="122">
        <v>330</v>
      </c>
      <c r="J288" s="123" t="s">
        <v>677</v>
      </c>
      <c r="K288" s="124">
        <f t="shared" si="196"/>
        <v>80.5</v>
      </c>
      <c r="L288" s="125">
        <f>K288/F288</f>
        <v>0.32857142857142857</v>
      </c>
      <c r="M288" s="126" t="s">
        <v>556</v>
      </c>
      <c r="N288" s="127">
        <v>42769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73</v>
      </c>
      <c r="B289" s="102">
        <v>42660</v>
      </c>
      <c r="C289" s="102"/>
      <c r="D289" s="103" t="s">
        <v>340</v>
      </c>
      <c r="E289" s="104" t="s">
        <v>580</v>
      </c>
      <c r="F289" s="105">
        <v>125</v>
      </c>
      <c r="G289" s="104"/>
      <c r="H289" s="104">
        <v>160</v>
      </c>
      <c r="I289" s="122">
        <v>160</v>
      </c>
      <c r="J289" s="123" t="s">
        <v>639</v>
      </c>
      <c r="K289" s="124">
        <f t="shared" si="196"/>
        <v>35</v>
      </c>
      <c r="L289" s="125">
        <v>0.28000000000000003</v>
      </c>
      <c r="M289" s="126" t="s">
        <v>556</v>
      </c>
      <c r="N289" s="127">
        <v>42803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74</v>
      </c>
      <c r="B290" s="102">
        <v>42660</v>
      </c>
      <c r="C290" s="102"/>
      <c r="D290" s="103" t="s">
        <v>455</v>
      </c>
      <c r="E290" s="104" t="s">
        <v>580</v>
      </c>
      <c r="F290" s="105">
        <v>114</v>
      </c>
      <c r="G290" s="104"/>
      <c r="H290" s="104">
        <v>145</v>
      </c>
      <c r="I290" s="122">
        <v>145</v>
      </c>
      <c r="J290" s="123" t="s">
        <v>639</v>
      </c>
      <c r="K290" s="124">
        <f t="shared" si="196"/>
        <v>31</v>
      </c>
      <c r="L290" s="125">
        <f>K290/F290</f>
        <v>0.27192982456140352</v>
      </c>
      <c r="M290" s="126" t="s">
        <v>556</v>
      </c>
      <c r="N290" s="127">
        <v>42859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75</v>
      </c>
      <c r="B291" s="102">
        <v>42660</v>
      </c>
      <c r="C291" s="102"/>
      <c r="D291" s="103" t="s">
        <v>678</v>
      </c>
      <c r="E291" s="104" t="s">
        <v>580</v>
      </c>
      <c r="F291" s="105">
        <v>212</v>
      </c>
      <c r="G291" s="104"/>
      <c r="H291" s="104">
        <v>280</v>
      </c>
      <c r="I291" s="122">
        <v>276</v>
      </c>
      <c r="J291" s="123" t="s">
        <v>679</v>
      </c>
      <c r="K291" s="124">
        <f t="shared" si="196"/>
        <v>68</v>
      </c>
      <c r="L291" s="125">
        <f>K291/F291</f>
        <v>0.32075471698113206</v>
      </c>
      <c r="M291" s="126" t="s">
        <v>556</v>
      </c>
      <c r="N291" s="127">
        <v>42858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76</v>
      </c>
      <c r="B292" s="102">
        <v>42678</v>
      </c>
      <c r="C292" s="102"/>
      <c r="D292" s="103" t="s">
        <v>149</v>
      </c>
      <c r="E292" s="104" t="s">
        <v>580</v>
      </c>
      <c r="F292" s="105">
        <v>155</v>
      </c>
      <c r="G292" s="104"/>
      <c r="H292" s="104">
        <v>210</v>
      </c>
      <c r="I292" s="122">
        <v>210</v>
      </c>
      <c r="J292" s="123" t="s">
        <v>680</v>
      </c>
      <c r="K292" s="124">
        <f t="shared" si="196"/>
        <v>55</v>
      </c>
      <c r="L292" s="125">
        <f>K292/F292</f>
        <v>0.35483870967741937</v>
      </c>
      <c r="M292" s="126" t="s">
        <v>556</v>
      </c>
      <c r="N292" s="127">
        <v>42944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5">
        <v>77</v>
      </c>
      <c r="B293" s="106">
        <v>42710</v>
      </c>
      <c r="C293" s="106"/>
      <c r="D293" s="107" t="s">
        <v>721</v>
      </c>
      <c r="E293" s="108" t="s">
        <v>580</v>
      </c>
      <c r="F293" s="109">
        <v>150.5</v>
      </c>
      <c r="G293" s="109"/>
      <c r="H293" s="110">
        <v>72.5</v>
      </c>
      <c r="I293" s="128">
        <v>174</v>
      </c>
      <c r="J293" s="129" t="s">
        <v>722</v>
      </c>
      <c r="K293" s="130">
        <v>-78</v>
      </c>
      <c r="L293" s="131">
        <v>-0.51827242524916906</v>
      </c>
      <c r="M293" s="132" t="s">
        <v>620</v>
      </c>
      <c r="N293" s="133">
        <v>43333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78</v>
      </c>
      <c r="B294" s="102">
        <v>42712</v>
      </c>
      <c r="C294" s="102"/>
      <c r="D294" s="103" t="s">
        <v>123</v>
      </c>
      <c r="E294" s="104" t="s">
        <v>580</v>
      </c>
      <c r="F294" s="105">
        <v>380</v>
      </c>
      <c r="G294" s="104"/>
      <c r="H294" s="104">
        <v>478</v>
      </c>
      <c r="I294" s="122">
        <v>468</v>
      </c>
      <c r="J294" s="123" t="s">
        <v>639</v>
      </c>
      <c r="K294" s="124">
        <f>H294-F294</f>
        <v>98</v>
      </c>
      <c r="L294" s="125">
        <f>K294/F294</f>
        <v>0.25789473684210529</v>
      </c>
      <c r="M294" s="126" t="s">
        <v>556</v>
      </c>
      <c r="N294" s="127">
        <v>43025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79</v>
      </c>
      <c r="B295" s="102">
        <v>42734</v>
      </c>
      <c r="C295" s="102"/>
      <c r="D295" s="103" t="s">
        <v>244</v>
      </c>
      <c r="E295" s="104" t="s">
        <v>580</v>
      </c>
      <c r="F295" s="105">
        <v>305</v>
      </c>
      <c r="G295" s="104"/>
      <c r="H295" s="104">
        <v>375</v>
      </c>
      <c r="I295" s="122">
        <v>375</v>
      </c>
      <c r="J295" s="123" t="s">
        <v>639</v>
      </c>
      <c r="K295" s="124">
        <f>H295-F295</f>
        <v>70</v>
      </c>
      <c r="L295" s="125">
        <f>K295/F295</f>
        <v>0.22950819672131148</v>
      </c>
      <c r="M295" s="126" t="s">
        <v>556</v>
      </c>
      <c r="N295" s="127">
        <v>42768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80</v>
      </c>
      <c r="B296" s="102">
        <v>42739</v>
      </c>
      <c r="C296" s="102"/>
      <c r="D296" s="103" t="s">
        <v>342</v>
      </c>
      <c r="E296" s="104" t="s">
        <v>580</v>
      </c>
      <c r="F296" s="105">
        <v>99.5</v>
      </c>
      <c r="G296" s="104"/>
      <c r="H296" s="104">
        <v>158</v>
      </c>
      <c r="I296" s="122">
        <v>158</v>
      </c>
      <c r="J296" s="123" t="s">
        <v>639</v>
      </c>
      <c r="K296" s="124">
        <f>H296-F296</f>
        <v>58.5</v>
      </c>
      <c r="L296" s="125">
        <f>K296/F296</f>
        <v>0.5879396984924623</v>
      </c>
      <c r="M296" s="126" t="s">
        <v>556</v>
      </c>
      <c r="N296" s="127">
        <v>42898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81</v>
      </c>
      <c r="B297" s="102">
        <v>42739</v>
      </c>
      <c r="C297" s="102"/>
      <c r="D297" s="103" t="s">
        <v>342</v>
      </c>
      <c r="E297" s="104" t="s">
        <v>580</v>
      </c>
      <c r="F297" s="105">
        <v>99.5</v>
      </c>
      <c r="G297" s="104"/>
      <c r="H297" s="104">
        <v>158</v>
      </c>
      <c r="I297" s="122">
        <v>158</v>
      </c>
      <c r="J297" s="123" t="s">
        <v>639</v>
      </c>
      <c r="K297" s="124">
        <v>58.5</v>
      </c>
      <c r="L297" s="125">
        <v>0.58793969849246197</v>
      </c>
      <c r="M297" s="126" t="s">
        <v>556</v>
      </c>
      <c r="N297" s="127">
        <v>42898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82</v>
      </c>
      <c r="B298" s="102">
        <v>42786</v>
      </c>
      <c r="C298" s="102"/>
      <c r="D298" s="103" t="s">
        <v>166</v>
      </c>
      <c r="E298" s="104" t="s">
        <v>580</v>
      </c>
      <c r="F298" s="105">
        <v>140.5</v>
      </c>
      <c r="G298" s="104"/>
      <c r="H298" s="104">
        <v>220</v>
      </c>
      <c r="I298" s="122">
        <v>220</v>
      </c>
      <c r="J298" s="123" t="s">
        <v>639</v>
      </c>
      <c r="K298" s="124">
        <f>H298-F298</f>
        <v>79.5</v>
      </c>
      <c r="L298" s="125">
        <f>K298/F298</f>
        <v>0.5658362989323843</v>
      </c>
      <c r="M298" s="126" t="s">
        <v>556</v>
      </c>
      <c r="N298" s="127">
        <v>42864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4">
        <v>83</v>
      </c>
      <c r="B299" s="102">
        <v>42786</v>
      </c>
      <c r="C299" s="102"/>
      <c r="D299" s="103" t="s">
        <v>723</v>
      </c>
      <c r="E299" s="104" t="s">
        <v>580</v>
      </c>
      <c r="F299" s="105">
        <v>202.5</v>
      </c>
      <c r="G299" s="104"/>
      <c r="H299" s="104">
        <v>234</v>
      </c>
      <c r="I299" s="122">
        <v>234</v>
      </c>
      <c r="J299" s="123" t="s">
        <v>639</v>
      </c>
      <c r="K299" s="124">
        <v>31.5</v>
      </c>
      <c r="L299" s="125">
        <v>0.155555555555556</v>
      </c>
      <c r="M299" s="126" t="s">
        <v>556</v>
      </c>
      <c r="N299" s="127">
        <v>42836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84</v>
      </c>
      <c r="B300" s="102">
        <v>42818</v>
      </c>
      <c r="C300" s="102"/>
      <c r="D300" s="103" t="s">
        <v>517</v>
      </c>
      <c r="E300" s="104" t="s">
        <v>580</v>
      </c>
      <c r="F300" s="105">
        <v>300.5</v>
      </c>
      <c r="G300" s="104"/>
      <c r="H300" s="104">
        <v>417.5</v>
      </c>
      <c r="I300" s="122">
        <v>420</v>
      </c>
      <c r="J300" s="123" t="s">
        <v>681</v>
      </c>
      <c r="K300" s="124">
        <f>H300-F300</f>
        <v>117</v>
      </c>
      <c r="L300" s="125">
        <f>K300/F300</f>
        <v>0.38935108153078202</v>
      </c>
      <c r="M300" s="126" t="s">
        <v>556</v>
      </c>
      <c r="N300" s="127">
        <v>43070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85</v>
      </c>
      <c r="B301" s="102">
        <v>42818</v>
      </c>
      <c r="C301" s="102"/>
      <c r="D301" s="103" t="s">
        <v>719</v>
      </c>
      <c r="E301" s="104" t="s">
        <v>580</v>
      </c>
      <c r="F301" s="105">
        <v>850</v>
      </c>
      <c r="G301" s="104"/>
      <c r="H301" s="104">
        <v>1042.5</v>
      </c>
      <c r="I301" s="122">
        <v>1023</v>
      </c>
      <c r="J301" s="123" t="s">
        <v>724</v>
      </c>
      <c r="K301" s="124">
        <v>192.5</v>
      </c>
      <c r="L301" s="125">
        <v>0.22647058823529401</v>
      </c>
      <c r="M301" s="126" t="s">
        <v>556</v>
      </c>
      <c r="N301" s="127">
        <v>42830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86</v>
      </c>
      <c r="B302" s="102">
        <v>42830</v>
      </c>
      <c r="C302" s="102"/>
      <c r="D302" s="103" t="s">
        <v>471</v>
      </c>
      <c r="E302" s="104" t="s">
        <v>580</v>
      </c>
      <c r="F302" s="105">
        <v>785</v>
      </c>
      <c r="G302" s="104"/>
      <c r="H302" s="104">
        <v>930</v>
      </c>
      <c r="I302" s="122">
        <v>920</v>
      </c>
      <c r="J302" s="123" t="s">
        <v>682</v>
      </c>
      <c r="K302" s="124">
        <f>H302-F302</f>
        <v>145</v>
      </c>
      <c r="L302" s="125">
        <f>K302/F302</f>
        <v>0.18471337579617833</v>
      </c>
      <c r="M302" s="126" t="s">
        <v>556</v>
      </c>
      <c r="N302" s="127">
        <v>42976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5">
        <v>87</v>
      </c>
      <c r="B303" s="106">
        <v>42831</v>
      </c>
      <c r="C303" s="106"/>
      <c r="D303" s="107" t="s">
        <v>725</v>
      </c>
      <c r="E303" s="108" t="s">
        <v>580</v>
      </c>
      <c r="F303" s="109">
        <v>40</v>
      </c>
      <c r="G303" s="109"/>
      <c r="H303" s="110">
        <v>13.1</v>
      </c>
      <c r="I303" s="128">
        <v>60</v>
      </c>
      <c r="J303" s="134" t="s">
        <v>726</v>
      </c>
      <c r="K303" s="130">
        <v>-26.9</v>
      </c>
      <c r="L303" s="131">
        <v>-0.67249999999999999</v>
      </c>
      <c r="M303" s="132" t="s">
        <v>620</v>
      </c>
      <c r="N303" s="133">
        <v>43138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4">
        <v>88</v>
      </c>
      <c r="B304" s="102">
        <v>42837</v>
      </c>
      <c r="C304" s="102"/>
      <c r="D304" s="103" t="s">
        <v>87</v>
      </c>
      <c r="E304" s="104" t="s">
        <v>580</v>
      </c>
      <c r="F304" s="105">
        <v>289.5</v>
      </c>
      <c r="G304" s="104"/>
      <c r="H304" s="104">
        <v>354</v>
      </c>
      <c r="I304" s="122">
        <v>360</v>
      </c>
      <c r="J304" s="123" t="s">
        <v>683</v>
      </c>
      <c r="K304" s="124">
        <f t="shared" ref="K304:K312" si="197">H304-F304</f>
        <v>64.5</v>
      </c>
      <c r="L304" s="125">
        <f t="shared" ref="L304:L312" si="198">K304/F304</f>
        <v>0.22279792746113988</v>
      </c>
      <c r="M304" s="126" t="s">
        <v>556</v>
      </c>
      <c r="N304" s="127">
        <v>43040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4">
        <v>89</v>
      </c>
      <c r="B305" s="102">
        <v>42845</v>
      </c>
      <c r="C305" s="102"/>
      <c r="D305" s="103" t="s">
        <v>416</v>
      </c>
      <c r="E305" s="104" t="s">
        <v>580</v>
      </c>
      <c r="F305" s="105">
        <v>700</v>
      </c>
      <c r="G305" s="104"/>
      <c r="H305" s="104">
        <v>840</v>
      </c>
      <c r="I305" s="122">
        <v>840</v>
      </c>
      <c r="J305" s="123" t="s">
        <v>684</v>
      </c>
      <c r="K305" s="124">
        <f t="shared" si="197"/>
        <v>140</v>
      </c>
      <c r="L305" s="125">
        <f t="shared" si="198"/>
        <v>0.2</v>
      </c>
      <c r="M305" s="126" t="s">
        <v>556</v>
      </c>
      <c r="N305" s="127">
        <v>42893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4">
        <v>90</v>
      </c>
      <c r="B306" s="102">
        <v>42887</v>
      </c>
      <c r="C306" s="102"/>
      <c r="D306" s="144" t="s">
        <v>353</v>
      </c>
      <c r="E306" s="104" t="s">
        <v>580</v>
      </c>
      <c r="F306" s="105">
        <v>130</v>
      </c>
      <c r="G306" s="104"/>
      <c r="H306" s="104">
        <v>144.25</v>
      </c>
      <c r="I306" s="122">
        <v>170</v>
      </c>
      <c r="J306" s="123" t="s">
        <v>685</v>
      </c>
      <c r="K306" s="124">
        <f t="shared" si="197"/>
        <v>14.25</v>
      </c>
      <c r="L306" s="125">
        <f t="shared" si="198"/>
        <v>0.10961538461538461</v>
      </c>
      <c r="M306" s="126" t="s">
        <v>556</v>
      </c>
      <c r="N306" s="127">
        <v>43675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91</v>
      </c>
      <c r="B307" s="102">
        <v>42901</v>
      </c>
      <c r="C307" s="102"/>
      <c r="D307" s="144" t="s">
        <v>686</v>
      </c>
      <c r="E307" s="104" t="s">
        <v>580</v>
      </c>
      <c r="F307" s="105">
        <v>214.5</v>
      </c>
      <c r="G307" s="104"/>
      <c r="H307" s="104">
        <v>262</v>
      </c>
      <c r="I307" s="122">
        <v>262</v>
      </c>
      <c r="J307" s="123" t="s">
        <v>687</v>
      </c>
      <c r="K307" s="124">
        <f t="shared" si="197"/>
        <v>47.5</v>
      </c>
      <c r="L307" s="125">
        <f t="shared" si="198"/>
        <v>0.22144522144522144</v>
      </c>
      <c r="M307" s="126" t="s">
        <v>556</v>
      </c>
      <c r="N307" s="127">
        <v>42977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6">
        <v>92</v>
      </c>
      <c r="B308" s="150">
        <v>42933</v>
      </c>
      <c r="C308" s="150"/>
      <c r="D308" s="151" t="s">
        <v>688</v>
      </c>
      <c r="E308" s="152" t="s">
        <v>580</v>
      </c>
      <c r="F308" s="153">
        <v>370</v>
      </c>
      <c r="G308" s="152"/>
      <c r="H308" s="152">
        <v>447.5</v>
      </c>
      <c r="I308" s="174">
        <v>450</v>
      </c>
      <c r="J308" s="218" t="s">
        <v>639</v>
      </c>
      <c r="K308" s="124">
        <f t="shared" si="197"/>
        <v>77.5</v>
      </c>
      <c r="L308" s="176">
        <f t="shared" si="198"/>
        <v>0.20945945945945946</v>
      </c>
      <c r="M308" s="177" t="s">
        <v>556</v>
      </c>
      <c r="N308" s="178">
        <v>43035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6">
        <v>93</v>
      </c>
      <c r="B309" s="150">
        <v>42943</v>
      </c>
      <c r="C309" s="150"/>
      <c r="D309" s="151" t="s">
        <v>164</v>
      </c>
      <c r="E309" s="152" t="s">
        <v>580</v>
      </c>
      <c r="F309" s="153">
        <v>657.5</v>
      </c>
      <c r="G309" s="152"/>
      <c r="H309" s="152">
        <v>825</v>
      </c>
      <c r="I309" s="174">
        <v>820</v>
      </c>
      <c r="J309" s="218" t="s">
        <v>639</v>
      </c>
      <c r="K309" s="124">
        <f t="shared" si="197"/>
        <v>167.5</v>
      </c>
      <c r="L309" s="176">
        <f t="shared" si="198"/>
        <v>0.25475285171102663</v>
      </c>
      <c r="M309" s="177" t="s">
        <v>556</v>
      </c>
      <c r="N309" s="178">
        <v>43090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94</v>
      </c>
      <c r="B310" s="102">
        <v>42964</v>
      </c>
      <c r="C310" s="102"/>
      <c r="D310" s="103" t="s">
        <v>357</v>
      </c>
      <c r="E310" s="104" t="s">
        <v>580</v>
      </c>
      <c r="F310" s="105">
        <v>605</v>
      </c>
      <c r="G310" s="104"/>
      <c r="H310" s="104">
        <v>750</v>
      </c>
      <c r="I310" s="122">
        <v>750</v>
      </c>
      <c r="J310" s="123" t="s">
        <v>682</v>
      </c>
      <c r="K310" s="124">
        <f t="shared" si="197"/>
        <v>145</v>
      </c>
      <c r="L310" s="125">
        <f t="shared" si="198"/>
        <v>0.23966942148760331</v>
      </c>
      <c r="M310" s="126" t="s">
        <v>556</v>
      </c>
      <c r="N310" s="127">
        <v>43027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1">
        <v>95</v>
      </c>
      <c r="B311" s="145">
        <v>42979</v>
      </c>
      <c r="C311" s="145"/>
      <c r="D311" s="146" t="s">
        <v>475</v>
      </c>
      <c r="E311" s="147" t="s">
        <v>580</v>
      </c>
      <c r="F311" s="148">
        <v>255</v>
      </c>
      <c r="G311" s="149"/>
      <c r="H311" s="149">
        <v>217.25</v>
      </c>
      <c r="I311" s="149">
        <v>320</v>
      </c>
      <c r="J311" s="171" t="s">
        <v>689</v>
      </c>
      <c r="K311" s="130">
        <f t="shared" si="197"/>
        <v>-37.75</v>
      </c>
      <c r="L311" s="172">
        <f t="shared" si="198"/>
        <v>-0.14803921568627451</v>
      </c>
      <c r="M311" s="132" t="s">
        <v>620</v>
      </c>
      <c r="N311" s="173">
        <v>43661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4">
        <v>96</v>
      </c>
      <c r="B312" s="102">
        <v>42997</v>
      </c>
      <c r="C312" s="102"/>
      <c r="D312" s="103" t="s">
        <v>690</v>
      </c>
      <c r="E312" s="104" t="s">
        <v>580</v>
      </c>
      <c r="F312" s="105">
        <v>215</v>
      </c>
      <c r="G312" s="104"/>
      <c r="H312" s="104">
        <v>258</v>
      </c>
      <c r="I312" s="122">
        <v>258</v>
      </c>
      <c r="J312" s="123" t="s">
        <v>639</v>
      </c>
      <c r="K312" s="124">
        <f t="shared" si="197"/>
        <v>43</v>
      </c>
      <c r="L312" s="125">
        <f t="shared" si="198"/>
        <v>0.2</v>
      </c>
      <c r="M312" s="126" t="s">
        <v>556</v>
      </c>
      <c r="N312" s="127">
        <v>43040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4">
        <v>97</v>
      </c>
      <c r="B313" s="102">
        <v>42997</v>
      </c>
      <c r="C313" s="102"/>
      <c r="D313" s="103" t="s">
        <v>690</v>
      </c>
      <c r="E313" s="104" t="s">
        <v>580</v>
      </c>
      <c r="F313" s="105">
        <v>215</v>
      </c>
      <c r="G313" s="104"/>
      <c r="H313" s="104">
        <v>258</v>
      </c>
      <c r="I313" s="122">
        <v>258</v>
      </c>
      <c r="J313" s="218" t="s">
        <v>639</v>
      </c>
      <c r="K313" s="124">
        <v>43</v>
      </c>
      <c r="L313" s="125">
        <v>0.2</v>
      </c>
      <c r="M313" s="126" t="s">
        <v>556</v>
      </c>
      <c r="N313" s="127">
        <v>43040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7">
        <v>98</v>
      </c>
      <c r="B314" s="198">
        <v>42998</v>
      </c>
      <c r="C314" s="198"/>
      <c r="D314" s="350" t="s">
        <v>780</v>
      </c>
      <c r="E314" s="199" t="s">
        <v>580</v>
      </c>
      <c r="F314" s="200">
        <v>75</v>
      </c>
      <c r="G314" s="199"/>
      <c r="H314" s="199">
        <v>90</v>
      </c>
      <c r="I314" s="219">
        <v>90</v>
      </c>
      <c r="J314" s="123" t="s">
        <v>691</v>
      </c>
      <c r="K314" s="124">
        <f t="shared" ref="K314:K319" si="199">H314-F314</f>
        <v>15</v>
      </c>
      <c r="L314" s="125">
        <f t="shared" ref="L314:L319" si="200">K314/F314</f>
        <v>0.2</v>
      </c>
      <c r="M314" s="126" t="s">
        <v>556</v>
      </c>
      <c r="N314" s="127">
        <v>43019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6">
        <v>99</v>
      </c>
      <c r="B315" s="150">
        <v>43011</v>
      </c>
      <c r="C315" s="150"/>
      <c r="D315" s="151" t="s">
        <v>692</v>
      </c>
      <c r="E315" s="152" t="s">
        <v>580</v>
      </c>
      <c r="F315" s="153">
        <v>315</v>
      </c>
      <c r="G315" s="152"/>
      <c r="H315" s="152">
        <v>392</v>
      </c>
      <c r="I315" s="174">
        <v>384</v>
      </c>
      <c r="J315" s="218" t="s">
        <v>693</v>
      </c>
      <c r="K315" s="124">
        <f t="shared" si="199"/>
        <v>77</v>
      </c>
      <c r="L315" s="176">
        <f t="shared" si="200"/>
        <v>0.24444444444444444</v>
      </c>
      <c r="M315" s="177" t="s">
        <v>556</v>
      </c>
      <c r="N315" s="178">
        <v>43017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6">
        <v>100</v>
      </c>
      <c r="B316" s="150">
        <v>43013</v>
      </c>
      <c r="C316" s="150"/>
      <c r="D316" s="151" t="s">
        <v>694</v>
      </c>
      <c r="E316" s="152" t="s">
        <v>580</v>
      </c>
      <c r="F316" s="153">
        <v>145</v>
      </c>
      <c r="G316" s="152"/>
      <c r="H316" s="152">
        <v>179</v>
      </c>
      <c r="I316" s="174">
        <v>180</v>
      </c>
      <c r="J316" s="218" t="s">
        <v>570</v>
      </c>
      <c r="K316" s="124">
        <f t="shared" si="199"/>
        <v>34</v>
      </c>
      <c r="L316" s="176">
        <f t="shared" si="200"/>
        <v>0.23448275862068965</v>
      </c>
      <c r="M316" s="177" t="s">
        <v>556</v>
      </c>
      <c r="N316" s="178">
        <v>43025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6">
        <v>101</v>
      </c>
      <c r="B317" s="150">
        <v>43014</v>
      </c>
      <c r="C317" s="150"/>
      <c r="D317" s="151" t="s">
        <v>330</v>
      </c>
      <c r="E317" s="152" t="s">
        <v>580</v>
      </c>
      <c r="F317" s="153">
        <v>256</v>
      </c>
      <c r="G317" s="152"/>
      <c r="H317" s="152">
        <v>323</v>
      </c>
      <c r="I317" s="174">
        <v>320</v>
      </c>
      <c r="J317" s="218" t="s">
        <v>639</v>
      </c>
      <c r="K317" s="124">
        <f t="shared" si="199"/>
        <v>67</v>
      </c>
      <c r="L317" s="176">
        <f t="shared" si="200"/>
        <v>0.26171875</v>
      </c>
      <c r="M317" s="177" t="s">
        <v>556</v>
      </c>
      <c r="N317" s="178">
        <v>43067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6">
        <v>102</v>
      </c>
      <c r="B318" s="150">
        <v>43017</v>
      </c>
      <c r="C318" s="150"/>
      <c r="D318" s="151" t="s">
        <v>350</v>
      </c>
      <c r="E318" s="152" t="s">
        <v>580</v>
      </c>
      <c r="F318" s="153">
        <v>137.5</v>
      </c>
      <c r="G318" s="152"/>
      <c r="H318" s="152">
        <v>184</v>
      </c>
      <c r="I318" s="174">
        <v>183</v>
      </c>
      <c r="J318" s="175" t="s">
        <v>695</v>
      </c>
      <c r="K318" s="124">
        <f t="shared" si="199"/>
        <v>46.5</v>
      </c>
      <c r="L318" s="176">
        <f t="shared" si="200"/>
        <v>0.33818181818181819</v>
      </c>
      <c r="M318" s="177" t="s">
        <v>556</v>
      </c>
      <c r="N318" s="178">
        <v>43108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6">
        <v>103</v>
      </c>
      <c r="B319" s="150">
        <v>43018</v>
      </c>
      <c r="C319" s="150"/>
      <c r="D319" s="151" t="s">
        <v>696</v>
      </c>
      <c r="E319" s="152" t="s">
        <v>580</v>
      </c>
      <c r="F319" s="153">
        <v>125.5</v>
      </c>
      <c r="G319" s="152"/>
      <c r="H319" s="152">
        <v>158</v>
      </c>
      <c r="I319" s="174">
        <v>155</v>
      </c>
      <c r="J319" s="175" t="s">
        <v>697</v>
      </c>
      <c r="K319" s="124">
        <f t="shared" si="199"/>
        <v>32.5</v>
      </c>
      <c r="L319" s="176">
        <f t="shared" si="200"/>
        <v>0.25896414342629481</v>
      </c>
      <c r="M319" s="177" t="s">
        <v>556</v>
      </c>
      <c r="N319" s="178">
        <v>43067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6">
        <v>104</v>
      </c>
      <c r="B320" s="150">
        <v>43018</v>
      </c>
      <c r="C320" s="150"/>
      <c r="D320" s="151" t="s">
        <v>727</v>
      </c>
      <c r="E320" s="152" t="s">
        <v>580</v>
      </c>
      <c r="F320" s="153">
        <v>895</v>
      </c>
      <c r="G320" s="152"/>
      <c r="H320" s="152">
        <v>1122.5</v>
      </c>
      <c r="I320" s="174">
        <v>1078</v>
      </c>
      <c r="J320" s="175" t="s">
        <v>728</v>
      </c>
      <c r="K320" s="124">
        <v>227.5</v>
      </c>
      <c r="L320" s="176">
        <v>0.25418994413407803</v>
      </c>
      <c r="M320" s="177" t="s">
        <v>556</v>
      </c>
      <c r="N320" s="178">
        <v>43117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6">
        <v>105</v>
      </c>
      <c r="B321" s="150">
        <v>43020</v>
      </c>
      <c r="C321" s="150"/>
      <c r="D321" s="151" t="s">
        <v>338</v>
      </c>
      <c r="E321" s="152" t="s">
        <v>580</v>
      </c>
      <c r="F321" s="153">
        <v>525</v>
      </c>
      <c r="G321" s="152"/>
      <c r="H321" s="152">
        <v>629</v>
      </c>
      <c r="I321" s="174">
        <v>629</v>
      </c>
      <c r="J321" s="218" t="s">
        <v>639</v>
      </c>
      <c r="K321" s="124">
        <v>104</v>
      </c>
      <c r="L321" s="176">
        <v>0.19809523809523799</v>
      </c>
      <c r="M321" s="177" t="s">
        <v>556</v>
      </c>
      <c r="N321" s="178">
        <v>43119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6">
        <v>106</v>
      </c>
      <c r="B322" s="150">
        <v>43046</v>
      </c>
      <c r="C322" s="150"/>
      <c r="D322" s="151" t="s">
        <v>379</v>
      </c>
      <c r="E322" s="152" t="s">
        <v>580</v>
      </c>
      <c r="F322" s="153">
        <v>740</v>
      </c>
      <c r="G322" s="152"/>
      <c r="H322" s="152">
        <v>892.5</v>
      </c>
      <c r="I322" s="174">
        <v>900</v>
      </c>
      <c r="J322" s="175" t="s">
        <v>698</v>
      </c>
      <c r="K322" s="124">
        <f>H322-F322</f>
        <v>152.5</v>
      </c>
      <c r="L322" s="176">
        <f>K322/F322</f>
        <v>0.20608108108108109</v>
      </c>
      <c r="M322" s="177" t="s">
        <v>556</v>
      </c>
      <c r="N322" s="178">
        <v>43052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107</v>
      </c>
      <c r="B323" s="102">
        <v>43073</v>
      </c>
      <c r="C323" s="102"/>
      <c r="D323" s="103" t="s">
        <v>699</v>
      </c>
      <c r="E323" s="104" t="s">
        <v>580</v>
      </c>
      <c r="F323" s="105">
        <v>118.5</v>
      </c>
      <c r="G323" s="104"/>
      <c r="H323" s="104">
        <v>143.5</v>
      </c>
      <c r="I323" s="122">
        <v>145</v>
      </c>
      <c r="J323" s="137" t="s">
        <v>700</v>
      </c>
      <c r="K323" s="124">
        <f>H323-F323</f>
        <v>25</v>
      </c>
      <c r="L323" s="125">
        <f>K323/F323</f>
        <v>0.2109704641350211</v>
      </c>
      <c r="M323" s="126" t="s">
        <v>556</v>
      </c>
      <c r="N323" s="127">
        <v>43097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5">
        <v>108</v>
      </c>
      <c r="B324" s="106">
        <v>43090</v>
      </c>
      <c r="C324" s="106"/>
      <c r="D324" s="154" t="s">
        <v>420</v>
      </c>
      <c r="E324" s="108" t="s">
        <v>580</v>
      </c>
      <c r="F324" s="109">
        <v>715</v>
      </c>
      <c r="G324" s="109"/>
      <c r="H324" s="110">
        <v>500</v>
      </c>
      <c r="I324" s="128">
        <v>872</v>
      </c>
      <c r="J324" s="134" t="s">
        <v>701</v>
      </c>
      <c r="K324" s="130">
        <f>H324-F324</f>
        <v>-215</v>
      </c>
      <c r="L324" s="131">
        <f>K324/F324</f>
        <v>-0.30069930069930068</v>
      </c>
      <c r="M324" s="132" t="s">
        <v>620</v>
      </c>
      <c r="N324" s="133">
        <v>43670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4">
        <v>109</v>
      </c>
      <c r="B325" s="102">
        <v>43098</v>
      </c>
      <c r="C325" s="102"/>
      <c r="D325" s="103" t="s">
        <v>692</v>
      </c>
      <c r="E325" s="104" t="s">
        <v>580</v>
      </c>
      <c r="F325" s="105">
        <v>435</v>
      </c>
      <c r="G325" s="104"/>
      <c r="H325" s="104">
        <v>542.5</v>
      </c>
      <c r="I325" s="122">
        <v>539</v>
      </c>
      <c r="J325" s="137" t="s">
        <v>639</v>
      </c>
      <c r="K325" s="124">
        <v>107.5</v>
      </c>
      <c r="L325" s="125">
        <v>0.247126436781609</v>
      </c>
      <c r="M325" s="126" t="s">
        <v>556</v>
      </c>
      <c r="N325" s="127">
        <v>43206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4">
        <v>110</v>
      </c>
      <c r="B326" s="102">
        <v>43098</v>
      </c>
      <c r="C326" s="102"/>
      <c r="D326" s="103" t="s">
        <v>530</v>
      </c>
      <c r="E326" s="104" t="s">
        <v>580</v>
      </c>
      <c r="F326" s="105">
        <v>885</v>
      </c>
      <c r="G326" s="104"/>
      <c r="H326" s="104">
        <v>1090</v>
      </c>
      <c r="I326" s="122">
        <v>1084</v>
      </c>
      <c r="J326" s="137" t="s">
        <v>639</v>
      </c>
      <c r="K326" s="124">
        <v>205</v>
      </c>
      <c r="L326" s="125">
        <v>0.23163841807909599</v>
      </c>
      <c r="M326" s="126" t="s">
        <v>556</v>
      </c>
      <c r="N326" s="127">
        <v>43213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2">
        <v>111</v>
      </c>
      <c r="B327" s="328">
        <v>43192</v>
      </c>
      <c r="C327" s="328"/>
      <c r="D327" s="112" t="s">
        <v>709</v>
      </c>
      <c r="E327" s="330" t="s">
        <v>580</v>
      </c>
      <c r="F327" s="332">
        <v>478.5</v>
      </c>
      <c r="G327" s="330"/>
      <c r="H327" s="330">
        <v>442</v>
      </c>
      <c r="I327" s="334">
        <v>613</v>
      </c>
      <c r="J327" s="359" t="s">
        <v>797</v>
      </c>
      <c r="K327" s="130">
        <f>H327-F327</f>
        <v>-36.5</v>
      </c>
      <c r="L327" s="131">
        <f>K327/F327</f>
        <v>-7.6280041797283177E-2</v>
      </c>
      <c r="M327" s="132" t="s">
        <v>620</v>
      </c>
      <c r="N327" s="133">
        <v>43762</v>
      </c>
      <c r="O327" s="54"/>
      <c r="P327" s="13"/>
      <c r="Q327" s="13"/>
      <c r="R327" s="14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5">
        <v>112</v>
      </c>
      <c r="B328" s="106">
        <v>43194</v>
      </c>
      <c r="C328" s="106"/>
      <c r="D328" s="349" t="s">
        <v>779</v>
      </c>
      <c r="E328" s="108" t="s">
        <v>580</v>
      </c>
      <c r="F328" s="109">
        <f>141.5-7.3</f>
        <v>134.19999999999999</v>
      </c>
      <c r="G328" s="109"/>
      <c r="H328" s="110">
        <v>77</v>
      </c>
      <c r="I328" s="128">
        <v>180</v>
      </c>
      <c r="J328" s="359" t="s">
        <v>796</v>
      </c>
      <c r="K328" s="130">
        <f>H328-F328</f>
        <v>-57.199999999999989</v>
      </c>
      <c r="L328" s="131">
        <f>K328/F328</f>
        <v>-0.42622950819672129</v>
      </c>
      <c r="M328" s="132" t="s">
        <v>620</v>
      </c>
      <c r="N328" s="133">
        <v>43522</v>
      </c>
      <c r="O328" s="54"/>
      <c r="P328" s="13"/>
      <c r="Q328" s="13"/>
      <c r="R328" s="14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5">
        <v>113</v>
      </c>
      <c r="B329" s="106">
        <v>43209</v>
      </c>
      <c r="C329" s="106"/>
      <c r="D329" s="107" t="s">
        <v>702</v>
      </c>
      <c r="E329" s="108" t="s">
        <v>580</v>
      </c>
      <c r="F329" s="109">
        <v>430</v>
      </c>
      <c r="G329" s="109"/>
      <c r="H329" s="110">
        <v>220</v>
      </c>
      <c r="I329" s="128">
        <v>537</v>
      </c>
      <c r="J329" s="134" t="s">
        <v>703</v>
      </c>
      <c r="K329" s="130">
        <f>H329-F329</f>
        <v>-210</v>
      </c>
      <c r="L329" s="131">
        <f>K329/F329</f>
        <v>-0.48837209302325579</v>
      </c>
      <c r="M329" s="132" t="s">
        <v>620</v>
      </c>
      <c r="N329" s="133">
        <v>43252</v>
      </c>
      <c r="O329" s="54"/>
      <c r="P329" s="13"/>
      <c r="Q329" s="13"/>
      <c r="R329" s="14"/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3">
        <v>114</v>
      </c>
      <c r="B330" s="155">
        <v>43220</v>
      </c>
      <c r="C330" s="155"/>
      <c r="D330" s="156" t="s">
        <v>380</v>
      </c>
      <c r="E330" s="157" t="s">
        <v>580</v>
      </c>
      <c r="F330" s="159">
        <v>153.5</v>
      </c>
      <c r="G330" s="159"/>
      <c r="H330" s="159">
        <v>196</v>
      </c>
      <c r="I330" s="159">
        <v>196</v>
      </c>
      <c r="J330" s="336" t="s">
        <v>813</v>
      </c>
      <c r="K330" s="179">
        <f>H330-F330</f>
        <v>42.5</v>
      </c>
      <c r="L330" s="180">
        <f>K330/F330</f>
        <v>0.27687296416938112</v>
      </c>
      <c r="M330" s="158" t="s">
        <v>556</v>
      </c>
      <c r="N330" s="181">
        <v>43605</v>
      </c>
      <c r="O330" s="54"/>
      <c r="P330" s="13"/>
      <c r="Q330" s="13"/>
      <c r="R330" s="14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5">
        <v>115</v>
      </c>
      <c r="B331" s="106">
        <v>43306</v>
      </c>
      <c r="C331" s="106"/>
      <c r="D331" s="107" t="s">
        <v>725</v>
      </c>
      <c r="E331" s="108" t="s">
        <v>580</v>
      </c>
      <c r="F331" s="109">
        <v>27.5</v>
      </c>
      <c r="G331" s="109"/>
      <c r="H331" s="110">
        <v>13.1</v>
      </c>
      <c r="I331" s="128">
        <v>60</v>
      </c>
      <c r="J331" s="134" t="s">
        <v>729</v>
      </c>
      <c r="K331" s="130">
        <v>-14.4</v>
      </c>
      <c r="L331" s="131">
        <v>-0.52363636363636401</v>
      </c>
      <c r="M331" s="132" t="s">
        <v>620</v>
      </c>
      <c r="N331" s="133">
        <v>43138</v>
      </c>
      <c r="O331" s="54"/>
      <c r="P331" s="13"/>
      <c r="Q331" s="13"/>
      <c r="R331" s="14"/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2">
        <v>116</v>
      </c>
      <c r="B332" s="328">
        <v>43318</v>
      </c>
      <c r="C332" s="328"/>
      <c r="D332" s="112" t="s">
        <v>704</v>
      </c>
      <c r="E332" s="330" t="s">
        <v>580</v>
      </c>
      <c r="F332" s="330">
        <v>148.5</v>
      </c>
      <c r="G332" s="330"/>
      <c r="H332" s="330">
        <v>102</v>
      </c>
      <c r="I332" s="334">
        <v>182</v>
      </c>
      <c r="J332" s="134" t="s">
        <v>812</v>
      </c>
      <c r="K332" s="130">
        <f>H332-F332</f>
        <v>-46.5</v>
      </c>
      <c r="L332" s="131">
        <f>K332/F332</f>
        <v>-0.31313131313131315</v>
      </c>
      <c r="M332" s="132" t="s">
        <v>620</v>
      </c>
      <c r="N332" s="133">
        <v>43661</v>
      </c>
      <c r="O332" s="54"/>
      <c r="P332" s="13"/>
      <c r="Q332" s="13"/>
      <c r="R332" s="14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4">
        <v>117</v>
      </c>
      <c r="B333" s="102">
        <v>43335</v>
      </c>
      <c r="C333" s="102"/>
      <c r="D333" s="103" t="s">
        <v>730</v>
      </c>
      <c r="E333" s="104" t="s">
        <v>580</v>
      </c>
      <c r="F333" s="152">
        <v>285</v>
      </c>
      <c r="G333" s="104"/>
      <c r="H333" s="104">
        <v>355</v>
      </c>
      <c r="I333" s="122">
        <v>364</v>
      </c>
      <c r="J333" s="137" t="s">
        <v>731</v>
      </c>
      <c r="K333" s="124">
        <v>70</v>
      </c>
      <c r="L333" s="125">
        <v>0.24561403508771901</v>
      </c>
      <c r="M333" s="126" t="s">
        <v>556</v>
      </c>
      <c r="N333" s="127">
        <v>43455</v>
      </c>
      <c r="O333" s="54"/>
      <c r="P333" s="13"/>
      <c r="Q333" s="13"/>
      <c r="R333" s="14"/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4">
        <v>118</v>
      </c>
      <c r="B334" s="102">
        <v>43341</v>
      </c>
      <c r="C334" s="102"/>
      <c r="D334" s="103" t="s">
        <v>370</v>
      </c>
      <c r="E334" s="104" t="s">
        <v>580</v>
      </c>
      <c r="F334" s="152">
        <v>525</v>
      </c>
      <c r="G334" s="104"/>
      <c r="H334" s="104">
        <v>585</v>
      </c>
      <c r="I334" s="122">
        <v>635</v>
      </c>
      <c r="J334" s="137" t="s">
        <v>705</v>
      </c>
      <c r="K334" s="124">
        <f t="shared" ref="K334:K346" si="201">H334-F334</f>
        <v>60</v>
      </c>
      <c r="L334" s="125">
        <f t="shared" ref="L334:L346" si="202">K334/F334</f>
        <v>0.11428571428571428</v>
      </c>
      <c r="M334" s="126" t="s">
        <v>556</v>
      </c>
      <c r="N334" s="127">
        <v>43662</v>
      </c>
      <c r="O334" s="54"/>
      <c r="P334" s="13"/>
      <c r="Q334" s="13"/>
      <c r="R334" s="14"/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4">
        <v>119</v>
      </c>
      <c r="B335" s="102">
        <v>43395</v>
      </c>
      <c r="C335" s="102"/>
      <c r="D335" s="103" t="s">
        <v>357</v>
      </c>
      <c r="E335" s="104" t="s">
        <v>580</v>
      </c>
      <c r="F335" s="152">
        <v>475</v>
      </c>
      <c r="G335" s="104"/>
      <c r="H335" s="104">
        <v>574</v>
      </c>
      <c r="I335" s="122">
        <v>570</v>
      </c>
      <c r="J335" s="137" t="s">
        <v>639</v>
      </c>
      <c r="K335" s="124">
        <f t="shared" si="201"/>
        <v>99</v>
      </c>
      <c r="L335" s="125">
        <f t="shared" si="202"/>
        <v>0.20842105263157895</v>
      </c>
      <c r="M335" s="126" t="s">
        <v>556</v>
      </c>
      <c r="N335" s="127">
        <v>43403</v>
      </c>
      <c r="O335" s="54"/>
      <c r="P335" s="13"/>
      <c r="Q335" s="13"/>
      <c r="R335" s="14"/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96">
        <v>120</v>
      </c>
      <c r="B336" s="150">
        <v>43397</v>
      </c>
      <c r="C336" s="150"/>
      <c r="D336" s="376" t="s">
        <v>377</v>
      </c>
      <c r="E336" s="152" t="s">
        <v>580</v>
      </c>
      <c r="F336" s="152">
        <v>707.5</v>
      </c>
      <c r="G336" s="152"/>
      <c r="H336" s="152">
        <v>872</v>
      </c>
      <c r="I336" s="174">
        <v>872</v>
      </c>
      <c r="J336" s="175" t="s">
        <v>639</v>
      </c>
      <c r="K336" s="124">
        <f t="shared" si="201"/>
        <v>164.5</v>
      </c>
      <c r="L336" s="176">
        <f t="shared" si="202"/>
        <v>0.23250883392226149</v>
      </c>
      <c r="M336" s="177" t="s">
        <v>556</v>
      </c>
      <c r="N336" s="178">
        <v>43482</v>
      </c>
      <c r="O336" s="54"/>
      <c r="P336" s="13"/>
      <c r="Q336" s="13"/>
      <c r="R336" s="14"/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6">
        <v>121</v>
      </c>
      <c r="B337" s="150">
        <v>43398</v>
      </c>
      <c r="C337" s="150"/>
      <c r="D337" s="376" t="s">
        <v>339</v>
      </c>
      <c r="E337" s="152" t="s">
        <v>580</v>
      </c>
      <c r="F337" s="152">
        <v>162</v>
      </c>
      <c r="G337" s="152"/>
      <c r="H337" s="152">
        <v>204</v>
      </c>
      <c r="I337" s="174">
        <v>209</v>
      </c>
      <c r="J337" s="175" t="s">
        <v>811</v>
      </c>
      <c r="K337" s="124">
        <f t="shared" si="201"/>
        <v>42</v>
      </c>
      <c r="L337" s="176">
        <f t="shared" si="202"/>
        <v>0.25925925925925924</v>
      </c>
      <c r="M337" s="177" t="s">
        <v>556</v>
      </c>
      <c r="N337" s="178">
        <v>43539</v>
      </c>
      <c r="O337" s="54"/>
      <c r="P337" s="13"/>
      <c r="Q337" s="13"/>
      <c r="R337" s="14"/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122</v>
      </c>
      <c r="B338" s="198">
        <v>43399</v>
      </c>
      <c r="C338" s="198"/>
      <c r="D338" s="151" t="s">
        <v>465</v>
      </c>
      <c r="E338" s="199" t="s">
        <v>580</v>
      </c>
      <c r="F338" s="199">
        <v>240</v>
      </c>
      <c r="G338" s="199"/>
      <c r="H338" s="199">
        <v>297</v>
      </c>
      <c r="I338" s="219">
        <v>297</v>
      </c>
      <c r="J338" s="175" t="s">
        <v>639</v>
      </c>
      <c r="K338" s="220">
        <f t="shared" si="201"/>
        <v>57</v>
      </c>
      <c r="L338" s="221">
        <f t="shared" si="202"/>
        <v>0.23749999999999999</v>
      </c>
      <c r="M338" s="222" t="s">
        <v>556</v>
      </c>
      <c r="N338" s="223">
        <v>43417</v>
      </c>
      <c r="O338" s="54"/>
      <c r="P338" s="13"/>
      <c r="Q338" s="13"/>
      <c r="R338" s="14"/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4">
        <v>123</v>
      </c>
      <c r="B339" s="102">
        <v>43439</v>
      </c>
      <c r="C339" s="102"/>
      <c r="D339" s="144" t="s">
        <v>706</v>
      </c>
      <c r="E339" s="104" t="s">
        <v>580</v>
      </c>
      <c r="F339" s="104">
        <v>202.5</v>
      </c>
      <c r="G339" s="104"/>
      <c r="H339" s="104">
        <v>255</v>
      </c>
      <c r="I339" s="122">
        <v>252</v>
      </c>
      <c r="J339" s="137" t="s">
        <v>639</v>
      </c>
      <c r="K339" s="124">
        <f t="shared" si="201"/>
        <v>52.5</v>
      </c>
      <c r="L339" s="125">
        <f t="shared" si="202"/>
        <v>0.25925925925925924</v>
      </c>
      <c r="M339" s="126" t="s">
        <v>556</v>
      </c>
      <c r="N339" s="127">
        <v>43542</v>
      </c>
      <c r="O339" s="54"/>
      <c r="P339" s="13"/>
      <c r="Q339" s="13"/>
      <c r="R339" s="90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124</v>
      </c>
      <c r="B340" s="198">
        <v>43465</v>
      </c>
      <c r="C340" s="102"/>
      <c r="D340" s="376" t="s">
        <v>402</v>
      </c>
      <c r="E340" s="199" t="s">
        <v>580</v>
      </c>
      <c r="F340" s="199">
        <v>710</v>
      </c>
      <c r="G340" s="199"/>
      <c r="H340" s="199">
        <v>866</v>
      </c>
      <c r="I340" s="219">
        <v>866</v>
      </c>
      <c r="J340" s="175" t="s">
        <v>639</v>
      </c>
      <c r="K340" s="124">
        <f t="shared" si="201"/>
        <v>156</v>
      </c>
      <c r="L340" s="125">
        <f t="shared" si="202"/>
        <v>0.21971830985915494</v>
      </c>
      <c r="M340" s="126" t="s">
        <v>556</v>
      </c>
      <c r="N340" s="338">
        <v>43553</v>
      </c>
      <c r="O340" s="54"/>
      <c r="P340" s="13"/>
      <c r="Q340" s="13"/>
      <c r="R340" s="1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125</v>
      </c>
      <c r="B341" s="198">
        <v>43522</v>
      </c>
      <c r="C341" s="198"/>
      <c r="D341" s="376" t="s">
        <v>139</v>
      </c>
      <c r="E341" s="199" t="s">
        <v>580</v>
      </c>
      <c r="F341" s="199">
        <v>337.25</v>
      </c>
      <c r="G341" s="199"/>
      <c r="H341" s="199">
        <v>398.5</v>
      </c>
      <c r="I341" s="219">
        <v>411</v>
      </c>
      <c r="J341" s="137" t="s">
        <v>810</v>
      </c>
      <c r="K341" s="124">
        <f t="shared" si="201"/>
        <v>61.25</v>
      </c>
      <c r="L341" s="125">
        <f t="shared" si="202"/>
        <v>0.1816160118606375</v>
      </c>
      <c r="M341" s="126" t="s">
        <v>556</v>
      </c>
      <c r="N341" s="338">
        <v>43760</v>
      </c>
      <c r="O341" s="54"/>
      <c r="P341" s="13"/>
      <c r="Q341" s="13"/>
      <c r="R341" s="90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4">
        <v>126</v>
      </c>
      <c r="B342" s="160">
        <v>43559</v>
      </c>
      <c r="C342" s="160"/>
      <c r="D342" s="161" t="s">
        <v>394</v>
      </c>
      <c r="E342" s="162" t="s">
        <v>580</v>
      </c>
      <c r="F342" s="162">
        <v>130</v>
      </c>
      <c r="G342" s="162"/>
      <c r="H342" s="162">
        <v>65</v>
      </c>
      <c r="I342" s="182">
        <v>158</v>
      </c>
      <c r="J342" s="134" t="s">
        <v>707</v>
      </c>
      <c r="K342" s="130">
        <f t="shared" si="201"/>
        <v>-65</v>
      </c>
      <c r="L342" s="131">
        <f t="shared" si="202"/>
        <v>-0.5</v>
      </c>
      <c r="M342" s="132" t="s">
        <v>620</v>
      </c>
      <c r="N342" s="133">
        <v>43726</v>
      </c>
      <c r="O342" s="54"/>
      <c r="P342" s="13"/>
      <c r="Q342" s="13"/>
      <c r="R342" s="1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5">
        <v>127</v>
      </c>
      <c r="B343" s="183">
        <v>43017</v>
      </c>
      <c r="C343" s="183"/>
      <c r="D343" s="184" t="s">
        <v>166</v>
      </c>
      <c r="E343" s="185" t="s">
        <v>580</v>
      </c>
      <c r="F343" s="186">
        <v>141.5</v>
      </c>
      <c r="G343" s="187"/>
      <c r="H343" s="187">
        <v>183.5</v>
      </c>
      <c r="I343" s="187">
        <v>210</v>
      </c>
      <c r="J343" s="208" t="s">
        <v>801</v>
      </c>
      <c r="K343" s="209">
        <f t="shared" si="201"/>
        <v>42</v>
      </c>
      <c r="L343" s="210">
        <f t="shared" si="202"/>
        <v>0.29681978798586572</v>
      </c>
      <c r="M343" s="186" t="s">
        <v>556</v>
      </c>
      <c r="N343" s="211">
        <v>43042</v>
      </c>
      <c r="O343" s="54"/>
      <c r="P343" s="13"/>
      <c r="Q343" s="13"/>
      <c r="R343" s="90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344">
        <v>128</v>
      </c>
      <c r="B344" s="160">
        <v>43074</v>
      </c>
      <c r="C344" s="160"/>
      <c r="D344" s="161" t="s">
        <v>295</v>
      </c>
      <c r="E344" s="162" t="s">
        <v>580</v>
      </c>
      <c r="F344" s="163">
        <v>172</v>
      </c>
      <c r="G344" s="162"/>
      <c r="H344" s="162">
        <v>155.25</v>
      </c>
      <c r="I344" s="182">
        <v>230</v>
      </c>
      <c r="J344" s="359" t="s">
        <v>794</v>
      </c>
      <c r="K344" s="130">
        <f t="shared" ref="K344" si="203">H344-F344</f>
        <v>-16.75</v>
      </c>
      <c r="L344" s="131">
        <f t="shared" ref="L344" si="204">K344/F344</f>
        <v>-9.7383720930232565E-2</v>
      </c>
      <c r="M344" s="132" t="s">
        <v>620</v>
      </c>
      <c r="N344" s="133">
        <v>43787</v>
      </c>
      <c r="O344" s="54"/>
      <c r="P344" s="13"/>
      <c r="Q344" s="13"/>
      <c r="R344" s="1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345">
        <v>129</v>
      </c>
      <c r="B345" s="183">
        <v>43398</v>
      </c>
      <c r="C345" s="183"/>
      <c r="D345" s="184" t="s">
        <v>103</v>
      </c>
      <c r="E345" s="185" t="s">
        <v>580</v>
      </c>
      <c r="F345" s="187">
        <v>698.5</v>
      </c>
      <c r="G345" s="187"/>
      <c r="H345" s="187">
        <v>850</v>
      </c>
      <c r="I345" s="187">
        <v>890</v>
      </c>
      <c r="J345" s="212" t="s">
        <v>807</v>
      </c>
      <c r="K345" s="209">
        <f t="shared" si="201"/>
        <v>151.5</v>
      </c>
      <c r="L345" s="210">
        <f t="shared" si="202"/>
        <v>0.21689334287759485</v>
      </c>
      <c r="M345" s="186" t="s">
        <v>556</v>
      </c>
      <c r="N345" s="211">
        <v>43453</v>
      </c>
      <c r="O345" s="54"/>
      <c r="P345" s="13"/>
      <c r="Q345" s="13"/>
      <c r="R345" s="1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130</v>
      </c>
      <c r="B346" s="155">
        <v>42877</v>
      </c>
      <c r="C346" s="155"/>
      <c r="D346" s="156" t="s">
        <v>369</v>
      </c>
      <c r="E346" s="157" t="s">
        <v>580</v>
      </c>
      <c r="F346" s="158">
        <v>127.6</v>
      </c>
      <c r="G346" s="159"/>
      <c r="H346" s="159">
        <v>138</v>
      </c>
      <c r="I346" s="159">
        <v>190</v>
      </c>
      <c r="J346" s="360" t="s">
        <v>798</v>
      </c>
      <c r="K346" s="179">
        <f t="shared" si="201"/>
        <v>10.400000000000006</v>
      </c>
      <c r="L346" s="180">
        <f t="shared" si="202"/>
        <v>8.1504702194357417E-2</v>
      </c>
      <c r="M346" s="158" t="s">
        <v>556</v>
      </c>
      <c r="N346" s="181">
        <v>43774</v>
      </c>
      <c r="O346" s="54"/>
      <c r="P346" s="13"/>
      <c r="Q346" s="13"/>
      <c r="R346" s="90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131</v>
      </c>
      <c r="B347" s="155">
        <v>43158</v>
      </c>
      <c r="C347" s="155"/>
      <c r="D347" s="156" t="s">
        <v>711</v>
      </c>
      <c r="E347" s="157" t="s">
        <v>580</v>
      </c>
      <c r="F347" s="158">
        <v>317</v>
      </c>
      <c r="G347" s="159"/>
      <c r="H347" s="159">
        <v>382.5</v>
      </c>
      <c r="I347" s="159">
        <v>398</v>
      </c>
      <c r="J347" s="360" t="s">
        <v>842</v>
      </c>
      <c r="K347" s="179">
        <f t="shared" ref="K347" si="205">H347-F347</f>
        <v>65.5</v>
      </c>
      <c r="L347" s="180">
        <f t="shared" ref="L347" si="206">K347/F347</f>
        <v>0.20662460567823343</v>
      </c>
      <c r="M347" s="158" t="s">
        <v>556</v>
      </c>
      <c r="N347" s="181">
        <v>44238</v>
      </c>
      <c r="O347" s="54"/>
      <c r="P347" s="13"/>
      <c r="Q347" s="13"/>
      <c r="R347" s="322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344">
        <v>132</v>
      </c>
      <c r="B348" s="160">
        <v>43164</v>
      </c>
      <c r="C348" s="160"/>
      <c r="D348" s="161" t="s">
        <v>133</v>
      </c>
      <c r="E348" s="162" t="s">
        <v>580</v>
      </c>
      <c r="F348" s="163">
        <f>510-14.4</f>
        <v>495.6</v>
      </c>
      <c r="G348" s="162"/>
      <c r="H348" s="162">
        <v>350</v>
      </c>
      <c r="I348" s="182">
        <v>672</v>
      </c>
      <c r="J348" s="359" t="s">
        <v>803</v>
      </c>
      <c r="K348" s="130">
        <f t="shared" ref="K348" si="207">H348-F348</f>
        <v>-145.60000000000002</v>
      </c>
      <c r="L348" s="131">
        <f t="shared" ref="L348" si="208">K348/F348</f>
        <v>-0.29378531073446329</v>
      </c>
      <c r="M348" s="132" t="s">
        <v>620</v>
      </c>
      <c r="N348" s="133">
        <v>43887</v>
      </c>
      <c r="O348" s="54"/>
      <c r="P348" s="13"/>
      <c r="Q348" s="13"/>
      <c r="R348" s="14" t="s">
        <v>708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4">
        <v>133</v>
      </c>
      <c r="B349" s="160">
        <v>43237</v>
      </c>
      <c r="C349" s="160"/>
      <c r="D349" s="161" t="s">
        <v>459</v>
      </c>
      <c r="E349" s="162" t="s">
        <v>580</v>
      </c>
      <c r="F349" s="163">
        <v>230.3</v>
      </c>
      <c r="G349" s="162"/>
      <c r="H349" s="162">
        <v>102.5</v>
      </c>
      <c r="I349" s="182">
        <v>348</v>
      </c>
      <c r="J349" s="359" t="s">
        <v>805</v>
      </c>
      <c r="K349" s="130">
        <f t="shared" ref="K349:K350" si="209">H349-F349</f>
        <v>-127.80000000000001</v>
      </c>
      <c r="L349" s="131">
        <f t="shared" ref="L349:L350" si="210">K349/F349</f>
        <v>-0.55492835432045162</v>
      </c>
      <c r="M349" s="132" t="s">
        <v>620</v>
      </c>
      <c r="N349" s="133">
        <v>43896</v>
      </c>
      <c r="O349" s="54"/>
      <c r="P349" s="13"/>
      <c r="Q349" s="13"/>
      <c r="R349" s="324" t="s">
        <v>708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134</v>
      </c>
      <c r="B350" s="155">
        <v>43258</v>
      </c>
      <c r="C350" s="155"/>
      <c r="D350" s="156" t="s">
        <v>426</v>
      </c>
      <c r="E350" s="157" t="s">
        <v>580</v>
      </c>
      <c r="F350" s="158">
        <f>342.5-5.1</f>
        <v>337.4</v>
      </c>
      <c r="G350" s="159"/>
      <c r="H350" s="159">
        <v>412.5</v>
      </c>
      <c r="I350" s="159">
        <v>439</v>
      </c>
      <c r="J350" s="360" t="s">
        <v>839</v>
      </c>
      <c r="K350" s="179">
        <f t="shared" si="209"/>
        <v>75.100000000000023</v>
      </c>
      <c r="L350" s="180">
        <f t="shared" si="210"/>
        <v>0.22258446947243635</v>
      </c>
      <c r="M350" s="158" t="s">
        <v>556</v>
      </c>
      <c r="N350" s="181">
        <v>44230</v>
      </c>
      <c r="O350" s="54"/>
      <c r="P350" s="13"/>
      <c r="Q350" s="13"/>
      <c r="R350" s="90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205">
        <v>135</v>
      </c>
      <c r="B351" s="190">
        <v>43285</v>
      </c>
      <c r="C351" s="190"/>
      <c r="D351" s="193" t="s">
        <v>48</v>
      </c>
      <c r="E351" s="191" t="s">
        <v>580</v>
      </c>
      <c r="F351" s="189">
        <f>127.5-5.53</f>
        <v>121.97</v>
      </c>
      <c r="G351" s="191"/>
      <c r="H351" s="191"/>
      <c r="I351" s="213">
        <v>170</v>
      </c>
      <c r="J351" s="225" t="s">
        <v>558</v>
      </c>
      <c r="K351" s="215"/>
      <c r="L351" s="216"/>
      <c r="M351" s="214" t="s">
        <v>558</v>
      </c>
      <c r="N351" s="217"/>
      <c r="O351" s="54"/>
      <c r="P351" s="13"/>
      <c r="Q351" s="13"/>
      <c r="R351" s="1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344">
        <v>136</v>
      </c>
      <c r="B352" s="160">
        <v>43294</v>
      </c>
      <c r="C352" s="160"/>
      <c r="D352" s="161" t="s">
        <v>239</v>
      </c>
      <c r="E352" s="162" t="s">
        <v>580</v>
      </c>
      <c r="F352" s="163">
        <v>46.5</v>
      </c>
      <c r="G352" s="162"/>
      <c r="H352" s="162">
        <v>17</v>
      </c>
      <c r="I352" s="182">
        <v>59</v>
      </c>
      <c r="J352" s="359" t="s">
        <v>802</v>
      </c>
      <c r="K352" s="130">
        <f t="shared" ref="K352" si="211">H352-F352</f>
        <v>-29.5</v>
      </c>
      <c r="L352" s="131">
        <f t="shared" ref="L352" si="212">K352/F352</f>
        <v>-0.63440860215053763</v>
      </c>
      <c r="M352" s="132" t="s">
        <v>620</v>
      </c>
      <c r="N352" s="133">
        <v>43887</v>
      </c>
      <c r="O352" s="54"/>
      <c r="P352" s="13"/>
      <c r="Q352" s="13"/>
      <c r="R352" s="14" t="s">
        <v>708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6">
        <v>137</v>
      </c>
      <c r="B353" s="188">
        <v>43396</v>
      </c>
      <c r="C353" s="188"/>
      <c r="D353" s="193" t="s">
        <v>404</v>
      </c>
      <c r="E353" s="191" t="s">
        <v>580</v>
      </c>
      <c r="F353" s="192">
        <v>156.5</v>
      </c>
      <c r="G353" s="191"/>
      <c r="H353" s="191"/>
      <c r="I353" s="213">
        <v>191</v>
      </c>
      <c r="J353" s="225" t="s">
        <v>558</v>
      </c>
      <c r="K353" s="215"/>
      <c r="L353" s="216"/>
      <c r="M353" s="214" t="s">
        <v>558</v>
      </c>
      <c r="N353" s="217"/>
      <c r="O353" s="54"/>
      <c r="P353" s="13"/>
      <c r="Q353" s="13"/>
      <c r="R353" s="14" t="s">
        <v>708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346">
        <v>138</v>
      </c>
      <c r="B354" s="188">
        <v>43439</v>
      </c>
      <c r="C354" s="188"/>
      <c r="D354" s="193" t="s">
        <v>321</v>
      </c>
      <c r="E354" s="191" t="s">
        <v>580</v>
      </c>
      <c r="F354" s="192">
        <v>259.5</v>
      </c>
      <c r="G354" s="191"/>
      <c r="H354" s="191"/>
      <c r="I354" s="213">
        <v>321</v>
      </c>
      <c r="J354" s="225" t="s">
        <v>558</v>
      </c>
      <c r="K354" s="215"/>
      <c r="L354" s="216"/>
      <c r="M354" s="214" t="s">
        <v>558</v>
      </c>
      <c r="N354" s="217"/>
      <c r="O354" s="13"/>
      <c r="P354" s="13"/>
      <c r="Q354" s="13"/>
      <c r="R354" s="14" t="s">
        <v>708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344">
        <v>139</v>
      </c>
      <c r="B355" s="160">
        <v>43439</v>
      </c>
      <c r="C355" s="160"/>
      <c r="D355" s="161" t="s">
        <v>732</v>
      </c>
      <c r="E355" s="162" t="s">
        <v>580</v>
      </c>
      <c r="F355" s="162">
        <v>715</v>
      </c>
      <c r="G355" s="162"/>
      <c r="H355" s="162">
        <v>445</v>
      </c>
      <c r="I355" s="182">
        <v>840</v>
      </c>
      <c r="J355" s="134" t="s">
        <v>782</v>
      </c>
      <c r="K355" s="130">
        <f t="shared" ref="K355:K358" si="213">H355-F355</f>
        <v>-270</v>
      </c>
      <c r="L355" s="131">
        <f t="shared" ref="L355:L358" si="214">K355/F355</f>
        <v>-0.3776223776223776</v>
      </c>
      <c r="M355" s="132" t="s">
        <v>620</v>
      </c>
      <c r="N355" s="133">
        <v>43800</v>
      </c>
      <c r="O355" s="54"/>
      <c r="P355" s="13"/>
      <c r="Q355" s="13"/>
      <c r="R355" s="14" t="s">
        <v>708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197">
        <v>140</v>
      </c>
      <c r="B356" s="198">
        <v>43469</v>
      </c>
      <c r="C356" s="198"/>
      <c r="D356" s="151" t="s">
        <v>143</v>
      </c>
      <c r="E356" s="199" t="s">
        <v>580</v>
      </c>
      <c r="F356" s="199">
        <v>875</v>
      </c>
      <c r="G356" s="199"/>
      <c r="H356" s="199">
        <v>1165</v>
      </c>
      <c r="I356" s="219">
        <v>1185</v>
      </c>
      <c r="J356" s="137" t="s">
        <v>808</v>
      </c>
      <c r="K356" s="124">
        <f t="shared" si="213"/>
        <v>290</v>
      </c>
      <c r="L356" s="125">
        <f t="shared" si="214"/>
        <v>0.33142857142857141</v>
      </c>
      <c r="M356" s="126" t="s">
        <v>556</v>
      </c>
      <c r="N356" s="338">
        <v>43847</v>
      </c>
      <c r="O356" s="54"/>
      <c r="P356" s="13"/>
      <c r="Q356" s="13"/>
      <c r="R356" s="324" t="s">
        <v>708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141</v>
      </c>
      <c r="B357" s="198">
        <v>43559</v>
      </c>
      <c r="C357" s="198"/>
      <c r="D357" s="376" t="s">
        <v>336</v>
      </c>
      <c r="E357" s="199" t="s">
        <v>580</v>
      </c>
      <c r="F357" s="199">
        <f>387-14.63</f>
        <v>372.37</v>
      </c>
      <c r="G357" s="199"/>
      <c r="H357" s="199">
        <v>490</v>
      </c>
      <c r="I357" s="219">
        <v>490</v>
      </c>
      <c r="J357" s="137" t="s">
        <v>639</v>
      </c>
      <c r="K357" s="124">
        <f t="shared" si="213"/>
        <v>117.63</v>
      </c>
      <c r="L357" s="125">
        <f t="shared" si="214"/>
        <v>0.31589548030185027</v>
      </c>
      <c r="M357" s="126" t="s">
        <v>556</v>
      </c>
      <c r="N357" s="338">
        <v>43850</v>
      </c>
      <c r="O357" s="54"/>
      <c r="P357" s="13"/>
      <c r="Q357" s="13"/>
      <c r="R357" s="324" t="s">
        <v>708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344">
        <v>142</v>
      </c>
      <c r="B358" s="160">
        <v>43578</v>
      </c>
      <c r="C358" s="160"/>
      <c r="D358" s="161" t="s">
        <v>733</v>
      </c>
      <c r="E358" s="162" t="s">
        <v>557</v>
      </c>
      <c r="F358" s="162">
        <v>220</v>
      </c>
      <c r="G358" s="162"/>
      <c r="H358" s="162">
        <v>127.5</v>
      </c>
      <c r="I358" s="182">
        <v>284</v>
      </c>
      <c r="J358" s="359" t="s">
        <v>806</v>
      </c>
      <c r="K358" s="130">
        <f t="shared" si="213"/>
        <v>-92.5</v>
      </c>
      <c r="L358" s="131">
        <f t="shared" si="214"/>
        <v>-0.42045454545454547</v>
      </c>
      <c r="M358" s="132" t="s">
        <v>620</v>
      </c>
      <c r="N358" s="133">
        <v>43896</v>
      </c>
      <c r="O358" s="54"/>
      <c r="P358" s="13"/>
      <c r="Q358" s="13"/>
      <c r="R358" s="14" t="s">
        <v>708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143</v>
      </c>
      <c r="B359" s="198">
        <v>43622</v>
      </c>
      <c r="C359" s="198"/>
      <c r="D359" s="376" t="s">
        <v>466</v>
      </c>
      <c r="E359" s="199" t="s">
        <v>557</v>
      </c>
      <c r="F359" s="199">
        <v>332.8</v>
      </c>
      <c r="G359" s="199"/>
      <c r="H359" s="199">
        <v>405</v>
      </c>
      <c r="I359" s="219">
        <v>419</v>
      </c>
      <c r="J359" s="137" t="s">
        <v>809</v>
      </c>
      <c r="K359" s="124">
        <f t="shared" ref="K359" si="215">H359-F359</f>
        <v>72.199999999999989</v>
      </c>
      <c r="L359" s="125">
        <f t="shared" ref="L359" si="216">K359/F359</f>
        <v>0.21694711538461534</v>
      </c>
      <c r="M359" s="126" t="s">
        <v>556</v>
      </c>
      <c r="N359" s="338">
        <v>43860</v>
      </c>
      <c r="O359" s="54"/>
      <c r="P359" s="13"/>
      <c r="Q359" s="13"/>
      <c r="R359" s="1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140">
        <v>144</v>
      </c>
      <c r="B360" s="139">
        <v>43641</v>
      </c>
      <c r="C360" s="139"/>
      <c r="D360" s="140" t="s">
        <v>137</v>
      </c>
      <c r="E360" s="141" t="s">
        <v>580</v>
      </c>
      <c r="F360" s="142">
        <v>386</v>
      </c>
      <c r="G360" s="143"/>
      <c r="H360" s="143">
        <v>395</v>
      </c>
      <c r="I360" s="143">
        <v>452</v>
      </c>
      <c r="J360" s="166" t="s">
        <v>799</v>
      </c>
      <c r="K360" s="167">
        <f t="shared" ref="K360" si="217">H360-F360</f>
        <v>9</v>
      </c>
      <c r="L360" s="168">
        <f t="shared" ref="L360" si="218">K360/F360</f>
        <v>2.3316062176165803E-2</v>
      </c>
      <c r="M360" s="169" t="s">
        <v>665</v>
      </c>
      <c r="N360" s="170">
        <v>43868</v>
      </c>
      <c r="O360" s="13"/>
      <c r="P360" s="13"/>
      <c r="Q360" s="13"/>
      <c r="R360" s="1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347">
        <v>145</v>
      </c>
      <c r="B361" s="188">
        <v>43707</v>
      </c>
      <c r="C361" s="188"/>
      <c r="D361" s="193" t="s">
        <v>255</v>
      </c>
      <c r="E361" s="191" t="s">
        <v>580</v>
      </c>
      <c r="F361" s="191" t="s">
        <v>712</v>
      </c>
      <c r="G361" s="191"/>
      <c r="H361" s="191"/>
      <c r="I361" s="213">
        <v>190</v>
      </c>
      <c r="J361" s="225" t="s">
        <v>558</v>
      </c>
      <c r="K361" s="215"/>
      <c r="L361" s="216"/>
      <c r="M361" s="335" t="s">
        <v>558</v>
      </c>
      <c r="N361" s="217"/>
      <c r="O361" s="13"/>
      <c r="P361" s="13"/>
      <c r="Q361" s="13"/>
      <c r="R361" s="324" t="s">
        <v>708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97">
        <v>146</v>
      </c>
      <c r="B362" s="198">
        <v>43731</v>
      </c>
      <c r="C362" s="198"/>
      <c r="D362" s="151" t="s">
        <v>418</v>
      </c>
      <c r="E362" s="199" t="s">
        <v>580</v>
      </c>
      <c r="F362" s="199">
        <v>235</v>
      </c>
      <c r="G362" s="199"/>
      <c r="H362" s="199">
        <v>295</v>
      </c>
      <c r="I362" s="219">
        <v>296</v>
      </c>
      <c r="J362" s="137" t="s">
        <v>787</v>
      </c>
      <c r="K362" s="124">
        <f t="shared" ref="K362" si="219">H362-F362</f>
        <v>60</v>
      </c>
      <c r="L362" s="125">
        <f t="shared" ref="L362" si="220">K362/F362</f>
        <v>0.25531914893617019</v>
      </c>
      <c r="M362" s="126" t="s">
        <v>556</v>
      </c>
      <c r="N362" s="338">
        <v>43844</v>
      </c>
      <c r="O362" s="54"/>
      <c r="P362" s="13"/>
      <c r="Q362" s="13"/>
      <c r="R362" s="14" t="s">
        <v>710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197">
        <v>147</v>
      </c>
      <c r="B363" s="198">
        <v>43752</v>
      </c>
      <c r="C363" s="198"/>
      <c r="D363" s="151" t="s">
        <v>778</v>
      </c>
      <c r="E363" s="199" t="s">
        <v>580</v>
      </c>
      <c r="F363" s="199">
        <v>277.5</v>
      </c>
      <c r="G363" s="199"/>
      <c r="H363" s="199">
        <v>333</v>
      </c>
      <c r="I363" s="219">
        <v>333</v>
      </c>
      <c r="J363" s="137" t="s">
        <v>788</v>
      </c>
      <c r="K363" s="124">
        <f t="shared" ref="K363" si="221">H363-F363</f>
        <v>55.5</v>
      </c>
      <c r="L363" s="125">
        <f t="shared" ref="L363" si="222">K363/F363</f>
        <v>0.2</v>
      </c>
      <c r="M363" s="126" t="s">
        <v>556</v>
      </c>
      <c r="N363" s="338">
        <v>43846</v>
      </c>
      <c r="O363" s="54"/>
      <c r="P363" s="13"/>
      <c r="Q363" s="13"/>
      <c r="R363" s="324" t="s">
        <v>708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197">
        <v>148</v>
      </c>
      <c r="B364" s="198">
        <v>43752</v>
      </c>
      <c r="C364" s="198"/>
      <c r="D364" s="151" t="s">
        <v>777</v>
      </c>
      <c r="E364" s="199" t="s">
        <v>580</v>
      </c>
      <c r="F364" s="199">
        <v>930</v>
      </c>
      <c r="G364" s="199"/>
      <c r="H364" s="199">
        <v>1165</v>
      </c>
      <c r="I364" s="219">
        <v>1200</v>
      </c>
      <c r="J364" s="137" t="s">
        <v>789</v>
      </c>
      <c r="K364" s="124">
        <f t="shared" ref="K364" si="223">H364-F364</f>
        <v>235</v>
      </c>
      <c r="L364" s="125">
        <f t="shared" ref="L364" si="224">K364/F364</f>
        <v>0.25268817204301075</v>
      </c>
      <c r="M364" s="126" t="s">
        <v>556</v>
      </c>
      <c r="N364" s="338">
        <v>43847</v>
      </c>
      <c r="O364" s="54"/>
      <c r="P364" s="13"/>
      <c r="Q364" s="13"/>
      <c r="R364" s="32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346">
        <v>149</v>
      </c>
      <c r="B365" s="327">
        <v>43753</v>
      </c>
      <c r="C365" s="202"/>
      <c r="D365" s="348" t="s">
        <v>776</v>
      </c>
      <c r="E365" s="329" t="s">
        <v>580</v>
      </c>
      <c r="F365" s="331">
        <v>111</v>
      </c>
      <c r="G365" s="329"/>
      <c r="H365" s="329"/>
      <c r="I365" s="333">
        <v>141</v>
      </c>
      <c r="J365" s="225" t="s">
        <v>558</v>
      </c>
      <c r="K365" s="225"/>
      <c r="L365" s="119"/>
      <c r="M365" s="337" t="s">
        <v>558</v>
      </c>
      <c r="N365" s="227"/>
      <c r="O365" s="13"/>
      <c r="P365" s="13"/>
      <c r="Q365" s="13"/>
      <c r="R365" s="324" t="s">
        <v>710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197">
        <v>150</v>
      </c>
      <c r="B366" s="198">
        <v>43753</v>
      </c>
      <c r="C366" s="198"/>
      <c r="D366" s="151" t="s">
        <v>775</v>
      </c>
      <c r="E366" s="199" t="s">
        <v>580</v>
      </c>
      <c r="F366" s="200">
        <v>296</v>
      </c>
      <c r="G366" s="199"/>
      <c r="H366" s="199">
        <v>370</v>
      </c>
      <c r="I366" s="219">
        <v>370</v>
      </c>
      <c r="J366" s="137" t="s">
        <v>639</v>
      </c>
      <c r="K366" s="124">
        <f t="shared" ref="K366:K367" si="225">H366-F366</f>
        <v>74</v>
      </c>
      <c r="L366" s="125">
        <f t="shared" ref="L366:L367" si="226">K366/F366</f>
        <v>0.25</v>
      </c>
      <c r="M366" s="126" t="s">
        <v>556</v>
      </c>
      <c r="N366" s="338">
        <v>43853</v>
      </c>
      <c r="O366" s="54"/>
      <c r="P366" s="13"/>
      <c r="Q366" s="13"/>
      <c r="R366" s="324" t="s">
        <v>710</v>
      </c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197">
        <v>151</v>
      </c>
      <c r="B367" s="198">
        <v>43754</v>
      </c>
      <c r="C367" s="198"/>
      <c r="D367" s="151" t="s">
        <v>774</v>
      </c>
      <c r="E367" s="199" t="s">
        <v>580</v>
      </c>
      <c r="F367" s="200">
        <v>300</v>
      </c>
      <c r="G367" s="199"/>
      <c r="H367" s="199">
        <v>382.5</v>
      </c>
      <c r="I367" s="219">
        <v>344</v>
      </c>
      <c r="J367" s="465" t="s">
        <v>843</v>
      </c>
      <c r="K367" s="124">
        <f t="shared" si="225"/>
        <v>82.5</v>
      </c>
      <c r="L367" s="125">
        <f t="shared" si="226"/>
        <v>0.27500000000000002</v>
      </c>
      <c r="M367" s="126" t="s">
        <v>556</v>
      </c>
      <c r="N367" s="338">
        <v>44238</v>
      </c>
      <c r="O367" s="13"/>
      <c r="P367" s="13"/>
      <c r="Q367" s="13"/>
      <c r="R367" s="324" t="s">
        <v>710</v>
      </c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326">
        <v>152</v>
      </c>
      <c r="B368" s="202">
        <v>43832</v>
      </c>
      <c r="C368" s="202"/>
      <c r="D368" s="206" t="s">
        <v>758</v>
      </c>
      <c r="E368" s="203" t="s">
        <v>580</v>
      </c>
      <c r="F368" s="204" t="s">
        <v>786</v>
      </c>
      <c r="G368" s="203"/>
      <c r="H368" s="203"/>
      <c r="I368" s="224">
        <v>590</v>
      </c>
      <c r="J368" s="225" t="s">
        <v>558</v>
      </c>
      <c r="K368" s="225"/>
      <c r="L368" s="119"/>
      <c r="M368" s="323" t="s">
        <v>558</v>
      </c>
      <c r="N368" s="227"/>
      <c r="O368" s="13"/>
      <c r="P368" s="13"/>
      <c r="Q368" s="13"/>
      <c r="R368" s="324" t="s">
        <v>710</v>
      </c>
      <c r="S368" s="13"/>
      <c r="T368" s="13"/>
      <c r="U368" s="13"/>
      <c r="V368" s="13"/>
      <c r="W368" s="13"/>
      <c r="X368" s="13"/>
      <c r="Y368" s="13"/>
      <c r="Z368" s="13"/>
    </row>
    <row r="369" spans="1:26">
      <c r="A369" s="197">
        <v>153</v>
      </c>
      <c r="B369" s="198">
        <v>43966</v>
      </c>
      <c r="C369" s="198"/>
      <c r="D369" s="151" t="s">
        <v>64</v>
      </c>
      <c r="E369" s="199" t="s">
        <v>580</v>
      </c>
      <c r="F369" s="200">
        <v>67.5</v>
      </c>
      <c r="G369" s="199"/>
      <c r="H369" s="199">
        <v>86</v>
      </c>
      <c r="I369" s="219">
        <v>86</v>
      </c>
      <c r="J369" s="137" t="s">
        <v>818</v>
      </c>
      <c r="K369" s="124">
        <f t="shared" ref="K369" si="227">H369-F369</f>
        <v>18.5</v>
      </c>
      <c r="L369" s="125">
        <f t="shared" ref="L369" si="228">K369/F369</f>
        <v>0.27407407407407408</v>
      </c>
      <c r="M369" s="126" t="s">
        <v>556</v>
      </c>
      <c r="N369" s="338">
        <v>44008</v>
      </c>
      <c r="O369" s="54"/>
      <c r="P369" s="13"/>
      <c r="Q369" s="13"/>
      <c r="R369" s="324" t="s">
        <v>710</v>
      </c>
      <c r="S369" s="13"/>
      <c r="T369" s="13"/>
      <c r="U369" s="13"/>
      <c r="V369" s="13"/>
      <c r="W369" s="13"/>
      <c r="X369" s="13"/>
      <c r="Y369" s="13"/>
      <c r="Z369" s="13"/>
    </row>
    <row r="370" spans="1:26">
      <c r="A370" s="201">
        <v>154</v>
      </c>
      <c r="B370" s="202">
        <v>44035</v>
      </c>
      <c r="C370" s="202"/>
      <c r="D370" s="206" t="s">
        <v>465</v>
      </c>
      <c r="E370" s="203" t="s">
        <v>580</v>
      </c>
      <c r="F370" s="204" t="s">
        <v>821</v>
      </c>
      <c r="G370" s="203"/>
      <c r="H370" s="203"/>
      <c r="I370" s="224">
        <v>296</v>
      </c>
      <c r="J370" s="225" t="s">
        <v>558</v>
      </c>
      <c r="K370" s="225"/>
      <c r="L370" s="119"/>
      <c r="M370" s="226"/>
      <c r="N370" s="227"/>
      <c r="O370" s="13"/>
      <c r="P370" s="13"/>
      <c r="Q370" s="13"/>
      <c r="R370" s="324" t="s">
        <v>710</v>
      </c>
      <c r="S370" s="13"/>
      <c r="T370" s="13"/>
      <c r="U370" s="13"/>
      <c r="V370" s="13"/>
      <c r="W370" s="13"/>
      <c r="X370" s="13"/>
      <c r="Y370" s="13"/>
      <c r="Z370" s="13"/>
    </row>
    <row r="371" spans="1:26">
      <c r="A371" s="197">
        <v>155</v>
      </c>
      <c r="B371" s="198">
        <v>44092</v>
      </c>
      <c r="C371" s="198"/>
      <c r="D371" s="151" t="s">
        <v>398</v>
      </c>
      <c r="E371" s="199" t="s">
        <v>580</v>
      </c>
      <c r="F371" s="199">
        <v>206</v>
      </c>
      <c r="G371" s="199"/>
      <c r="H371" s="199">
        <v>248</v>
      </c>
      <c r="I371" s="219">
        <v>248</v>
      </c>
      <c r="J371" s="137" t="s">
        <v>639</v>
      </c>
      <c r="K371" s="124">
        <f t="shared" ref="K371:K372" si="229">H371-F371</f>
        <v>42</v>
      </c>
      <c r="L371" s="125">
        <f t="shared" ref="L371:L372" si="230">K371/F371</f>
        <v>0.20388349514563106</v>
      </c>
      <c r="M371" s="126" t="s">
        <v>556</v>
      </c>
      <c r="N371" s="338">
        <v>44214</v>
      </c>
      <c r="O371" s="54"/>
      <c r="P371" s="13"/>
      <c r="Q371" s="13"/>
      <c r="R371" s="324" t="s">
        <v>710</v>
      </c>
      <c r="S371" s="13"/>
      <c r="T371" s="13"/>
      <c r="U371" s="13"/>
      <c r="V371" s="13"/>
      <c r="W371" s="13"/>
      <c r="X371" s="13"/>
      <c r="Y371" s="13"/>
      <c r="Z371" s="13"/>
    </row>
    <row r="372" spans="1:26">
      <c r="A372" s="197">
        <v>156</v>
      </c>
      <c r="B372" s="198">
        <v>44140</v>
      </c>
      <c r="C372" s="198"/>
      <c r="D372" s="151" t="s">
        <v>398</v>
      </c>
      <c r="E372" s="199" t="s">
        <v>580</v>
      </c>
      <c r="F372" s="199">
        <v>182.5</v>
      </c>
      <c r="G372" s="199"/>
      <c r="H372" s="199">
        <v>248</v>
      </c>
      <c r="I372" s="219">
        <v>248</v>
      </c>
      <c r="J372" s="137" t="s">
        <v>639</v>
      </c>
      <c r="K372" s="124">
        <f t="shared" si="229"/>
        <v>65.5</v>
      </c>
      <c r="L372" s="125">
        <f t="shared" si="230"/>
        <v>0.35890410958904112</v>
      </c>
      <c r="M372" s="126" t="s">
        <v>556</v>
      </c>
      <c r="N372" s="338">
        <v>44214</v>
      </c>
      <c r="O372" s="54"/>
      <c r="P372" s="13"/>
      <c r="Q372" s="13"/>
      <c r="R372" s="324" t="s">
        <v>710</v>
      </c>
      <c r="S372" s="13"/>
      <c r="T372" s="13"/>
      <c r="U372" s="13"/>
      <c r="V372" s="13"/>
      <c r="W372" s="13"/>
      <c r="X372" s="13"/>
      <c r="Y372" s="13"/>
      <c r="Z372" s="13"/>
    </row>
    <row r="373" spans="1:26">
      <c r="A373" s="201">
        <v>157</v>
      </c>
      <c r="B373" s="202">
        <v>44140</v>
      </c>
      <c r="C373" s="202"/>
      <c r="D373" s="206" t="s">
        <v>321</v>
      </c>
      <c r="E373" s="203" t="s">
        <v>580</v>
      </c>
      <c r="F373" s="204" t="s">
        <v>825</v>
      </c>
      <c r="G373" s="203"/>
      <c r="H373" s="203"/>
      <c r="I373" s="224">
        <v>320</v>
      </c>
      <c r="J373" s="225" t="s">
        <v>558</v>
      </c>
      <c r="K373" s="225"/>
      <c r="L373" s="119"/>
      <c r="M373" s="226"/>
      <c r="N373" s="227"/>
      <c r="O373" s="13"/>
      <c r="P373" s="13"/>
      <c r="Q373" s="13"/>
      <c r="R373" s="324" t="s">
        <v>710</v>
      </c>
      <c r="S373" s="13"/>
      <c r="T373" s="13"/>
      <c r="U373" s="13"/>
      <c r="V373" s="13"/>
      <c r="W373" s="13"/>
      <c r="X373" s="13"/>
      <c r="Y373" s="13"/>
      <c r="Z373" s="13"/>
    </row>
    <row r="374" spans="1:26">
      <c r="A374" s="197">
        <v>158</v>
      </c>
      <c r="B374" s="198">
        <v>44140</v>
      </c>
      <c r="C374" s="198"/>
      <c r="D374" s="151" t="s">
        <v>461</v>
      </c>
      <c r="E374" s="199" t="s">
        <v>580</v>
      </c>
      <c r="F374" s="200">
        <v>925</v>
      </c>
      <c r="G374" s="199"/>
      <c r="H374" s="199">
        <v>1095</v>
      </c>
      <c r="I374" s="219">
        <v>1093</v>
      </c>
      <c r="J374" s="465" t="s">
        <v>829</v>
      </c>
      <c r="K374" s="124">
        <f t="shared" ref="K374" si="231">H374-F374</f>
        <v>170</v>
      </c>
      <c r="L374" s="125">
        <f t="shared" ref="L374" si="232">K374/F374</f>
        <v>0.18378378378378379</v>
      </c>
      <c r="M374" s="126" t="s">
        <v>556</v>
      </c>
      <c r="N374" s="338">
        <v>44201</v>
      </c>
      <c r="O374" s="13"/>
      <c r="P374" s="13"/>
      <c r="Q374" s="13"/>
      <c r="R374" s="324" t="s">
        <v>710</v>
      </c>
      <c r="S374" s="13"/>
      <c r="T374" s="13"/>
      <c r="U374" s="13"/>
      <c r="V374" s="13"/>
      <c r="W374" s="13"/>
      <c r="X374" s="13"/>
      <c r="Y374" s="13"/>
      <c r="Z374" s="13"/>
    </row>
    <row r="375" spans="1:26">
      <c r="A375" s="197">
        <v>159</v>
      </c>
      <c r="B375" s="198">
        <v>44140</v>
      </c>
      <c r="C375" s="198"/>
      <c r="D375" s="151" t="s">
        <v>336</v>
      </c>
      <c r="E375" s="199" t="s">
        <v>580</v>
      </c>
      <c r="F375" s="200">
        <v>332.5</v>
      </c>
      <c r="G375" s="199"/>
      <c r="H375" s="199">
        <v>393</v>
      </c>
      <c r="I375" s="219">
        <v>406</v>
      </c>
      <c r="J375" s="465" t="s">
        <v>885</v>
      </c>
      <c r="K375" s="124">
        <f t="shared" ref="K375" si="233">H375-F375</f>
        <v>60.5</v>
      </c>
      <c r="L375" s="125">
        <f t="shared" ref="L375" si="234">K375/F375</f>
        <v>0.18195488721804512</v>
      </c>
      <c r="M375" s="126" t="s">
        <v>556</v>
      </c>
      <c r="N375" s="338">
        <v>44256</v>
      </c>
      <c r="O375" s="13"/>
      <c r="P375" s="13"/>
      <c r="Q375" s="13"/>
      <c r="R375" s="324" t="s">
        <v>710</v>
      </c>
      <c r="S375" s="13"/>
      <c r="T375" s="13"/>
      <c r="U375" s="13"/>
      <c r="V375" s="13"/>
      <c r="W375" s="13"/>
      <c r="X375" s="13"/>
      <c r="Y375" s="13"/>
      <c r="Z375" s="13"/>
    </row>
    <row r="376" spans="1:26">
      <c r="A376" s="201">
        <v>160</v>
      </c>
      <c r="B376" s="202">
        <v>44141</v>
      </c>
      <c r="C376" s="202"/>
      <c r="D376" s="206" t="s">
        <v>465</v>
      </c>
      <c r="E376" s="203" t="s">
        <v>580</v>
      </c>
      <c r="F376" s="204" t="s">
        <v>826</v>
      </c>
      <c r="G376" s="203"/>
      <c r="H376" s="203"/>
      <c r="I376" s="224">
        <v>290</v>
      </c>
      <c r="J376" s="225" t="s">
        <v>558</v>
      </c>
      <c r="K376" s="225"/>
      <c r="L376" s="119"/>
      <c r="M376" s="226"/>
      <c r="N376" s="227"/>
      <c r="O376" s="13"/>
      <c r="P376" s="13"/>
      <c r="Q376" s="13"/>
      <c r="R376" s="324" t="s">
        <v>710</v>
      </c>
      <c r="S376" s="13"/>
      <c r="T376" s="13"/>
      <c r="U376" s="13"/>
      <c r="V376" s="13"/>
      <c r="W376" s="13"/>
      <c r="X376" s="13"/>
      <c r="Y376" s="13"/>
      <c r="Z376" s="13"/>
    </row>
    <row r="377" spans="1:26">
      <c r="A377" s="201">
        <v>161</v>
      </c>
      <c r="B377" s="202">
        <v>44187</v>
      </c>
      <c r="C377" s="202"/>
      <c r="D377" s="206" t="s">
        <v>754</v>
      </c>
      <c r="E377" s="203" t="s">
        <v>580</v>
      </c>
      <c r="F377" s="458" t="s">
        <v>828</v>
      </c>
      <c r="G377" s="203"/>
      <c r="H377" s="203"/>
      <c r="I377" s="224">
        <v>239</v>
      </c>
      <c r="J377" s="459" t="s">
        <v>558</v>
      </c>
      <c r="K377" s="225"/>
      <c r="L377" s="119"/>
      <c r="M377" s="226"/>
      <c r="N377" s="227"/>
      <c r="O377" s="13"/>
      <c r="P377" s="13"/>
      <c r="Q377" s="13"/>
      <c r="R377" s="324" t="s">
        <v>710</v>
      </c>
      <c r="S377" s="13"/>
      <c r="T377" s="13"/>
      <c r="U377" s="13"/>
      <c r="V377" s="13"/>
      <c r="W377" s="13"/>
      <c r="X377" s="13"/>
      <c r="Y377" s="13"/>
      <c r="Z377" s="13"/>
    </row>
    <row r="378" spans="1:26">
      <c r="A378" s="201">
        <v>162</v>
      </c>
      <c r="B378" s="202">
        <v>44258</v>
      </c>
      <c r="C378" s="202"/>
      <c r="D378" s="206" t="s">
        <v>758</v>
      </c>
      <c r="E378" s="203" t="s">
        <v>580</v>
      </c>
      <c r="F378" s="204" t="s">
        <v>786</v>
      </c>
      <c r="G378" s="203"/>
      <c r="H378" s="203"/>
      <c r="I378" s="224">
        <v>590</v>
      </c>
      <c r="J378" s="225" t="s">
        <v>558</v>
      </c>
      <c r="K378" s="225"/>
      <c r="L378" s="119"/>
      <c r="M378" s="323"/>
      <c r="N378" s="227"/>
      <c r="O378" s="13"/>
      <c r="P378" s="13"/>
      <c r="R378" s="324" t="s">
        <v>710</v>
      </c>
    </row>
    <row r="379" spans="1:26">
      <c r="A379" s="201">
        <v>163</v>
      </c>
      <c r="B379" s="202">
        <v>44274</v>
      </c>
      <c r="C379" s="202"/>
      <c r="D379" s="206" t="s">
        <v>336</v>
      </c>
      <c r="E379" s="559" t="s">
        <v>580</v>
      </c>
      <c r="F379" s="458" t="s">
        <v>1016</v>
      </c>
      <c r="G379" s="203"/>
      <c r="H379" s="203"/>
      <c r="I379" s="224">
        <v>420</v>
      </c>
      <c r="J379" s="459" t="s">
        <v>558</v>
      </c>
      <c r="K379" s="225"/>
      <c r="L379" s="119"/>
      <c r="M379" s="226"/>
      <c r="N379" s="227"/>
      <c r="O379" s="13"/>
      <c r="R379" s="560" t="s">
        <v>710</v>
      </c>
    </row>
    <row r="380" spans="1:26">
      <c r="A380" s="201"/>
      <c r="B380" s="202"/>
      <c r="C380" s="202"/>
      <c r="D380" s="206"/>
      <c r="E380" s="203"/>
      <c r="F380" s="204"/>
      <c r="G380" s="203"/>
      <c r="H380" s="203"/>
      <c r="I380" s="224"/>
      <c r="J380" s="225"/>
      <c r="K380" s="225"/>
      <c r="L380" s="119"/>
      <c r="M380" s="226"/>
      <c r="N380" s="227"/>
      <c r="O380" s="13"/>
      <c r="R380" s="228"/>
    </row>
    <row r="381" spans="1:26">
      <c r="A381" s="201"/>
      <c r="B381" s="202"/>
      <c r="C381" s="202"/>
      <c r="D381" s="206"/>
      <c r="E381" s="203"/>
      <c r="F381" s="204"/>
      <c r="G381" s="203"/>
      <c r="H381" s="203"/>
      <c r="I381" s="224"/>
      <c r="J381" s="225"/>
      <c r="K381" s="225"/>
      <c r="L381" s="119"/>
      <c r="M381" s="226"/>
      <c r="N381" s="227"/>
      <c r="O381" s="13"/>
      <c r="R381" s="228"/>
    </row>
    <row r="382" spans="1:26">
      <c r="A382" s="201"/>
      <c r="B382" s="192" t="s">
        <v>781</v>
      </c>
      <c r="O382" s="13"/>
      <c r="R382" s="228"/>
    </row>
    <row r="383" spans="1:26">
      <c r="R383" s="228"/>
    </row>
    <row r="384" spans="1:26">
      <c r="R384" s="228"/>
    </row>
    <row r="385" spans="1:18">
      <c r="R385" s="228"/>
    </row>
    <row r="386" spans="1:18">
      <c r="R386" s="228"/>
    </row>
    <row r="387" spans="1:18">
      <c r="R387" s="228"/>
    </row>
    <row r="388" spans="1:18">
      <c r="R388" s="228"/>
    </row>
    <row r="389" spans="1:18">
      <c r="R389" s="228"/>
    </row>
    <row r="399" spans="1:18">
      <c r="A399" s="207"/>
    </row>
    <row r="400" spans="1:18">
      <c r="A400" s="207"/>
      <c r="F400" s="460"/>
    </row>
    <row r="401" spans="1:1">
      <c r="A401" s="203"/>
    </row>
  </sheetData>
  <autoFilter ref="R1:R397"/>
  <mergeCells count="35">
    <mergeCell ref="O177:O178"/>
    <mergeCell ref="P177:P178"/>
    <mergeCell ref="A177:A178"/>
    <mergeCell ref="B177:B178"/>
    <mergeCell ref="J177:J178"/>
    <mergeCell ref="M177:M178"/>
    <mergeCell ref="N177:N178"/>
    <mergeCell ref="N165:N166"/>
    <mergeCell ref="O165:O166"/>
    <mergeCell ref="P165:P166"/>
    <mergeCell ref="M167:M168"/>
    <mergeCell ref="N167:N168"/>
    <mergeCell ref="O167:O168"/>
    <mergeCell ref="P167:P168"/>
    <mergeCell ref="A167:A168"/>
    <mergeCell ref="B167:B168"/>
    <mergeCell ref="J167:J168"/>
    <mergeCell ref="M165:M166"/>
    <mergeCell ref="A165:A166"/>
    <mergeCell ref="B165:B166"/>
    <mergeCell ref="J165:J166"/>
    <mergeCell ref="A135:A136"/>
    <mergeCell ref="B135:B136"/>
    <mergeCell ref="J135:J136"/>
    <mergeCell ref="P84:P85"/>
    <mergeCell ref="A84:A85"/>
    <mergeCell ref="B84:B85"/>
    <mergeCell ref="J84:J85"/>
    <mergeCell ref="M84:M85"/>
    <mergeCell ref="N84:N85"/>
    <mergeCell ref="O84:O85"/>
    <mergeCell ref="M135:M136"/>
    <mergeCell ref="N135:N136"/>
    <mergeCell ref="O135:O136"/>
    <mergeCell ref="P135:P13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2021-03-30T02:33:16Z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