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F&amp;O)'!$R$1:$R$333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6"/>
  <c r="K115"/>
  <c r="M115" s="1"/>
  <c r="K114"/>
  <c r="M114" s="1"/>
  <c r="K110"/>
  <c r="M110" s="1"/>
  <c r="M113"/>
  <c r="K113"/>
  <c r="M112"/>
  <c r="K112"/>
  <c r="M108"/>
  <c r="K108"/>
  <c r="M105"/>
  <c r="K105"/>
  <c r="L54"/>
  <c r="M54" s="1"/>
  <c r="K54"/>
  <c r="L21" l="1"/>
  <c r="K21"/>
  <c r="P22"/>
  <c r="P23"/>
  <c r="K107"/>
  <c r="M107" s="1"/>
  <c r="K103"/>
  <c r="M103" s="1"/>
  <c r="K106"/>
  <c r="M106" s="1"/>
  <c r="K104"/>
  <c r="M104" s="1"/>
  <c r="K102"/>
  <c r="M102" s="1"/>
  <c r="L53"/>
  <c r="K53"/>
  <c r="K101"/>
  <c r="M101" s="1"/>
  <c r="K100"/>
  <c r="M100" s="1"/>
  <c r="L50"/>
  <c r="K50"/>
  <c r="L42"/>
  <c r="K42"/>
  <c r="K97"/>
  <c r="M97" s="1"/>
  <c r="P21"/>
  <c r="L49"/>
  <c r="K49"/>
  <c r="K99"/>
  <c r="M99" s="1"/>
  <c r="L48"/>
  <c r="K48"/>
  <c r="M42" l="1"/>
  <c r="M53"/>
  <c r="M48"/>
  <c r="M21"/>
  <c r="M50"/>
  <c r="M49"/>
  <c r="L19"/>
  <c r="K19"/>
  <c r="K98"/>
  <c r="M98" s="1"/>
  <c r="K93"/>
  <c r="M93" s="1"/>
  <c r="L69"/>
  <c r="K69"/>
  <c r="L67"/>
  <c r="K67"/>
  <c r="L11"/>
  <c r="K11"/>
  <c r="M11" l="1"/>
  <c r="M69"/>
  <c r="M67"/>
  <c r="M19"/>
  <c r="L68"/>
  <c r="K68"/>
  <c r="L47"/>
  <c r="K47"/>
  <c r="L46"/>
  <c r="K46"/>
  <c r="K96"/>
  <c r="M96" s="1"/>
  <c r="K95"/>
  <c r="M95" s="1"/>
  <c r="P20"/>
  <c r="L37"/>
  <c r="K37"/>
  <c r="L16"/>
  <c r="K16"/>
  <c r="L66"/>
  <c r="K66"/>
  <c r="L10"/>
  <c r="K10"/>
  <c r="L44"/>
  <c r="K44"/>
  <c r="L43"/>
  <c r="K43"/>
  <c r="K94"/>
  <c r="M94" s="1"/>
  <c r="K92"/>
  <c r="M92" s="1"/>
  <c r="L39"/>
  <c r="K39"/>
  <c r="L38"/>
  <c r="K38"/>
  <c r="K91"/>
  <c r="M91" s="1"/>
  <c r="K90"/>
  <c r="M90" s="1"/>
  <c r="K89"/>
  <c r="M89" s="1"/>
  <c r="M46" l="1"/>
  <c r="M10"/>
  <c r="M16"/>
  <c r="M43"/>
  <c r="M68"/>
  <c r="M47"/>
  <c r="M39"/>
  <c r="M37"/>
  <c r="M66"/>
  <c r="M44"/>
  <c r="M38"/>
  <c r="K88"/>
  <c r="M88" s="1"/>
  <c r="K87"/>
  <c r="M87" s="1"/>
  <c r="L36"/>
  <c r="K36"/>
  <c r="L41"/>
  <c r="K41"/>
  <c r="L34"/>
  <c r="K34"/>
  <c r="M36" l="1"/>
  <c r="M41"/>
  <c r="M34"/>
  <c r="K86"/>
  <c r="M86" s="1"/>
  <c r="L15"/>
  <c r="K15"/>
  <c r="M15" l="1"/>
  <c r="L64"/>
  <c r="K64"/>
  <c r="L65"/>
  <c r="K65"/>
  <c r="M64" l="1"/>
  <c r="M65"/>
  <c r="P17"/>
  <c r="P18"/>
  <c r="K85"/>
  <c r="M85" s="1"/>
  <c r="K83"/>
  <c r="M83" s="1"/>
  <c r="K84"/>
  <c r="M84" s="1"/>
  <c r="L40"/>
  <c r="K40"/>
  <c r="L35"/>
  <c r="K35"/>
  <c r="M35" l="1"/>
  <c r="M40"/>
  <c r="L12"/>
  <c r="K12"/>
  <c r="L14"/>
  <c r="K14"/>
  <c r="L13"/>
  <c r="K13"/>
  <c r="M12" l="1"/>
  <c r="M14"/>
  <c r="M13"/>
  <c r="K316"/>
  <c r="L316" s="1"/>
  <c r="K82"/>
  <c r="M82" s="1"/>
  <c r="K81"/>
  <c r="M81" s="1"/>
  <c r="L126"/>
  <c r="K126"/>
  <c r="K295"/>
  <c r="L295" s="1"/>
  <c r="K315"/>
  <c r="L315" s="1"/>
  <c r="K314"/>
  <c r="L314" s="1"/>
  <c r="K313"/>
  <c r="L313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F291"/>
  <c r="K291" s="1"/>
  <c r="L291" s="1"/>
  <c r="K290"/>
  <c r="L290" s="1"/>
  <c r="K289"/>
  <c r="L289" s="1"/>
  <c r="K288"/>
  <c r="L288" s="1"/>
  <c r="K287"/>
  <c r="L287" s="1"/>
  <c r="K286"/>
  <c r="L286" s="1"/>
  <c r="F285"/>
  <c r="K285" s="1"/>
  <c r="L285" s="1"/>
  <c r="F284"/>
  <c r="K284" s="1"/>
  <c r="L284" s="1"/>
  <c r="K283"/>
  <c r="L283" s="1"/>
  <c r="F282"/>
  <c r="K282" s="1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3"/>
  <c r="L263" s="1"/>
  <c r="F262"/>
  <c r="K262" s="1"/>
  <c r="L262" s="1"/>
  <c r="K261"/>
  <c r="L261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2"/>
  <c r="L232" s="1"/>
  <c r="K230"/>
  <c r="L230" s="1"/>
  <c r="K229"/>
  <c r="L229" s="1"/>
  <c r="K228"/>
  <c r="L228" s="1"/>
  <c r="K226"/>
  <c r="L226" s="1"/>
  <c r="K225"/>
  <c r="L225" s="1"/>
  <c r="K224"/>
  <c r="L224" s="1"/>
  <c r="K223"/>
  <c r="K222"/>
  <c r="L222" s="1"/>
  <c r="K221"/>
  <c r="L221" s="1"/>
  <c r="K219"/>
  <c r="L219" s="1"/>
  <c r="K218"/>
  <c r="L218" s="1"/>
  <c r="K217"/>
  <c r="L217" s="1"/>
  <c r="K216"/>
  <c r="L216" s="1"/>
  <c r="K215"/>
  <c r="L215" s="1"/>
  <c r="F214"/>
  <c r="K214" s="1"/>
  <c r="L214" s="1"/>
  <c r="H213"/>
  <c r="K213" s="1"/>
  <c r="L213" s="1"/>
  <c r="K210"/>
  <c r="L210" s="1"/>
  <c r="K209"/>
  <c r="L209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H179"/>
  <c r="K179" s="1"/>
  <c r="L179" s="1"/>
  <c r="F178"/>
  <c r="K178" s="1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M7"/>
  <c r="D7" i="5"/>
  <c r="K6" i="4"/>
  <c r="K6" i="3"/>
  <c r="L6" i="2"/>
  <c r="M126" i="6" l="1"/>
</calcChain>
</file>

<file path=xl/sharedStrings.xml><?xml version="1.0" encoding="utf-8"?>
<sst xmlns="http://schemas.openxmlformats.org/spreadsheetml/2006/main" count="3612" uniqueCount="1275">
  <si>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</si>
  <si>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</si>
  <si>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</si>
  <si>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</si>
  <si>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</si>
  <si>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</si>
  <si>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</si>
  <si>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</si>
  <si>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</si>
  <si>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</si>
  <si>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</si>
  <si>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</si>
  <si>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</si>
  <si>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</si>
  <si>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</si>
  <si>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</si>
  <si>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</si>
  <si>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</si>
  <si>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</si>
  <si>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</si>
  <si>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</si>
  <si>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</si>
  <si>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</si>
  <si>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</si>
  <si>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</si>
  <si>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</si>
  <si>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</si>
  <si>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</si>
  <si>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</si>
  <si>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</si>
  <si>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</si>
  <si>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</si>
  <si>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</si>
  <si>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</si>
  <si>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</si>
  <si>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</si>
  <si>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</si>
  <si>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</si>
  <si>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</si>
  <si>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</si>
  <si>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</si>
  <si>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</si>
  <si>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</si>
  <si>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</si>
  <si>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</si>
  <si>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</si>
  <si>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</si>
  <si>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</si>
  <si>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</si>
  <si>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</si>
  <si>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</si>
  <si>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</si>
  <si>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</si>
  <si>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</si>
  <si>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</si>
  <si>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</si>
  <si>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</si>
  <si>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</si>
  <si>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</si>
  <si>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</si>
  <si>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</si>
  <si>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</si>
  <si>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</si>
  <si>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</si>
  <si>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</si>
  <si>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</si>
  <si>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</si>
  <si>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</si>
  <si>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</si>
  <si>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</si>
  <si>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</si>
  <si>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</si>
  <si>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</si>
  <si>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</si>
  <si>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</si>
  <si>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</si>
  <si>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</si>
  <si>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</si>
  <si>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</si>
  <si>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</si>
  <si>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</si>
  <si>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</si>
  <si>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</si>
  <si>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</si>
  <si>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</si>
  <si>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</si>
  <si>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</si>
  <si>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</si>
  <si>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</si>
  <si>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</si>
  <si>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</si>
  <si>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</si>
  <si>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</si>
  <si>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</si>
  <si>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</si>
  <si>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</si>
  <si>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</si>
  <si>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</si>
  <si>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</si>
  <si>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</si>
  <si>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</si>
  <si>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</si>
  <si>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</si>
  <si>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</si>
  <si>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</si>
  <si>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</si>
  <si>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</si>
  <si>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</si>
  <si>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</si>
  <si>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</si>
  <si>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</si>
  <si>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</si>
  <si>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</si>
  <si>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</si>
  <si>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</si>
  <si>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</si>
  <si>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</si>
  <si>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</si>
  <si>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</si>
  <si>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</si>
  <si>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</si>
  <si>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</si>
  <si>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</si>
  <si>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</si>
  <si>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</si>
  <si>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</si>
  <si>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</si>
  <si>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</si>
  <si>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</si>
  <si>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</si>
  <si>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</si>
  <si>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</si>
  <si>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</si>
  <si>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</si>
  <si>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</si>
  <si>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</si>
  <si>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</si>
  <si>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</si>
  <si>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</si>
  <si>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</si>
  <si>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</si>
  <si>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</si>
  <si>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</si>
  <si>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</si>
  <si>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</si>
  <si>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</si>
  <si>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</si>
  <si>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</si>
  <si>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</si>
  <si>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</si>
  <si>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</si>
  <si>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</si>
  <si>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</si>
  <si>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</si>
  <si>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</si>
  <si>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</si>
  <si>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</si>
  <si>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</si>
  <si>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</si>
  <si>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</si>
  <si>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</si>
  <si>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</si>
  <si>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</si>
  <si>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</si>
  <si>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</si>
  <si>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</si>
  <si>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</si>
  <si>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</si>
  <si>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</si>
  <si>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</si>
  <si>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</si>
  <si>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</si>
  <si>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</si>
  <si>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</si>
  <si>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</si>
  <si>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</si>
  <si>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</si>
  <si>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</si>
  <si>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</si>
  <si>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</si>
  <si>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</si>
  <si>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</si>
  <si>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</si>
  <si>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</si>
  <si>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</si>
  <si>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</si>
  <si>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</si>
  <si>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</si>
  <si>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</si>
  <si>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</si>
  <si>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</si>
  <si>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</si>
  <si>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</si>
  <si>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</si>
  <si>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</si>
  <si>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</si>
  <si>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</si>
  <si>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</si>
  <si>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</si>
  <si>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</si>
  <si>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</si>
  <si>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</si>
  <si>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</si>
  <si>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</si>
  <si>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</si>
  <si>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</si>
  <si>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</si>
  <si>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</si>
  <si>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</si>
  <si>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</si>
  <si>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</si>
  <si>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</si>
  <si>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</si>
  <si>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</si>
  <si>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</si>
  <si>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</si>
  <si>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</si>
  <si>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</si>
  <si>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</si>
  <si>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</si>
  <si>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</si>
  <si>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</si>
  <si>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</si>
  <si>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</si>
  <si>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</si>
  <si>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</si>
  <si>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</si>
  <si>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</si>
  <si>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</si>
  <si>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</si>
  <si>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</si>
  <si>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</si>
  <si>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</si>
  <si>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</si>
  <si>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</si>
  <si>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</si>
  <si>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</si>
  <si>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</si>
  <si>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</si>
  <si>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</si>
  <si>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</si>
  <si>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</si>
  <si>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</si>
  <si>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</si>
  <si>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</si>
  <si>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</si>
  <si>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</si>
  <si>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</si>
  <si>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</si>
  <si>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</si>
  <si>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</si>
  <si>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</si>
  <si>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</si>
  <si>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</si>
  <si>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</si>
  <si>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</si>
  <si>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</si>
  <si>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</si>
  <si>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</si>
  <si>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</si>
  <si>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</si>
  <si>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</si>
  <si>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</si>
  <si>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</si>
  <si>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</si>
  <si>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</si>
  <si>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</si>
  <si>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</si>
  <si>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</si>
  <si>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</si>
  <si>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</si>
  <si>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</si>
  <si>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</si>
  <si>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</si>
  <si>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</si>
  <si>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</si>
  <si>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</si>
  <si>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</si>
  <si>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</si>
  <si>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</si>
  <si>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</si>
  <si>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</si>
  <si>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</si>
  <si>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</si>
  <si>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</si>
  <si>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</si>
  <si>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</si>
  <si>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</si>
  <si>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</si>
  <si>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</si>
  <si>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</si>
  <si>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</si>
  <si>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</si>
  <si>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</si>
  <si>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</si>
  <si>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</si>
  <si>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</si>
  <si>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</si>
  <si>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</si>
  <si>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</si>
  <si>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</si>
  <si>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</si>
  <si>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</si>
  <si>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</si>
  <si>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</si>
  <si>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</si>
  <si>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</si>
  <si>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</si>
  <si>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</si>
  <si>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</si>
  <si>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</si>
  <si>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</si>
  <si>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</si>
  <si>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</si>
  <si>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</si>
  <si>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</si>
  <si>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</si>
  <si>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</si>
  <si>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</si>
  <si>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</si>
  <si>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</si>
  <si>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</si>
  <si>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</si>
  <si>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</si>
  <si>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</si>
  <si>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</si>
  <si>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</si>
  <si>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</si>
  <si>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</si>
  <si>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</si>
  <si>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</si>
  <si>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</si>
  <si>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</si>
  <si>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</si>
  <si>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</si>
  <si>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</si>
  <si>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</si>
  <si>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</si>
  <si>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</si>
  <si>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</si>
  <si>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</si>
  <si>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</si>
  <si>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</si>
  <si>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</si>
  <si>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</si>
  <si>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</si>
  <si>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</si>
  <si>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</si>
  <si>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</si>
  <si>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</si>
  <si>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</si>
  <si>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</si>
  <si>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</si>
  <si>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</si>
  <si>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</si>
  <si>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</si>
  <si>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</si>
  <si>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</si>
  <si>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</si>
  <si>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</si>
  <si>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</si>
  <si>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</si>
  <si>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</si>
  <si>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</si>
  <si>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</si>
  <si>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</si>
  <si>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</si>
  <si>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</si>
  <si>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</si>
  <si>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</si>
  <si>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</si>
  <si>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</si>
  <si>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</si>
  <si>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</si>
  <si>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</si>
  <si>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</si>
  <si>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</si>
  <si>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</si>
  <si>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</si>
  <si>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</si>
  <si>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</si>
  <si>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</si>
  <si>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</si>
  <si>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</si>
  <si>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</si>
  <si>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</si>
  <si>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</si>
  <si>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</si>
  <si>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</si>
  <si>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</si>
  <si>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</si>
  <si>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</si>
  <si>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</si>
  <si>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</si>
  <si>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</si>
  <si>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</si>
  <si>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</si>
  <si>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</si>
  <si>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</si>
  <si>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</si>
  <si>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</si>
  <si>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</si>
  <si>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</si>
  <si>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</si>
  <si>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</si>
  <si>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</si>
  <si>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</si>
  <si>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</si>
  <si>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</si>
  <si>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</si>
  <si>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</si>
  <si>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</si>
  <si>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</si>
  <si>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</si>
  <si>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</si>
  <si>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</si>
  <si>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</si>
  <si>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</si>
  <si>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</si>
  <si>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</si>
  <si>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</si>
  <si>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</si>
  <si>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</si>
  <si>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</si>
  <si>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</si>
  <si>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</si>
  <si>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</si>
  <si>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</si>
  <si>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</si>
  <si>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</si>
  <si>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</si>
  <si>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</si>
  <si>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</si>
  <si>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</si>
  <si>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</si>
  <si>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</si>
  <si>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</si>
  <si>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</si>
  <si>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</si>
  <si>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</si>
  <si>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</si>
  <si>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</si>
  <si>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</si>
  <si>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</si>
  <si>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</si>
  <si>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</si>
  <si>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</si>
  <si>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</si>
  <si>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</si>
  <si>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</si>
  <si>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</si>
  <si>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</si>
  <si>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</si>
  <si>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</si>
  <si>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</si>
  <si>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</si>
  <si>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</si>
  <si>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</si>
  <si>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</si>
  <si>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</si>
  <si>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</si>
  <si>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</si>
  <si>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</si>
  <si>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</si>
  <si>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</si>
  <si>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</si>
  <si>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</si>
  <si>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</si>
  <si>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</si>
  <si>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</si>
  <si>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</si>
  <si>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</si>
  <si>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</si>
  <si>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</si>
  <si>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</si>
  <si>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</si>
  <si>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</si>
  <si>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</si>
  <si>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</si>
  <si>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</si>
  <si>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</si>
  <si>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</si>
  <si>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</si>
  <si>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</si>
  <si>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</si>
  <si>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</si>
  <si>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</si>
  <si>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</si>
  <si>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</si>
  <si>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</si>
  <si>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</si>
  <si>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</si>
  <si>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</si>
  <si>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</si>
  <si>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</si>
  <si>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</si>
  <si>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</si>
  <si>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</si>
  <si>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</si>
  <si>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</si>
  <si>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</si>
  <si>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</si>
  <si>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</si>
  <si>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</si>
  <si>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</si>
  <si>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</si>
  <si>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</si>
  <si>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</si>
  <si>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</si>
  <si>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</si>
  <si>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</si>
  <si>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</si>
  <si>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</si>
  <si>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</si>
  <si>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</si>
  <si>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</si>
  <si>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</si>
  <si>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</si>
  <si>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</si>
  <si>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</si>
  <si>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</si>
  <si>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</si>
  <si>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</si>
  <si>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</si>
  <si>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</si>
  <si>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</si>
  <si>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</si>
  <si>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</si>
  <si>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</si>
  <si>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</si>
  <si>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</si>
  <si>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</si>
  <si>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</si>
  <si>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</si>
  <si>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</si>
  <si>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</si>
  <si>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</si>
  <si>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</si>
  <si>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</si>
  <si>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</si>
  <si>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</si>
  <si>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</si>
  <si>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</si>
  <si>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</si>
  <si>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</si>
  <si>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</si>
  <si>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</si>
  <si>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</si>
  <si>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</si>
  <si>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</si>
  <si>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</si>
  <si>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</si>
  <si>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</si>
  <si>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</si>
  <si>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</si>
  <si>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</si>
  <si>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</si>
  <si>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</si>
  <si>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</si>
  <si>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</si>
  <si>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</si>
  <si>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</si>
  <si>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</si>
  <si>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</si>
  <si>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</si>
  <si>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</si>
  <si>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</si>
  <si>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</si>
  <si>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</si>
  <si>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</si>
  <si>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</si>
  <si>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</si>
  <si>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</si>
  <si>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</si>
  <si>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</si>
  <si>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</si>
  <si>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</si>
  <si>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</si>
  <si>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</si>
  <si>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</si>
  <si>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</si>
  <si>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</si>
  <si>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</si>
  <si>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</si>
  <si>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</si>
  <si>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</si>
  <si>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</si>
  <si>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</si>
  <si>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</si>
  <si>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</si>
  <si>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</si>
  <si>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</si>
  <si>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</si>
  <si>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</si>
  <si>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</si>
  <si>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</si>
  <si>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</si>
  <si>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</si>
  <si>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</si>
  <si>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</si>
  <si>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</si>
  <si>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</si>
  <si>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</si>
  <si>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</si>
  <si>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</si>
  <si>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</si>
  <si>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</si>
  <si>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</si>
  <si>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</si>
  <si>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</si>
  <si>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</si>
  <si>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</si>
  <si>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</si>
  <si>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</si>
  <si>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</si>
  <si>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</si>
  <si>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</si>
  <si>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</si>
  <si>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</si>
  <si>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</si>
  <si>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</si>
  <si>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</si>
  <si>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</si>
  <si>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</si>
  <si>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</si>
  <si>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</si>
  <si>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</si>
  <si>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</si>
  <si>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</si>
  <si>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</si>
  <si>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</si>
  <si>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</si>
  <si>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</si>
  <si>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</si>
  <si>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</si>
  <si>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</si>
  <si>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</si>
  <si>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</si>
  <si>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</si>
  <si>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</si>
  <si>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</si>
  <si>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</si>
  <si>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</si>
  <si>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</si>
  <si>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</si>
  <si>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</si>
  <si>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</si>
  <si>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</si>
  <si>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</si>
  <si>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</si>
  <si>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</si>
  <si>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</si>
  <si>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</si>
  <si>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</si>
  <si>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</si>
  <si>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</si>
  <si>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</si>
  <si>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</si>
  <si>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</si>
  <si>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</si>
  <si>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</si>
  <si>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</si>
  <si>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</si>
  <si>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</si>
  <si>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</si>
  <si>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</si>
  <si>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</si>
  <si>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</si>
  <si>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</si>
  <si>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</si>
  <si>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</si>
  <si>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</si>
  <si>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</si>
  <si>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</si>
  <si>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</si>
  <si>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</si>
  <si>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</si>
  <si>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</si>
  <si>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</si>
  <si>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</si>
  <si>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</si>
  <si>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</si>
  <si>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</si>
  <si>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</si>
  <si>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</si>
  <si>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</si>
  <si>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</si>
  <si>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</si>
  <si>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</si>
  <si>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</si>
  <si>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</si>
  <si>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</si>
  <si>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</si>
  <si>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</si>
  <si>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</si>
  <si>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</si>
  <si>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</si>
  <si>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</si>
  <si>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</si>
  <si>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</si>
  <si>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</si>
  <si>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</si>
  <si>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</si>
  <si>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</si>
  <si>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</si>
  <si>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</si>
  <si>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</si>
  <si>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</si>
  <si>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</si>
  <si>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</si>
  <si>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</si>
  <si>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</si>
  <si>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</si>
  <si>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</si>
  <si>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</si>
  <si>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</si>
  <si>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</si>
  <si>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</si>
  <si>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</si>
  <si>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</si>
  <si>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</si>
  <si>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</si>
  <si>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</si>
  <si>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</si>
  <si>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</si>
  <si>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</si>
  <si>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</si>
  <si>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</si>
  <si>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</si>
  <si>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</si>
  <si>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</si>
  <si>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</si>
  <si>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</si>
  <si>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</si>
  <si>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</si>
  <si>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</si>
  <si>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</si>
  <si>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</si>
  <si>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</si>
  <si>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</si>
  <si>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</si>
  <si>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</si>
  <si>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</si>
  <si>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</si>
  <si>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</si>
  <si>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</si>
  <si>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</si>
  <si>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</si>
  <si>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</si>
  <si>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</si>
  <si>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</si>
  <si>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</si>
  <si>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</si>
  <si>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</si>
  <si>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</si>
  <si>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</si>
  <si>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</si>
  <si>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</si>
  <si>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</si>
  <si>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</si>
  <si>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</si>
  <si>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</si>
  <si>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</si>
  <si>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</si>
  <si>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</si>
  <si>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</si>
  <si>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</si>
  <si>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</si>
  <si>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</si>
  <si>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</si>
  <si>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</si>
  <si>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</si>
  <si>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</si>
  <si>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</si>
  <si>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</si>
  <si>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</si>
  <si>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</si>
  <si>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</si>
  <si>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</si>
  <si>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</si>
  <si>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</si>
  <si>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</si>
  <si>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</si>
  <si>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</si>
  <si>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</si>
  <si>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</si>
  <si>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</si>
  <si>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</si>
  <si>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</si>
  <si>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</si>
  <si>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</si>
  <si>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</si>
  <si>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</si>
  <si>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</si>
  <si>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</si>
  <si>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</si>
  <si>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</si>
  <si>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</si>
  <si>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</si>
  <si>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</si>
  <si>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</si>
  <si>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</si>
  <si>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</si>
  <si>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</si>
  <si>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</si>
  <si>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</si>
  <si>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</si>
  <si>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</si>
  <si>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</si>
  <si>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</si>
  <si>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</si>
  <si>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</si>
  <si>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</si>
  <si>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</si>
  <si>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</si>
  <si>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</si>
  <si>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</si>
  <si>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</si>
  <si>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</si>
  <si>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</si>
  <si>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</si>
  <si>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</si>
  <si>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</si>
  <si>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</si>
  <si>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</si>
  <si>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</si>
  <si>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</si>
  <si>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</si>
  <si>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</si>
  <si>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</si>
  <si>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</si>
  <si>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</si>
  <si>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</si>
  <si>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</si>
  <si>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</si>
  <si>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</si>
  <si>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</si>
  <si>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</si>
  <si>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</si>
  <si>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</si>
  <si>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</si>
  <si>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</si>
  <si>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</si>
  <si>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</si>
  <si>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</si>
  <si>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</si>
  <si>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</si>
  <si>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</si>
  <si>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</si>
  <si>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</si>
  <si>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</si>
  <si>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</si>
  <si>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</si>
  <si>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</si>
  <si>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</si>
  <si>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</si>
  <si>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</si>
  <si>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</si>
  <si>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</si>
  <si>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</si>
  <si>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</si>
  <si>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</si>
  <si>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</si>
  <si>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</si>
  <si>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</si>
  <si>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</si>
  <si>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</si>
  <si>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</si>
  <si>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</si>
  <si>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</si>
  <si>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</si>
  <si>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</si>
  <si>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</si>
  <si>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</si>
  <si>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</si>
  <si>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</si>
  <si>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</si>
  <si>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</si>
  <si>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</si>
  <si>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</si>
  <si>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</si>
  <si>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</si>
  <si>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</si>
  <si>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</si>
  <si>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</si>
  <si>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</si>
  <si>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</si>
  <si>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</si>
  <si>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</si>
  <si>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</si>
  <si>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</si>
  <si>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</si>
  <si>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</si>
  <si>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</si>
  <si>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</si>
  <si>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</si>
  <si>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</si>
  <si>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</si>
  <si>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</si>
  <si>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</si>
  <si>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</si>
  <si>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</si>
  <si>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</si>
  <si>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</si>
  <si>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</si>
  <si>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</si>
  <si>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</si>
  <si>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</si>
  <si>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</si>
  <si>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</si>
  <si>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</si>
  <si>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</si>
  <si>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</si>
  <si>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</si>
  <si>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</si>
  <si>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</si>
  <si>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</si>
  <si>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</si>
  <si>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</si>
  <si>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</si>
  <si>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</si>
  <si>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</si>
  <si>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</si>
  <si>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</si>
  <si>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</si>
  <si>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</si>
  <si>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</si>
  <si>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</si>
  <si>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</si>
  <si>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</si>
  <si>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</si>
  <si>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</si>
  <si>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</si>
  <si>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</si>
  <si>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</si>
  <si>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</si>
  <si>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</si>
  <si>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</si>
  <si>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</si>
  <si>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</si>
  <si>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</si>
  <si>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</si>
  <si>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</si>
  <si>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</si>
  <si>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IFL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</si>
  <si>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</si>
  <si>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</si>
  <si>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</si>
  <si>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</si>
  <si>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</si>
  <si>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</si>
  <si>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</si>
  <si>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</si>
  <si>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</si>
  <si>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Profit of Rs.15/-</t>
  </si>
  <si>
    <t>96-98</t>
  </si>
  <si>
    <t>663-668</t>
  </si>
  <si>
    <t>700-730</t>
  </si>
  <si>
    <t>NIFTY 17400 CE 16-DEC</t>
  </si>
  <si>
    <t>228-235</t>
  </si>
  <si>
    <t>Loss of Rs.31.0/-</t>
  </si>
  <si>
    <t>KOTAKBANK 1900 CE 30-DEC</t>
  </si>
  <si>
    <t>40-45</t>
  </si>
  <si>
    <t>Loss of Rs.1.65/-</t>
  </si>
  <si>
    <t>Loss of Rs.2.7/-</t>
  </si>
  <si>
    <t>770-775</t>
  </si>
  <si>
    <t>Loss of Rs.9/-</t>
  </si>
  <si>
    <t>ICICIGI DEC FUT</t>
  </si>
  <si>
    <t>1440-1460</t>
  </si>
  <si>
    <t>Loss of Rs.28/-</t>
  </si>
  <si>
    <t>Loss of Rs.15.50/-</t>
  </si>
  <si>
    <t xml:space="preserve">KOTAKBANK 1900 CE 30-DEC </t>
  </si>
  <si>
    <t>25-35</t>
  </si>
  <si>
    <t>NIFTY 17200 CE 23-DEC</t>
  </si>
  <si>
    <t>100-120</t>
  </si>
  <si>
    <t>Profit of Rs.17.50/-</t>
  </si>
  <si>
    <t>Loss of Rs.17/-</t>
  </si>
  <si>
    <t>220-230</t>
  </si>
  <si>
    <t>726-734</t>
  </si>
  <si>
    <t>780-820</t>
  </si>
  <si>
    <t>MANSI SHARE &amp; STOCK ADVISORS PRIVATE LIMITED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</si>
  <si>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</si>
  <si>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</si>
  <si>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</si>
  <si>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</si>
  <si>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</si>
  <si>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</si>
  <si>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</si>
  <si>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OLGA TRADING PRIVATE LIMITED</t>
  </si>
  <si>
    <t>Loss of Rs.11.0/-</t>
  </si>
  <si>
    <t>690-700</t>
  </si>
  <si>
    <t>Profit of Rs.45.5/-</t>
  </si>
  <si>
    <t>213-217</t>
  </si>
  <si>
    <t>240-250</t>
  </si>
  <si>
    <t>2340-2380</t>
  </si>
  <si>
    <t>TOPGAIN FINANCE PRIVATE LIMITED</t>
  </si>
  <si>
    <t>OMNIPOTENT</t>
  </si>
  <si>
    <t>GRAVITON RESEARCH CAPITAL LLP</t>
  </si>
  <si>
    <t>Profit of Rs.18/-</t>
  </si>
  <si>
    <t>NIFTY 16950 CE 23-DEC</t>
  </si>
  <si>
    <t>110-120</t>
  </si>
  <si>
    <t>Profit of Rs.2/-</t>
  </si>
  <si>
    <t>728-730</t>
  </si>
  <si>
    <t>760-780</t>
  </si>
  <si>
    <t>1430-1440</t>
  </si>
  <si>
    <t>1500-1520</t>
  </si>
  <si>
    <t>2130-2150</t>
  </si>
  <si>
    <t>2350-2450</t>
  </si>
  <si>
    <t>1650-1700</t>
  </si>
  <si>
    <t>BANKNIFTY 35000 CE 23-DEC</t>
  </si>
  <si>
    <t>250-300</t>
  </si>
  <si>
    <t>Profit of Rs. 50/-</t>
  </si>
  <si>
    <t>SOHEL FAROOQBHAI KUCHAMANWALA</t>
  </si>
  <si>
    <t>ALGOQUANT FINANCIALS LLP</t>
  </si>
  <si>
    <t>ALANKIT ASSIGNMENTS LIMITED</t>
  </si>
  <si>
    <t>MEGHKUMAR MAHENDRAKUMAR SHAH</t>
  </si>
  <si>
    <t>SABOOSOD</t>
  </si>
  <si>
    <t>SHALPRO</t>
  </si>
  <si>
    <t>SIPTL</t>
  </si>
  <si>
    <t>SRESTHA</t>
  </si>
  <si>
    <t>RAIN TREE HOLDINGS PRIVATE LIMITED</t>
  </si>
  <si>
    <t>SRF 2340 CE DEC</t>
  </si>
  <si>
    <t>45-52</t>
  </si>
  <si>
    <t>Profit of Rs.7/-</t>
  </si>
  <si>
    <t>NIFTY 17050 PE 23-DEC</t>
  </si>
  <si>
    <t>70-80</t>
  </si>
  <si>
    <t>BANKNIFTY 35200 PE 23-DEC</t>
  </si>
  <si>
    <t>180-250</t>
  </si>
  <si>
    <t>ASIANPAINT 3280 CE DEC</t>
  </si>
  <si>
    <t>70-90</t>
  </si>
  <si>
    <t>BANKNIFTY 35400 CE 23-DEC</t>
  </si>
  <si>
    <t>180-220</t>
  </si>
  <si>
    <t>NIFTY 17100 PE 23-DEC</t>
  </si>
  <si>
    <t>60-70</t>
  </si>
  <si>
    <t>Profit of Rs. 13.5/-</t>
  </si>
  <si>
    <t>Profit of Rs. 16/-</t>
  </si>
  <si>
    <t>Part Profit of Rs.8/-</t>
  </si>
  <si>
    <t>MILIND MADHANI SECURITIES PRIVATE LIMITED</t>
  </si>
  <si>
    <t>GEMSI</t>
  </si>
  <si>
    <t>MULTIPLIER SHARE &amp; STOCK ADVISORS PRIVATE LIMITED</t>
  </si>
  <si>
    <t>SSPNFIN</t>
  </si>
  <si>
    <t>SUNRETAIL</t>
  </si>
  <si>
    <t>TJR AGROCOM PRIVATE LIMITED</t>
  </si>
  <si>
    <t>QE SECURITIES</t>
  </si>
  <si>
    <t>NK SECURITIES RESEARCH PRIVATE LIMITED</t>
  </si>
  <si>
    <t>29-31</t>
  </si>
  <si>
    <t>55-80</t>
  </si>
  <si>
    <t>Profit of Rs. 14/-</t>
  </si>
  <si>
    <t>Profit of Rs. 15.5/-</t>
  </si>
  <si>
    <t>45-60</t>
  </si>
  <si>
    <t>IOC 112 CE DEC</t>
  </si>
  <si>
    <t>2-2.50</t>
  </si>
  <si>
    <t>0.95-1.05</t>
  </si>
  <si>
    <t>SIEMENS 2400 CE DEC</t>
  </si>
  <si>
    <t>NIFTY 17100 CE 30-DEC</t>
  </si>
  <si>
    <t>Profit of Rs. 14.5/-</t>
  </si>
  <si>
    <t>BANKNIFTY 34500 PE 30-DEC</t>
  </si>
  <si>
    <t>280-320</t>
  </si>
  <si>
    <t>Profit of Rs. 40/-</t>
  </si>
  <si>
    <t>ANUROOP</t>
  </si>
  <si>
    <t>NISHASHYAMPUNJABI</t>
  </si>
  <si>
    <t>SHYAMLACHHMANDASPUNJABI</t>
  </si>
  <si>
    <t>ASHCAP</t>
  </si>
  <si>
    <t>RAHULUNNIKRISHNAN</t>
  </si>
  <si>
    <t>DECIPHER</t>
  </si>
  <si>
    <t>PADMAKANT DEVIDAS SHAH</t>
  </si>
  <si>
    <t>MANJULA VINOD KOTHARI</t>
  </si>
  <si>
    <t>JAYESH RAVJIBHAI DONGA HUF</t>
  </si>
  <si>
    <t>HIRWANI JAYANTIBHAI VAGHELA</t>
  </si>
  <si>
    <t>VISHAL MANOJBHAI SHAH</t>
  </si>
  <si>
    <t>MNIL</t>
  </si>
  <si>
    <t>NEWLIGHT</t>
  </si>
  <si>
    <t>EPITOME TRADING AND INVESTMENTS</t>
  </si>
  <si>
    <t>TURBOT TRADERS PRIVATE LIMITED</t>
  </si>
  <si>
    <t>RUSHABH MUKESH VORA</t>
  </si>
  <si>
    <t>SAGAR PORTFOLIO SERVICES LIMITED</t>
  </si>
  <si>
    <t>SIDDHA</t>
  </si>
  <si>
    <t>DLINKINDIA</t>
  </si>
  <si>
    <t>D-Link India Ltd</t>
  </si>
  <si>
    <t>SMARTLINK</t>
  </si>
  <si>
    <t>Smartlink Holdings Ltd</t>
  </si>
  <si>
    <t>NIFTY 17000 CE 30-DEC</t>
  </si>
  <si>
    <t xml:space="preserve">NIFTY 16900 PE 30-DEC </t>
  </si>
  <si>
    <t>120-140</t>
  </si>
  <si>
    <t>NIFTY 16950 PE 30-DEC</t>
  </si>
  <si>
    <t>72-74</t>
  </si>
  <si>
    <t>Profit of Rs. 15/-</t>
  </si>
  <si>
    <t>Profit of Rs. 36/-</t>
  </si>
  <si>
    <t>SRF 2360 CE DEC</t>
  </si>
  <si>
    <t>24-26</t>
  </si>
  <si>
    <t>35-42</t>
  </si>
  <si>
    <t>2200-2230</t>
  </si>
  <si>
    <t>AGRIMONY</t>
  </si>
  <si>
    <t>AMRATLAL MAGANLAL PATEL</t>
  </si>
  <si>
    <t>JAYSUKHLAL TRIBHOVANDAS DOSHI (HUF)</t>
  </si>
  <si>
    <t>AMFL</t>
  </si>
  <si>
    <t>RAJESH THOKALA</t>
  </si>
  <si>
    <t>ARIHCAPM</t>
  </si>
  <si>
    <t>MANORAMA JAIN</t>
  </si>
  <si>
    <t>VIJAY JAIN</t>
  </si>
  <si>
    <t>ANUJ ANANTRAI SHETH</t>
  </si>
  <si>
    <t>KAMLESH NAVINCHANDRA SHAH</t>
  </si>
  <si>
    <t>SAILESHKUMAR KUNDANMAL SHAH HUF</t>
  </si>
  <si>
    <t>SHAMBHU LAL GUPTA</t>
  </si>
  <si>
    <t>BCP</t>
  </si>
  <si>
    <t>ROOPSINGHRATHORE</t>
  </si>
  <si>
    <t>SHARE INDIA SECURITIES LIMITED</t>
  </si>
  <si>
    <t>COMPUAGE</t>
  </si>
  <si>
    <t>QNANCE RESEARCH CAPITAL LLP</t>
  </si>
  <si>
    <t>DDIL</t>
  </si>
  <si>
    <t>ARUN KUMAR SARAF HUF</t>
  </si>
  <si>
    <t>ANIL KUMAR SARAF HUF</t>
  </si>
  <si>
    <t>ARCHANA CHIMANLAL PARETA</t>
  </si>
  <si>
    <t>NARAYANSWAMY VENKITKRISHNAN</t>
  </si>
  <si>
    <t>ABHILASH SANJAY VAIDYA</t>
  </si>
  <si>
    <t>CHANDA DEVI SARAF</t>
  </si>
  <si>
    <t>DMR</t>
  </si>
  <si>
    <t>RAJ KUMAR JAIN</t>
  </si>
  <si>
    <t>FISCHER</t>
  </si>
  <si>
    <t>MOHAMMADZAHIDHUSSAIN</t>
  </si>
  <si>
    <t>RAVINDRADADAJIJILTE</t>
  </si>
  <si>
    <t>FIVEXTRADE</t>
  </si>
  <si>
    <t>VEMPARALA SITA RAMA SASTRY</t>
  </si>
  <si>
    <t>FRASER</t>
  </si>
  <si>
    <t>SHANTILAL DHANRAJ JAIN</t>
  </si>
  <si>
    <t>YOGEETA RAJKUMAR</t>
  </si>
  <si>
    <t>GGENG</t>
  </si>
  <si>
    <t>RASHI GUPTA</t>
  </si>
  <si>
    <t>STEPPING STONE CONSTRUCTION PRIVATE LIMITED</t>
  </si>
  <si>
    <t>SOURABH BANSAL HUF</t>
  </si>
  <si>
    <t>GLCL</t>
  </si>
  <si>
    <t>DIVYA KANDA</t>
  </si>
  <si>
    <t>ARUN ISHWARLAL PARMAR</t>
  </si>
  <si>
    <t>RAJEEV KUMAR JOSHI</t>
  </si>
  <si>
    <t>HPAL</t>
  </si>
  <si>
    <t>ROSHNI MITTAL</t>
  </si>
  <si>
    <t>CHITRESH KUMAR LUNAWAT</t>
  </si>
  <si>
    <t>JOHNPHARMA</t>
  </si>
  <si>
    <t>KAPILRAJ</t>
  </si>
  <si>
    <t>RANJIT</t>
  </si>
  <si>
    <t>THOCESS INNOVATION LAB LIMITED</t>
  </si>
  <si>
    <t>LGBFORGE</t>
  </si>
  <si>
    <t>SANJEEV VINODCHANDRA PAREKH</t>
  </si>
  <si>
    <t>LUHARUKA</t>
  </si>
  <si>
    <t>RAKESH S JAIN</t>
  </si>
  <si>
    <t>MADHUSE</t>
  </si>
  <si>
    <t>N L RUNGTA HUF</t>
  </si>
  <si>
    <t>SACHINKUMARRAJESHBHAIPATEL</t>
  </si>
  <si>
    <t>RAKESHSAINI</t>
  </si>
  <si>
    <t>ZAINAL KHAN</t>
  </si>
  <si>
    <t>AMIT SUBHASHCHANDRA BHALGAT</t>
  </si>
  <si>
    <t>OFFICIAL LIQUIDATOR ACCOUNT OF PRIMUS RETAILPVT LTD</t>
  </si>
  <si>
    <t>RAJESH KUMAR RAMJIBHAI PATEL</t>
  </si>
  <si>
    <t>MENIKA.</t>
  </si>
  <si>
    <t>MYSTICELE</t>
  </si>
  <si>
    <t>LAXMI NARAYAN BAIRWA</t>
  </si>
  <si>
    <t>NETPIX</t>
  </si>
  <si>
    <t>PROGYAN CONSTRUCTION &amp; ENGINEERS PRIVATE LIMITED</t>
  </si>
  <si>
    <t>CHARU GOYAL</t>
  </si>
  <si>
    <t>SURENDER PAL BHUTANI</t>
  </si>
  <si>
    <t>DEEPTHI BALAGIRI</t>
  </si>
  <si>
    <t>MADESWARAN SENTHAMARAI</t>
  </si>
  <si>
    <t>SAWABUSI</t>
  </si>
  <si>
    <t>GHANSHYAMBHAI MANSUKHBHAI KHAMBHAYATA</t>
  </si>
  <si>
    <t>VIBRANT SECURITIES PRIVATE LIMITED</t>
  </si>
  <si>
    <t>SPOONBILL CONSULTANCY SERVICES PRIVATE LIMITED .</t>
  </si>
  <si>
    <t>SICLTD</t>
  </si>
  <si>
    <t>HARIKRISHNA KISHORE</t>
  </si>
  <si>
    <t>PARESH DHIRAJLAL SHAH</t>
  </si>
  <si>
    <t>JAYABENASHOKBHAIKAKADIYA</t>
  </si>
  <si>
    <t>KEVINASHOKBHAIKAKADIYA</t>
  </si>
  <si>
    <t>SKIL</t>
  </si>
  <si>
    <t>IFCI LTD.</t>
  </si>
  <si>
    <t>POOJA BIYANI</t>
  </si>
  <si>
    <t>RAJEEV BIYANI</t>
  </si>
  <si>
    <t>ESPS FINSERVE PRIVATE LIMITED</t>
  </si>
  <si>
    <t>SWAGTAM</t>
  </si>
  <si>
    <t>SECUROCROP SECURITIES INDIA PRIVATE LIMTED</t>
  </si>
  <si>
    <t>BLP EQUITY RESEARCH PRIVATE LIMITED`</t>
  </si>
  <si>
    <t>KETAN RASHIKLAL DOSHI</t>
  </si>
  <si>
    <t>SHIVANI GARG</t>
  </si>
  <si>
    <t>SHWETA AGGARWAL</t>
  </si>
  <si>
    <t>TTFL</t>
  </si>
  <si>
    <t>RAJESH KUMAR AGRAWAL</t>
  </si>
  <si>
    <t>TUNITEX</t>
  </si>
  <si>
    <t>MRIGANK SINGHAL</t>
  </si>
  <si>
    <t>UTLINDS</t>
  </si>
  <si>
    <t>VIRTUALG</t>
  </si>
  <si>
    <t>AARVI</t>
  </si>
  <si>
    <t>Aarvi Encon Limited</t>
  </si>
  <si>
    <t>L7 HITECH PRIVATE LIMITED</t>
  </si>
  <si>
    <t>APOLLO</t>
  </si>
  <si>
    <t>Apollo Micro Systems Ltd</t>
  </si>
  <si>
    <t>B.C. Power Controls Ltd</t>
  </si>
  <si>
    <t>MANSI SHARES &amp; STOCK ADVISORS PVT LTD</t>
  </si>
  <si>
    <t>ROOP SINGH RATHORE</t>
  </si>
  <si>
    <t>GAURAV DOSHI</t>
  </si>
  <si>
    <t>TRANSGLOBAL SECURITIES LTD</t>
  </si>
  <si>
    <t>RAKESH KUMAR UPPAL &amp; SONS HUF</t>
  </si>
  <si>
    <t>BLISSGVS</t>
  </si>
  <si>
    <t>Bliss GVS Pharma Ltd</t>
  </si>
  <si>
    <t>M/S. PRARTHANA ENTERPRISES</t>
  </si>
  <si>
    <t>SATHISH SRINIVAS NAYAK</t>
  </si>
  <si>
    <t>BOMDYEING</t>
  </si>
  <si>
    <t>Bombay Dyeing &amp; Mfg Co.</t>
  </si>
  <si>
    <t>HRTI PRIVATE LIMITED</t>
  </si>
  <si>
    <t>COMPINFO</t>
  </si>
  <si>
    <t>Compuage Infocom Ltd</t>
  </si>
  <si>
    <t>B.W.TRADERS</t>
  </si>
  <si>
    <t>VAIBHAV STOCK AND DERIVATIVES BROKING PRIVATE LIMITED</t>
  </si>
  <si>
    <t>EUROBOND</t>
  </si>
  <si>
    <t>Euro Panel Products Ltd</t>
  </si>
  <si>
    <t>MULTIPLIER SHARE AND STOCK ADVISORS PRIVATE LTD</t>
  </si>
  <si>
    <t>GAL</t>
  </si>
  <si>
    <t>Gyscoal Alloys Ltd</t>
  </si>
  <si>
    <t>ADROIT FINANCIAL SERVICES PVT LTD</t>
  </si>
  <si>
    <t>GRAVITA</t>
  </si>
  <si>
    <t>Gravita India Limited</t>
  </si>
  <si>
    <t>HP Adhesives Limited</t>
  </si>
  <si>
    <t>VIJAY JAYANTILAL SANGHAVI</t>
  </si>
  <si>
    <t>HUBTOWN</t>
  </si>
  <si>
    <t>Ackruti City Limited</t>
  </si>
  <si>
    <t>MOKSH</t>
  </si>
  <si>
    <t>Moksh Ornaments Limited</t>
  </si>
  <si>
    <t>PRO FIN CAPITAL SERVICES LTD</t>
  </si>
  <si>
    <t>ANUPAM NARAIN GUPTA</t>
  </si>
  <si>
    <t>PIONEEREMB</t>
  </si>
  <si>
    <t>Pioneer Embroideries Limi</t>
  </si>
  <si>
    <t>RBL Bank Limited</t>
  </si>
  <si>
    <t>JUMP TRADING FINANCIAL INDIA PRIVATE LIMITED</t>
  </si>
  <si>
    <t>SURJECTIVE RESEARCH CAPITAL LLP</t>
  </si>
  <si>
    <t>ALPHAGREP SECURITIES PRIVATE LIMITED</t>
  </si>
  <si>
    <t>TOWER RESEARCH CAPITAL MARKETS INDIA PRIVATE LIMITED</t>
  </si>
  <si>
    <t>RCOM</t>
  </si>
  <si>
    <t>Reliance Comm. Ltd.</t>
  </si>
  <si>
    <t>SASTASUNDR</t>
  </si>
  <si>
    <t>Sastasundar Ventures Ltd</t>
  </si>
  <si>
    <t>ASHISH  KACHOLIA</t>
  </si>
  <si>
    <t>SHIVAUM</t>
  </si>
  <si>
    <t>Shiv Aum Steels Limited</t>
  </si>
  <si>
    <t>S K GROWTH FUND PVT.LTD.</t>
  </si>
  <si>
    <t>VIJIT GLOBAL SECURITIES PRIVATE LIMITED</t>
  </si>
  <si>
    <t>SUPREMEENG</t>
  </si>
  <si>
    <t>Supreme Engineering Ltd</t>
  </si>
  <si>
    <t>PJS SECURITIES LLP</t>
  </si>
  <si>
    <t>RIDDHESH GIRISHKUMAR BHANDARI HUF</t>
  </si>
  <si>
    <t>SIDHESHBHAI DEVABHAI RAVAL</t>
  </si>
  <si>
    <t>URJA</t>
  </si>
  <si>
    <t>Urja Global Limited</t>
  </si>
  <si>
    <t>ASHWIN STOCKS AND INVESTMENT PRIVATE LIMITED</t>
  </si>
  <si>
    <t>VISHWARAJ</t>
  </si>
  <si>
    <t>Vishwaraj Sugar Ind Ltd</t>
  </si>
  <si>
    <t>JAINAM SHARE CONSULTANTS PRIVATE LIMITED</t>
  </si>
  <si>
    <t>JILESH NAVIN CHHEDA</t>
  </si>
  <si>
    <t>WEBELSOLAR</t>
  </si>
  <si>
    <t>Websol Energy System Ltd</t>
  </si>
  <si>
    <t>KHADIJA KARIM JAGMAGIA</t>
  </si>
  <si>
    <t>VUTUKURI PRAVIN</t>
  </si>
  <si>
    <t>SANGHVI SUKETU BHANURAY</t>
  </si>
  <si>
    <t>MEHTA DILIP SHANTILAL</t>
  </si>
  <si>
    <t>ANOOP CHHAGANLAL PATEL</t>
  </si>
  <si>
    <t>SAINT  CAPITAL  FUND</t>
  </si>
  <si>
    <t>MONEYWISE FINANCIAL SERVICES PRIVATE LTD</t>
  </si>
  <si>
    <t>INVENTURE</t>
  </si>
  <si>
    <t>Inventure Gro &amp; Sec Ltd</t>
  </si>
  <si>
    <t>KAMLESHKUMAR SHANKARLAL LIMBACHIYA</t>
  </si>
  <si>
    <t>MERCATOR</t>
  </si>
  <si>
    <t>Mercator Limited</t>
  </si>
  <si>
    <t>ANAND RATHI GLOBAL FINANCE LTD</t>
  </si>
  <si>
    <t>KRISHAN</t>
  </si>
  <si>
    <t>PRAENG</t>
  </si>
  <si>
    <t>Prajay Engineers Syndicat</t>
  </si>
  <si>
    <t>SHALINI RODRIGO ANGELINA BERNADINE</t>
  </si>
  <si>
    <t>MICROSEC VISION TRUST ONE</t>
  </si>
  <si>
    <t>SANJAY R CHOWDHARI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</si>
</sst>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2" fontId="36" fillId="16" borderId="23" xfId="0" applyNumberFormat="1" applyFont="1" applyFill="1" applyBorder="1" applyAlignment="1">
      <alignment horizontal="center" vertical="center"/>
    </xf>
    <xf numFmtId="10" fontId="36" fillId="16" borderId="23" xfId="0" applyNumberFormat="1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/>
    </xf>
    <xf numFmtId="0" fontId="35" fillId="27" borderId="21" xfId="0" applyFont="1" applyFill="1" applyBorder="1" applyAlignment="1">
      <alignment horizontal="center" vertical="center"/>
    </xf>
    <xf numFmtId="165" fontId="35" fillId="27" borderId="21" xfId="0" applyNumberFormat="1" applyFont="1" applyFill="1" applyBorder="1" applyAlignment="1">
      <alignment horizontal="center" vertical="center"/>
    </xf>
    <xf numFmtId="16" fontId="35" fillId="27" borderId="21" xfId="0" applyNumberFormat="1" applyFont="1" applyFill="1" applyBorder="1" applyAlignment="1">
      <alignment horizontal="center" vertical="center"/>
    </xf>
    <xf numFmtId="0" fontId="43" fillId="29" borderId="21" xfId="0" applyFont="1" applyFill="1" applyBorder="1" applyAlignment="1"/>
    <xf numFmtId="0" fontId="36" fillId="27" borderId="21" xfId="0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2" xfId="0" applyNumberFormat="1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30" borderId="21" xfId="0" applyNumberFormat="1" applyFont="1" applyFill="1" applyBorder="1" applyAlignment="1">
      <alignment horizontal="center" vertical="center"/>
    </xf>
    <xf numFmtId="165" fontId="29" fillId="27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5" fontId="29" fillId="12" borderId="23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1" fontId="35" fillId="11" borderId="29" xfId="0" applyNumberFormat="1" applyFont="1" applyFill="1" applyBorder="1" applyAlignment="1">
      <alignment horizontal="center" vertical="center"/>
    </xf>
    <xf numFmtId="165" fontId="35" fillId="11" borderId="29" xfId="0" applyNumberFormat="1" applyFont="1" applyFill="1" applyBorder="1" applyAlignment="1">
      <alignment horizontal="center" vertical="center"/>
    </xf>
    <xf numFmtId="16" fontId="35" fillId="11" borderId="29" xfId="0" applyNumberFormat="1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/>
    </xf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6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44558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D33" sqref="D3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44558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21" t="s">
        <v>16</v>
      </c>
      <c r="B9" s="523" t="s">
        <v>17</v>
      </c>
      <c r="C9" s="523" t="s">
        <v>18</v>
      </c>
      <c r="D9" s="523" t="s">
        <v>19</v>
      </c>
      <c r="E9" s="26" t="s">
        <v>20</v>
      </c>
      <c r="F9" s="26" t="s">
        <v>21</v>
      </c>
      <c r="G9" s="518" t="s">
        <v>22</v>
      </c>
      <c r="H9" s="519"/>
      <c r="I9" s="520"/>
      <c r="J9" s="518" t="s">
        <v>23</v>
      </c>
      <c r="K9" s="519"/>
      <c r="L9" s="520"/>
      <c r="M9" s="26"/>
      <c r="N9" s="27"/>
      <c r="O9" s="27"/>
      <c r="P9" s="27"/>
    </row>
    <row r="10" spans="1:16" ht="59.25" customHeight="1">
      <c r="A10" s="522"/>
      <c r="B10" s="524"/>
      <c r="C10" s="524"/>
      <c r="D10" s="52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35091.75</v>
      </c>
      <c r="F11" s="35">
        <v>34851.5</v>
      </c>
      <c r="G11" s="36">
        <v>34504.6</v>
      </c>
      <c r="H11" s="36">
        <v>33917.449999999997</v>
      </c>
      <c r="I11" s="36">
        <v>33570.549999999996</v>
      </c>
      <c r="J11" s="36">
        <v>35438.65</v>
      </c>
      <c r="K11" s="36">
        <v>35785.549999999996</v>
      </c>
      <c r="L11" s="36">
        <v>36372.700000000004</v>
      </c>
      <c r="M11" s="37">
        <v>35198.400000000001</v>
      </c>
      <c r="N11" s="37">
        <v>34264.35</v>
      </c>
      <c r="O11" s="38">
        <v>2855750</v>
      </c>
      <c r="P11" s="39">
        <v>9.080318178779806E-2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17103.400000000001</v>
      </c>
      <c r="F12" s="40">
        <v>17024.933333333334</v>
      </c>
      <c r="G12" s="41">
        <v>16920.866666666669</v>
      </c>
      <c r="H12" s="41">
        <v>16738.333333333336</v>
      </c>
      <c r="I12" s="41">
        <v>16634.26666666667</v>
      </c>
      <c r="J12" s="41">
        <v>17207.466666666667</v>
      </c>
      <c r="K12" s="41">
        <v>17311.533333333333</v>
      </c>
      <c r="L12" s="41">
        <v>17494.066666666666</v>
      </c>
      <c r="M12" s="31">
        <v>17129</v>
      </c>
      <c r="N12" s="31">
        <v>16842.400000000001</v>
      </c>
      <c r="O12" s="42">
        <v>12368150</v>
      </c>
      <c r="P12" s="43">
        <v>3.4294889216887371E-2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17108.150000000001</v>
      </c>
      <c r="F13" s="40">
        <v>17012.733333333334</v>
      </c>
      <c r="G13" s="41">
        <v>16895.566666666666</v>
      </c>
      <c r="H13" s="41">
        <v>16682.983333333334</v>
      </c>
      <c r="I13" s="41">
        <v>16565.816666666666</v>
      </c>
      <c r="J13" s="41">
        <v>17225.316666666666</v>
      </c>
      <c r="K13" s="41">
        <v>17342.48333333333</v>
      </c>
      <c r="L13" s="41">
        <v>17555.066666666666</v>
      </c>
      <c r="M13" s="31">
        <v>17129.900000000001</v>
      </c>
      <c r="N13" s="31">
        <v>16800.150000000001</v>
      </c>
      <c r="O13" s="42">
        <v>3520</v>
      </c>
      <c r="P13" s="43">
        <v>0.3968253968253968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969.25</v>
      </c>
      <c r="F14" s="40">
        <v>961.70000000000016</v>
      </c>
      <c r="G14" s="41">
        <v>948.75000000000034</v>
      </c>
      <c r="H14" s="41">
        <v>928.25000000000023</v>
      </c>
      <c r="I14" s="41">
        <v>915.30000000000041</v>
      </c>
      <c r="J14" s="41">
        <v>982.20000000000027</v>
      </c>
      <c r="K14" s="41">
        <v>995.15000000000009</v>
      </c>
      <c r="L14" s="41">
        <v>1015.6500000000002</v>
      </c>
      <c r="M14" s="31">
        <v>974.65</v>
      </c>
      <c r="N14" s="31">
        <v>941.2</v>
      </c>
      <c r="O14" s="42">
        <v>2401250</v>
      </c>
      <c r="P14" s="43">
        <v>-1.4139271827500884E-3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18851.3</v>
      </c>
      <c r="F15" s="40">
        <v>18734.733333333334</v>
      </c>
      <c r="G15" s="41">
        <v>18319.466666666667</v>
      </c>
      <c r="H15" s="41">
        <v>17787.633333333335</v>
      </c>
      <c r="I15" s="41">
        <v>17372.366666666669</v>
      </c>
      <c r="J15" s="41">
        <v>19266.566666666666</v>
      </c>
      <c r="K15" s="41">
        <v>19681.833333333336</v>
      </c>
      <c r="L15" s="41">
        <v>20213.666666666664</v>
      </c>
      <c r="M15" s="31">
        <v>19150</v>
      </c>
      <c r="N15" s="31">
        <v>18202.900000000001</v>
      </c>
      <c r="O15" s="42">
        <v>37225</v>
      </c>
      <c r="P15" s="43">
        <v>6.0810810810810814E-3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274.8</v>
      </c>
      <c r="F16" s="40">
        <v>273.34999999999997</v>
      </c>
      <c r="G16" s="41">
        <v>269.44999999999993</v>
      </c>
      <c r="H16" s="41">
        <v>264.09999999999997</v>
      </c>
      <c r="I16" s="41">
        <v>260.19999999999993</v>
      </c>
      <c r="J16" s="41">
        <v>278.69999999999993</v>
      </c>
      <c r="K16" s="41">
        <v>282.59999999999991</v>
      </c>
      <c r="L16" s="41">
        <v>287.94999999999993</v>
      </c>
      <c r="M16" s="31">
        <v>277.25</v>
      </c>
      <c r="N16" s="31">
        <v>268</v>
      </c>
      <c r="O16" s="42">
        <v>9812400</v>
      </c>
      <c r="P16" s="43">
        <v>1.7250673854447441E-2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2138.1</v>
      </c>
      <c r="F17" s="40">
        <v>2126.2666666666669</v>
      </c>
      <c r="G17" s="41">
        <v>2110.5333333333338</v>
      </c>
      <c r="H17" s="41">
        <v>2082.9666666666667</v>
      </c>
      <c r="I17" s="41">
        <v>2067.2333333333336</v>
      </c>
      <c r="J17" s="41">
        <v>2153.8333333333339</v>
      </c>
      <c r="K17" s="41">
        <v>2169.5666666666666</v>
      </c>
      <c r="L17" s="41">
        <v>2197.1333333333341</v>
      </c>
      <c r="M17" s="31">
        <v>2142</v>
      </c>
      <c r="N17" s="31">
        <v>2098.6999999999998</v>
      </c>
      <c r="O17" s="42">
        <v>2437250</v>
      </c>
      <c r="P17" s="43">
        <v>2.0517115042395059E-2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1728.25</v>
      </c>
      <c r="F18" s="40">
        <v>1718.1833333333334</v>
      </c>
      <c r="G18" s="41">
        <v>1696.3666666666668</v>
      </c>
      <c r="H18" s="41">
        <v>1664.4833333333333</v>
      </c>
      <c r="I18" s="41">
        <v>1642.6666666666667</v>
      </c>
      <c r="J18" s="41">
        <v>1750.0666666666668</v>
      </c>
      <c r="K18" s="41">
        <v>1771.8833333333334</v>
      </c>
      <c r="L18" s="41">
        <v>1803.7666666666669</v>
      </c>
      <c r="M18" s="31">
        <v>1740</v>
      </c>
      <c r="N18" s="31">
        <v>1686.3</v>
      </c>
      <c r="O18" s="42">
        <v>21525500</v>
      </c>
      <c r="P18" s="43">
        <v>-2.0399174760657411E-3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725.15</v>
      </c>
      <c r="F19" s="40">
        <v>722.5</v>
      </c>
      <c r="G19" s="41">
        <v>716.5</v>
      </c>
      <c r="H19" s="41">
        <v>707.85</v>
      </c>
      <c r="I19" s="41">
        <v>701.85</v>
      </c>
      <c r="J19" s="41">
        <v>731.15</v>
      </c>
      <c r="K19" s="41">
        <v>737.15</v>
      </c>
      <c r="L19" s="41">
        <v>745.8</v>
      </c>
      <c r="M19" s="31">
        <v>728.5</v>
      </c>
      <c r="N19" s="31">
        <v>713.85</v>
      </c>
      <c r="O19" s="42">
        <v>89232500</v>
      </c>
      <c r="P19" s="43">
        <v>2.3026592906686136E-3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3476.1</v>
      </c>
      <c r="F20" s="40">
        <v>3466.0499999999997</v>
      </c>
      <c r="G20" s="41">
        <v>3413.4999999999995</v>
      </c>
      <c r="H20" s="41">
        <v>3350.8999999999996</v>
      </c>
      <c r="I20" s="41">
        <v>3298.3499999999995</v>
      </c>
      <c r="J20" s="41">
        <v>3528.6499999999996</v>
      </c>
      <c r="K20" s="41">
        <v>3581.2</v>
      </c>
      <c r="L20" s="41">
        <v>3643.7999999999997</v>
      </c>
      <c r="M20" s="31">
        <v>3518.6</v>
      </c>
      <c r="N20" s="31">
        <v>3403.45</v>
      </c>
      <c r="O20" s="42">
        <v>402400</v>
      </c>
      <c r="P20" s="43">
        <v>-4.9677098857426726E-4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610.29999999999995</v>
      </c>
      <c r="F21" s="40">
        <v>608.66666666666663</v>
      </c>
      <c r="G21" s="41">
        <v>604.93333333333328</v>
      </c>
      <c r="H21" s="41">
        <v>599.56666666666661</v>
      </c>
      <c r="I21" s="41">
        <v>595.83333333333326</v>
      </c>
      <c r="J21" s="41">
        <v>614.0333333333333</v>
      </c>
      <c r="K21" s="41">
        <v>617.76666666666665</v>
      </c>
      <c r="L21" s="41">
        <v>623.13333333333333</v>
      </c>
      <c r="M21" s="31">
        <v>612.4</v>
      </c>
      <c r="N21" s="31">
        <v>603.29999999999995</v>
      </c>
      <c r="O21" s="42">
        <v>9604000</v>
      </c>
      <c r="P21" s="43">
        <v>5.4438860971524287E-3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369.8</v>
      </c>
      <c r="F22" s="40">
        <v>368.2833333333333</v>
      </c>
      <c r="G22" s="41">
        <v>365.76666666666659</v>
      </c>
      <c r="H22" s="41">
        <v>361.73333333333329</v>
      </c>
      <c r="I22" s="41">
        <v>359.21666666666658</v>
      </c>
      <c r="J22" s="41">
        <v>372.31666666666661</v>
      </c>
      <c r="K22" s="41">
        <v>374.83333333333326</v>
      </c>
      <c r="L22" s="41">
        <v>378.86666666666662</v>
      </c>
      <c r="M22" s="31">
        <v>370.8</v>
      </c>
      <c r="N22" s="31">
        <v>364.25</v>
      </c>
      <c r="O22" s="42">
        <v>13576500</v>
      </c>
      <c r="P22" s="43">
        <v>-1.0819672131147541E-2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783.8</v>
      </c>
      <c r="F23" s="40">
        <v>774</v>
      </c>
      <c r="G23" s="41">
        <v>759</v>
      </c>
      <c r="H23" s="41">
        <v>734.2</v>
      </c>
      <c r="I23" s="41">
        <v>719.2</v>
      </c>
      <c r="J23" s="41">
        <v>798.8</v>
      </c>
      <c r="K23" s="41">
        <v>813.8</v>
      </c>
      <c r="L23" s="41">
        <v>838.59999999999991</v>
      </c>
      <c r="M23" s="31">
        <v>789</v>
      </c>
      <c r="N23" s="31">
        <v>749.2</v>
      </c>
      <c r="O23" s="42">
        <v>1751900</v>
      </c>
      <c r="P23" s="43">
        <v>-5.9205756786510216E-2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4851.3</v>
      </c>
      <c r="F24" s="40">
        <v>4826.05</v>
      </c>
      <c r="G24" s="41">
        <v>4781.9000000000005</v>
      </c>
      <c r="H24" s="41">
        <v>4712.5</v>
      </c>
      <c r="I24" s="41">
        <v>4668.3500000000004</v>
      </c>
      <c r="J24" s="41">
        <v>4895.4500000000007</v>
      </c>
      <c r="K24" s="41">
        <v>4939.6000000000004</v>
      </c>
      <c r="L24" s="41">
        <v>5009.0000000000009</v>
      </c>
      <c r="M24" s="31">
        <v>4870.2</v>
      </c>
      <c r="N24" s="31">
        <v>4756.6499999999996</v>
      </c>
      <c r="O24" s="42">
        <v>2452875</v>
      </c>
      <c r="P24" s="43">
        <v>3.6313420621931262E-3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209.45</v>
      </c>
      <c r="F25" s="40">
        <v>207.0333333333333</v>
      </c>
      <c r="G25" s="41">
        <v>204.21666666666661</v>
      </c>
      <c r="H25" s="41">
        <v>198.98333333333332</v>
      </c>
      <c r="I25" s="41">
        <v>196.16666666666663</v>
      </c>
      <c r="J25" s="41">
        <v>212.26666666666659</v>
      </c>
      <c r="K25" s="41">
        <v>215.08333333333331</v>
      </c>
      <c r="L25" s="41">
        <v>220.31666666666658</v>
      </c>
      <c r="M25" s="31">
        <v>209.85</v>
      </c>
      <c r="N25" s="31">
        <v>201.8</v>
      </c>
      <c r="O25" s="42">
        <v>11105000</v>
      </c>
      <c r="P25" s="43">
        <v>-3.2454802875190591E-2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123.1</v>
      </c>
      <c r="F26" s="40">
        <v>122.38333333333333</v>
      </c>
      <c r="G26" s="41">
        <v>121.21666666666665</v>
      </c>
      <c r="H26" s="41">
        <v>119.33333333333333</v>
      </c>
      <c r="I26" s="41">
        <v>118.16666666666666</v>
      </c>
      <c r="J26" s="41">
        <v>124.26666666666665</v>
      </c>
      <c r="K26" s="41">
        <v>125.43333333333334</v>
      </c>
      <c r="L26" s="41">
        <v>127.31666666666665</v>
      </c>
      <c r="M26" s="31">
        <v>123.55</v>
      </c>
      <c r="N26" s="31">
        <v>120.5</v>
      </c>
      <c r="O26" s="42">
        <v>36733500</v>
      </c>
      <c r="P26" s="43">
        <v>-2.2395209580838325E-2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3281.9</v>
      </c>
      <c r="F27" s="40">
        <v>3266.0833333333335</v>
      </c>
      <c r="G27" s="41">
        <v>3243.8666666666668</v>
      </c>
      <c r="H27" s="41">
        <v>3205.8333333333335</v>
      </c>
      <c r="I27" s="41">
        <v>3183.6166666666668</v>
      </c>
      <c r="J27" s="41">
        <v>3304.1166666666668</v>
      </c>
      <c r="K27" s="41">
        <v>3326.333333333333</v>
      </c>
      <c r="L27" s="41">
        <v>3364.3666666666668</v>
      </c>
      <c r="M27" s="31">
        <v>3288.3</v>
      </c>
      <c r="N27" s="31">
        <v>3228.05</v>
      </c>
      <c r="O27" s="42">
        <v>3712350</v>
      </c>
      <c r="P27" s="43">
        <v>-7.8175112251443225E-3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2139.3000000000002</v>
      </c>
      <c r="F28" s="40">
        <v>2131.7333333333336</v>
      </c>
      <c r="G28" s="41">
        <v>2108.5666666666671</v>
      </c>
      <c r="H28" s="41">
        <v>2077.8333333333335</v>
      </c>
      <c r="I28" s="41">
        <v>2054.666666666667</v>
      </c>
      <c r="J28" s="41">
        <v>2162.4666666666672</v>
      </c>
      <c r="K28" s="41">
        <v>2185.6333333333332</v>
      </c>
      <c r="L28" s="41">
        <v>2216.3666666666672</v>
      </c>
      <c r="M28" s="31">
        <v>2154.9</v>
      </c>
      <c r="N28" s="31">
        <v>2101</v>
      </c>
      <c r="O28" s="42">
        <v>443850</v>
      </c>
      <c r="P28" s="43">
        <v>-1.8552875695732839E-3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8677.65</v>
      </c>
      <c r="F29" s="40">
        <v>8651.6166666666668</v>
      </c>
      <c r="G29" s="41">
        <v>8601.6833333333343</v>
      </c>
      <c r="H29" s="41">
        <v>8525.7166666666672</v>
      </c>
      <c r="I29" s="41">
        <v>8475.7833333333347</v>
      </c>
      <c r="J29" s="41">
        <v>8727.5833333333339</v>
      </c>
      <c r="K29" s="41">
        <v>8777.5166666666646</v>
      </c>
      <c r="L29" s="41">
        <v>8853.4833333333336</v>
      </c>
      <c r="M29" s="31">
        <v>8701.5499999999993</v>
      </c>
      <c r="N29" s="31">
        <v>8575.65</v>
      </c>
      <c r="O29" s="42">
        <v>51375</v>
      </c>
      <c r="P29" s="43">
        <v>-2.8368794326241134E-2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1006.45</v>
      </c>
      <c r="F30" s="40">
        <v>987.0333333333333</v>
      </c>
      <c r="G30" s="41">
        <v>945.06666666666661</v>
      </c>
      <c r="H30" s="41">
        <v>883.68333333333328</v>
      </c>
      <c r="I30" s="41">
        <v>841.71666666666658</v>
      </c>
      <c r="J30" s="41">
        <v>1048.4166666666665</v>
      </c>
      <c r="K30" s="41">
        <v>1090.3833333333332</v>
      </c>
      <c r="L30" s="41">
        <v>1151.7666666666667</v>
      </c>
      <c r="M30" s="31">
        <v>1029</v>
      </c>
      <c r="N30" s="31">
        <v>925.65</v>
      </c>
      <c r="O30" s="42">
        <v>3588500</v>
      </c>
      <c r="P30" s="43">
        <v>3.1326339991378072E-2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727.9</v>
      </c>
      <c r="F31" s="40">
        <v>722.1</v>
      </c>
      <c r="G31" s="41">
        <v>713.80000000000007</v>
      </c>
      <c r="H31" s="41">
        <v>699.7</v>
      </c>
      <c r="I31" s="41">
        <v>691.40000000000009</v>
      </c>
      <c r="J31" s="41">
        <v>736.2</v>
      </c>
      <c r="K31" s="41">
        <v>744.5</v>
      </c>
      <c r="L31" s="41">
        <v>758.6</v>
      </c>
      <c r="M31" s="31">
        <v>730.4</v>
      </c>
      <c r="N31" s="31">
        <v>708</v>
      </c>
      <c r="O31" s="42">
        <v>16174450</v>
      </c>
      <c r="P31" s="43">
        <v>3.4486177067843495E-2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674.05</v>
      </c>
      <c r="F32" s="40">
        <v>668.80000000000007</v>
      </c>
      <c r="G32" s="41">
        <v>661.35000000000014</v>
      </c>
      <c r="H32" s="41">
        <v>648.65000000000009</v>
      </c>
      <c r="I32" s="41">
        <v>641.20000000000016</v>
      </c>
      <c r="J32" s="41">
        <v>681.50000000000011</v>
      </c>
      <c r="K32" s="41">
        <v>688.95000000000016</v>
      </c>
      <c r="L32" s="41">
        <v>701.65000000000009</v>
      </c>
      <c r="M32" s="31">
        <v>676.25</v>
      </c>
      <c r="N32" s="31">
        <v>656.1</v>
      </c>
      <c r="O32" s="42">
        <v>54028800</v>
      </c>
      <c r="P32" s="43">
        <v>-2.2209883398112159E-5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3158.9</v>
      </c>
      <c r="F33" s="40">
        <v>3152.7833333333333</v>
      </c>
      <c r="G33" s="41">
        <v>3130.9666666666667</v>
      </c>
      <c r="H33" s="41">
        <v>3103.0333333333333</v>
      </c>
      <c r="I33" s="41">
        <v>3081.2166666666667</v>
      </c>
      <c r="J33" s="41">
        <v>3180.7166666666667</v>
      </c>
      <c r="K33" s="41">
        <v>3202.5333333333333</v>
      </c>
      <c r="L33" s="41">
        <v>3230.4666666666667</v>
      </c>
      <c r="M33" s="31">
        <v>3174.6</v>
      </c>
      <c r="N33" s="31">
        <v>3124.85</v>
      </c>
      <c r="O33" s="42">
        <v>3472000</v>
      </c>
      <c r="P33" s="43">
        <v>3.6015270474681264E-4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16040.4</v>
      </c>
      <c r="F34" s="40">
        <v>15924.816666666666</v>
      </c>
      <c r="G34" s="41">
        <v>15684.633333333331</v>
      </c>
      <c r="H34" s="41">
        <v>15328.866666666665</v>
      </c>
      <c r="I34" s="41">
        <v>15088.683333333331</v>
      </c>
      <c r="J34" s="41">
        <v>16280.583333333332</v>
      </c>
      <c r="K34" s="41">
        <v>16520.766666666666</v>
      </c>
      <c r="L34" s="41">
        <v>16876.533333333333</v>
      </c>
      <c r="M34" s="31">
        <v>16165</v>
      </c>
      <c r="N34" s="31">
        <v>15569.05</v>
      </c>
      <c r="O34" s="42">
        <v>672775</v>
      </c>
      <c r="P34" s="43">
        <v>8.554001785182981E-4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6891.95</v>
      </c>
      <c r="F35" s="40">
        <v>6821.333333333333</v>
      </c>
      <c r="G35" s="41">
        <v>6723.1166666666659</v>
      </c>
      <c r="H35" s="41">
        <v>6554.2833333333328</v>
      </c>
      <c r="I35" s="41">
        <v>6456.0666666666657</v>
      </c>
      <c r="J35" s="41">
        <v>6990.1666666666661</v>
      </c>
      <c r="K35" s="41">
        <v>7088.3833333333332</v>
      </c>
      <c r="L35" s="41">
        <v>7257.2166666666662</v>
      </c>
      <c r="M35" s="31">
        <v>6919.55</v>
      </c>
      <c r="N35" s="31">
        <v>6652.5</v>
      </c>
      <c r="O35" s="42">
        <v>4240250</v>
      </c>
      <c r="P35" s="43">
        <v>-1.0212418300653595E-2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2188.85</v>
      </c>
      <c r="F36" s="40">
        <v>2193.7499999999995</v>
      </c>
      <c r="G36" s="41">
        <v>2177.5499999999993</v>
      </c>
      <c r="H36" s="41">
        <v>2166.2499999999995</v>
      </c>
      <c r="I36" s="41">
        <v>2150.0499999999993</v>
      </c>
      <c r="J36" s="41">
        <v>2205.0499999999993</v>
      </c>
      <c r="K36" s="41">
        <v>2221.2499999999991</v>
      </c>
      <c r="L36" s="41">
        <v>2232.5499999999993</v>
      </c>
      <c r="M36" s="31">
        <v>2209.9499999999998</v>
      </c>
      <c r="N36" s="31">
        <v>2182.4499999999998</v>
      </c>
      <c r="O36" s="42">
        <v>1572400</v>
      </c>
      <c r="P36" s="43">
        <v>-2.3717869117099218E-2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253.05</v>
      </c>
      <c r="F37" s="40">
        <v>246.11666666666665</v>
      </c>
      <c r="G37" s="41">
        <v>236.8833333333333</v>
      </c>
      <c r="H37" s="41">
        <v>220.71666666666664</v>
      </c>
      <c r="I37" s="41">
        <v>211.48333333333329</v>
      </c>
      <c r="J37" s="41">
        <v>262.2833333333333</v>
      </c>
      <c r="K37" s="41">
        <v>271.51666666666665</v>
      </c>
      <c r="L37" s="41">
        <v>287.68333333333328</v>
      </c>
      <c r="M37" s="31">
        <v>255.35</v>
      </c>
      <c r="N37" s="31">
        <v>229.95</v>
      </c>
      <c r="O37" s="42">
        <v>25502400</v>
      </c>
      <c r="P37" s="43">
        <v>-1.3713887922032719E-2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79.8</v>
      </c>
      <c r="F38" s="40">
        <v>79</v>
      </c>
      <c r="G38" s="41">
        <v>77.8</v>
      </c>
      <c r="H38" s="41">
        <v>75.8</v>
      </c>
      <c r="I38" s="41">
        <v>74.599999999999994</v>
      </c>
      <c r="J38" s="41">
        <v>81</v>
      </c>
      <c r="K38" s="41">
        <v>82.199999999999989</v>
      </c>
      <c r="L38" s="41">
        <v>84.2</v>
      </c>
      <c r="M38" s="31">
        <v>80.2</v>
      </c>
      <c r="N38" s="31">
        <v>77</v>
      </c>
      <c r="O38" s="42">
        <v>148051800</v>
      </c>
      <c r="P38" s="43">
        <v>-1.7317698221635473E-2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1824.75</v>
      </c>
      <c r="F39" s="40">
        <v>1812.3333333333333</v>
      </c>
      <c r="G39" s="41">
        <v>1796.9666666666665</v>
      </c>
      <c r="H39" s="41">
        <v>1769.1833333333332</v>
      </c>
      <c r="I39" s="41">
        <v>1753.8166666666664</v>
      </c>
      <c r="J39" s="41">
        <v>1840.1166666666666</v>
      </c>
      <c r="K39" s="41">
        <v>1855.4833333333333</v>
      </c>
      <c r="L39" s="41">
        <v>1883.2666666666667</v>
      </c>
      <c r="M39" s="31">
        <v>1827.7</v>
      </c>
      <c r="N39" s="31">
        <v>1784.55</v>
      </c>
      <c r="O39" s="42">
        <v>1398650</v>
      </c>
      <c r="P39" s="43">
        <v>4.1359541359541362E-2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207.3</v>
      </c>
      <c r="F40" s="40">
        <v>205.51666666666668</v>
      </c>
      <c r="G40" s="41">
        <v>203.38333333333335</v>
      </c>
      <c r="H40" s="41">
        <v>199.46666666666667</v>
      </c>
      <c r="I40" s="41">
        <v>197.33333333333334</v>
      </c>
      <c r="J40" s="41">
        <v>209.43333333333337</v>
      </c>
      <c r="K40" s="41">
        <v>211.56666666666669</v>
      </c>
      <c r="L40" s="41">
        <v>215.48333333333338</v>
      </c>
      <c r="M40" s="31">
        <v>207.65</v>
      </c>
      <c r="N40" s="31">
        <v>201.6</v>
      </c>
      <c r="O40" s="42">
        <v>23556200</v>
      </c>
      <c r="P40" s="43">
        <v>-1.3526416295353278E-2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746.3</v>
      </c>
      <c r="F41" s="40">
        <v>741.88333333333333</v>
      </c>
      <c r="G41" s="41">
        <v>736.76666666666665</v>
      </c>
      <c r="H41" s="41">
        <v>727.23333333333335</v>
      </c>
      <c r="I41" s="41">
        <v>722.11666666666667</v>
      </c>
      <c r="J41" s="41">
        <v>751.41666666666663</v>
      </c>
      <c r="K41" s="41">
        <v>756.53333333333319</v>
      </c>
      <c r="L41" s="41">
        <v>766.06666666666661</v>
      </c>
      <c r="M41" s="31">
        <v>747</v>
      </c>
      <c r="N41" s="31">
        <v>732.35</v>
      </c>
      <c r="O41" s="42">
        <v>4770700</v>
      </c>
      <c r="P41" s="43">
        <v>-1.0043369093814198E-2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688.6</v>
      </c>
      <c r="F42" s="40">
        <v>688.08333333333337</v>
      </c>
      <c r="G42" s="41">
        <v>681.36666666666679</v>
      </c>
      <c r="H42" s="41">
        <v>674.13333333333344</v>
      </c>
      <c r="I42" s="41">
        <v>667.41666666666686</v>
      </c>
      <c r="J42" s="41">
        <v>695.31666666666672</v>
      </c>
      <c r="K42" s="41">
        <v>702.03333333333319</v>
      </c>
      <c r="L42" s="41">
        <v>709.26666666666665</v>
      </c>
      <c r="M42" s="31">
        <v>694.8</v>
      </c>
      <c r="N42" s="31">
        <v>680.85</v>
      </c>
      <c r="O42" s="42">
        <v>8515500</v>
      </c>
      <c r="P42" s="43">
        <v>4.6162351423569517E-2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675.1</v>
      </c>
      <c r="F43" s="40">
        <v>674.08333333333337</v>
      </c>
      <c r="G43" s="41">
        <v>670.16666666666674</v>
      </c>
      <c r="H43" s="41">
        <v>665.23333333333335</v>
      </c>
      <c r="I43" s="41">
        <v>661.31666666666672</v>
      </c>
      <c r="J43" s="41">
        <v>679.01666666666677</v>
      </c>
      <c r="K43" s="41">
        <v>682.93333333333351</v>
      </c>
      <c r="L43" s="41">
        <v>687.86666666666679</v>
      </c>
      <c r="M43" s="31">
        <v>678</v>
      </c>
      <c r="N43" s="31">
        <v>669.15</v>
      </c>
      <c r="O43" s="42">
        <v>75319086</v>
      </c>
      <c r="P43" s="43">
        <v>1.2321521732866022E-2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57.65</v>
      </c>
      <c r="F44" s="40">
        <v>57.35</v>
      </c>
      <c r="G44" s="41">
        <v>56.75</v>
      </c>
      <c r="H44" s="41">
        <v>55.85</v>
      </c>
      <c r="I44" s="41">
        <v>55.25</v>
      </c>
      <c r="J44" s="41">
        <v>58.25</v>
      </c>
      <c r="K44" s="41">
        <v>58.850000000000009</v>
      </c>
      <c r="L44" s="41">
        <v>59.75</v>
      </c>
      <c r="M44" s="31">
        <v>57.95</v>
      </c>
      <c r="N44" s="31">
        <v>56.45</v>
      </c>
      <c r="O44" s="42">
        <v>132426000</v>
      </c>
      <c r="P44" s="43">
        <v>2.2539322198800064E-2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357.45</v>
      </c>
      <c r="F45" s="40">
        <v>355.79999999999995</v>
      </c>
      <c r="G45" s="41">
        <v>352.94999999999993</v>
      </c>
      <c r="H45" s="41">
        <v>348.45</v>
      </c>
      <c r="I45" s="41">
        <v>345.59999999999997</v>
      </c>
      <c r="J45" s="41">
        <v>360.2999999999999</v>
      </c>
      <c r="K45" s="41">
        <v>363.14999999999992</v>
      </c>
      <c r="L45" s="41">
        <v>367.64999999999986</v>
      </c>
      <c r="M45" s="31">
        <v>358.65</v>
      </c>
      <c r="N45" s="31">
        <v>351.3</v>
      </c>
      <c r="O45" s="42">
        <v>19782300</v>
      </c>
      <c r="P45" s="43">
        <v>-3.0436252959080149E-2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16656.7</v>
      </c>
      <c r="F46" s="40">
        <v>16527.599999999999</v>
      </c>
      <c r="G46" s="41">
        <v>16355.199999999997</v>
      </c>
      <c r="H46" s="41">
        <v>16053.699999999999</v>
      </c>
      <c r="I46" s="41">
        <v>15881.299999999997</v>
      </c>
      <c r="J46" s="41">
        <v>16829.099999999999</v>
      </c>
      <c r="K46" s="41">
        <v>17001.5</v>
      </c>
      <c r="L46" s="41">
        <v>17302.999999999996</v>
      </c>
      <c r="M46" s="31">
        <v>16700</v>
      </c>
      <c r="N46" s="31">
        <v>16226.1</v>
      </c>
      <c r="O46" s="42">
        <v>175000</v>
      </c>
      <c r="P46" s="43">
        <v>-1.3806706114398421E-2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374.3</v>
      </c>
      <c r="F47" s="40">
        <v>372.51666666666665</v>
      </c>
      <c r="G47" s="41">
        <v>369.58333333333331</v>
      </c>
      <c r="H47" s="41">
        <v>364.86666666666667</v>
      </c>
      <c r="I47" s="41">
        <v>361.93333333333334</v>
      </c>
      <c r="J47" s="41">
        <v>377.23333333333329</v>
      </c>
      <c r="K47" s="41">
        <v>380.16666666666669</v>
      </c>
      <c r="L47" s="41">
        <v>384.88333333333327</v>
      </c>
      <c r="M47" s="31">
        <v>375.45</v>
      </c>
      <c r="N47" s="31">
        <v>367.8</v>
      </c>
      <c r="O47" s="42">
        <v>29199600</v>
      </c>
      <c r="P47" s="43">
        <v>-1.8157608037767826E-2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3524.1</v>
      </c>
      <c r="F48" s="40">
        <v>3531.0166666666664</v>
      </c>
      <c r="G48" s="41">
        <v>3510.0333333333328</v>
      </c>
      <c r="H48" s="41">
        <v>3495.9666666666662</v>
      </c>
      <c r="I48" s="41">
        <v>3474.9833333333327</v>
      </c>
      <c r="J48" s="41">
        <v>3545.083333333333</v>
      </c>
      <c r="K48" s="41">
        <v>3566.0666666666666</v>
      </c>
      <c r="L48" s="41">
        <v>3580.1333333333332</v>
      </c>
      <c r="M48" s="31">
        <v>3552</v>
      </c>
      <c r="N48" s="31">
        <v>3516.95</v>
      </c>
      <c r="O48" s="42">
        <v>1366800</v>
      </c>
      <c r="P48" s="43">
        <v>-8.2716586852416198E-3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528.15</v>
      </c>
      <c r="F49" s="40">
        <v>528.23333333333335</v>
      </c>
      <c r="G49" s="41">
        <v>522.4666666666667</v>
      </c>
      <c r="H49" s="41">
        <v>516.7833333333333</v>
      </c>
      <c r="I49" s="41">
        <v>511.01666666666665</v>
      </c>
      <c r="J49" s="41">
        <v>533.91666666666674</v>
      </c>
      <c r="K49" s="41">
        <v>539.68333333333339</v>
      </c>
      <c r="L49" s="41">
        <v>545.36666666666679</v>
      </c>
      <c r="M49" s="31">
        <v>534</v>
      </c>
      <c r="N49" s="31">
        <v>522.54999999999995</v>
      </c>
      <c r="O49" s="42">
        <v>5444400</v>
      </c>
      <c r="P49" s="43">
        <v>-2.1443888491779841E-3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459.5</v>
      </c>
      <c r="F50" s="40">
        <v>458.01666666666665</v>
      </c>
      <c r="G50" s="41">
        <v>455.43333333333328</v>
      </c>
      <c r="H50" s="41">
        <v>451.36666666666662</v>
      </c>
      <c r="I50" s="41">
        <v>448.78333333333325</v>
      </c>
      <c r="J50" s="41">
        <v>462.08333333333331</v>
      </c>
      <c r="K50" s="41">
        <v>464.66666666666669</v>
      </c>
      <c r="L50" s="41">
        <v>468.73333333333335</v>
      </c>
      <c r="M50" s="31">
        <v>460.6</v>
      </c>
      <c r="N50" s="31">
        <v>453.95</v>
      </c>
      <c r="O50" s="42">
        <v>19009100</v>
      </c>
      <c r="P50" s="43">
        <v>1.3548387096774193E-2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195.8</v>
      </c>
      <c r="F51" s="40">
        <v>193.08333333333334</v>
      </c>
      <c r="G51" s="41">
        <v>189.16666666666669</v>
      </c>
      <c r="H51" s="41">
        <v>182.53333333333333</v>
      </c>
      <c r="I51" s="41">
        <v>178.61666666666667</v>
      </c>
      <c r="J51" s="41">
        <v>199.7166666666667</v>
      </c>
      <c r="K51" s="41">
        <v>203.63333333333338</v>
      </c>
      <c r="L51" s="41">
        <v>210.26666666666671</v>
      </c>
      <c r="M51" s="31">
        <v>197</v>
      </c>
      <c r="N51" s="31">
        <v>186.45</v>
      </c>
      <c r="O51" s="42">
        <v>57121200</v>
      </c>
      <c r="P51" s="43">
        <v>2.1141036779611933E-2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556.65</v>
      </c>
      <c r="F52" s="40">
        <v>546.26666666666654</v>
      </c>
      <c r="G52" s="41">
        <v>530.73333333333312</v>
      </c>
      <c r="H52" s="41">
        <v>504.81666666666661</v>
      </c>
      <c r="I52" s="41">
        <v>489.28333333333319</v>
      </c>
      <c r="J52" s="41">
        <v>572.18333333333305</v>
      </c>
      <c r="K52" s="41">
        <v>587.71666666666658</v>
      </c>
      <c r="L52" s="41">
        <v>613.63333333333298</v>
      </c>
      <c r="M52" s="31">
        <v>561.79999999999995</v>
      </c>
      <c r="N52" s="31">
        <v>520.35</v>
      </c>
      <c r="O52" s="42">
        <v>4118400</v>
      </c>
      <c r="P52" s="43">
        <v>-1.3084112149532711E-2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387.85</v>
      </c>
      <c r="F53" s="40">
        <v>382.34999999999997</v>
      </c>
      <c r="G53" s="41">
        <v>375.69999999999993</v>
      </c>
      <c r="H53" s="41">
        <v>363.54999999999995</v>
      </c>
      <c r="I53" s="41">
        <v>356.89999999999992</v>
      </c>
      <c r="J53" s="41">
        <v>394.49999999999994</v>
      </c>
      <c r="K53" s="41">
        <v>401.14999999999992</v>
      </c>
      <c r="L53" s="41">
        <v>413.29999999999995</v>
      </c>
      <c r="M53" s="31">
        <v>389</v>
      </c>
      <c r="N53" s="31">
        <v>370.2</v>
      </c>
      <c r="O53" s="42">
        <v>2545500</v>
      </c>
      <c r="P53" s="43">
        <v>6.5243179122182679E-3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528.15</v>
      </c>
      <c r="F54" s="40">
        <v>523.43333333333339</v>
      </c>
      <c r="G54" s="41">
        <v>515.86666666666679</v>
      </c>
      <c r="H54" s="41">
        <v>503.58333333333337</v>
      </c>
      <c r="I54" s="41">
        <v>496.01666666666677</v>
      </c>
      <c r="J54" s="41">
        <v>535.71666666666681</v>
      </c>
      <c r="K54" s="41">
        <v>543.28333333333342</v>
      </c>
      <c r="L54" s="41">
        <v>555.56666666666683</v>
      </c>
      <c r="M54" s="31">
        <v>531</v>
      </c>
      <c r="N54" s="31">
        <v>511.15</v>
      </c>
      <c r="O54" s="42">
        <v>8706250</v>
      </c>
      <c r="P54" s="43">
        <v>-1.004016064257028E-3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928.35</v>
      </c>
      <c r="F55" s="40">
        <v>922.6</v>
      </c>
      <c r="G55" s="41">
        <v>914.7</v>
      </c>
      <c r="H55" s="41">
        <v>901.05000000000007</v>
      </c>
      <c r="I55" s="41">
        <v>893.15000000000009</v>
      </c>
      <c r="J55" s="41">
        <v>936.25</v>
      </c>
      <c r="K55" s="41">
        <v>944.14999999999986</v>
      </c>
      <c r="L55" s="41">
        <v>957.8</v>
      </c>
      <c r="M55" s="31">
        <v>930.5</v>
      </c>
      <c r="N55" s="31">
        <v>908.95</v>
      </c>
      <c r="O55" s="42">
        <v>10448750</v>
      </c>
      <c r="P55" s="43">
        <v>-1.1924519023910505E-2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146.1</v>
      </c>
      <c r="F56" s="40">
        <v>145.6</v>
      </c>
      <c r="G56" s="41">
        <v>144.79999999999998</v>
      </c>
      <c r="H56" s="41">
        <v>143.5</v>
      </c>
      <c r="I56" s="41">
        <v>142.69999999999999</v>
      </c>
      <c r="J56" s="41">
        <v>146.89999999999998</v>
      </c>
      <c r="K56" s="41">
        <v>147.69999999999999</v>
      </c>
      <c r="L56" s="41">
        <v>148.99999999999997</v>
      </c>
      <c r="M56" s="31">
        <v>146.4</v>
      </c>
      <c r="N56" s="31">
        <v>144.30000000000001</v>
      </c>
      <c r="O56" s="42">
        <v>49984200</v>
      </c>
      <c r="P56" s="43">
        <v>-1.7501857508461983E-2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5637.55</v>
      </c>
      <c r="F57" s="40">
        <v>5628</v>
      </c>
      <c r="G57" s="41">
        <v>5578.5</v>
      </c>
      <c r="H57" s="41">
        <v>5519.45</v>
      </c>
      <c r="I57" s="41">
        <v>5469.95</v>
      </c>
      <c r="J57" s="41">
        <v>5687.05</v>
      </c>
      <c r="K57" s="41">
        <v>5736.55</v>
      </c>
      <c r="L57" s="41">
        <v>5795.6</v>
      </c>
      <c r="M57" s="31">
        <v>5677.5</v>
      </c>
      <c r="N57" s="31">
        <v>5568.95</v>
      </c>
      <c r="O57" s="42">
        <v>944000</v>
      </c>
      <c r="P57" s="43">
        <v>4.9122027117137139E-2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1456.2</v>
      </c>
      <c r="F58" s="40">
        <v>1452.2666666666667</v>
      </c>
      <c r="G58" s="41">
        <v>1445.1833333333334</v>
      </c>
      <c r="H58" s="41">
        <v>1434.1666666666667</v>
      </c>
      <c r="I58" s="41">
        <v>1427.0833333333335</v>
      </c>
      <c r="J58" s="41">
        <v>1463.2833333333333</v>
      </c>
      <c r="K58" s="41">
        <v>1470.3666666666668</v>
      </c>
      <c r="L58" s="41">
        <v>1481.3833333333332</v>
      </c>
      <c r="M58" s="31">
        <v>1459.35</v>
      </c>
      <c r="N58" s="31">
        <v>1441.25</v>
      </c>
      <c r="O58" s="42">
        <v>3420200</v>
      </c>
      <c r="P58" s="43">
        <v>-6.5067100447336315E-3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608.35</v>
      </c>
      <c r="F59" s="40">
        <v>604.73333333333335</v>
      </c>
      <c r="G59" s="41">
        <v>599.66666666666674</v>
      </c>
      <c r="H59" s="41">
        <v>590.98333333333335</v>
      </c>
      <c r="I59" s="41">
        <v>585.91666666666674</v>
      </c>
      <c r="J59" s="41">
        <v>613.41666666666674</v>
      </c>
      <c r="K59" s="41">
        <v>618.48333333333335</v>
      </c>
      <c r="L59" s="41">
        <v>627.16666666666674</v>
      </c>
      <c r="M59" s="31">
        <v>609.79999999999995</v>
      </c>
      <c r="N59" s="31">
        <v>596.04999999999995</v>
      </c>
      <c r="O59" s="42">
        <v>7009096</v>
      </c>
      <c r="P59" s="43">
        <v>1.0731138384343385E-2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750.05</v>
      </c>
      <c r="F60" s="40">
        <v>745.94999999999993</v>
      </c>
      <c r="G60" s="41">
        <v>738.09999999999991</v>
      </c>
      <c r="H60" s="41">
        <v>726.15</v>
      </c>
      <c r="I60" s="41">
        <v>718.3</v>
      </c>
      <c r="J60" s="41">
        <v>757.89999999999986</v>
      </c>
      <c r="K60" s="41">
        <v>765.75</v>
      </c>
      <c r="L60" s="41">
        <v>777.69999999999982</v>
      </c>
      <c r="M60" s="31">
        <v>753.8</v>
      </c>
      <c r="N60" s="31">
        <v>734</v>
      </c>
      <c r="O60" s="42">
        <v>1260625</v>
      </c>
      <c r="P60" s="43">
        <v>-3.5850860420650096E-2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432.75</v>
      </c>
      <c r="F61" s="40">
        <v>429.06666666666666</v>
      </c>
      <c r="G61" s="41">
        <v>423.68333333333334</v>
      </c>
      <c r="H61" s="41">
        <v>414.61666666666667</v>
      </c>
      <c r="I61" s="41">
        <v>409.23333333333335</v>
      </c>
      <c r="J61" s="41">
        <v>438.13333333333333</v>
      </c>
      <c r="K61" s="41">
        <v>443.51666666666665</v>
      </c>
      <c r="L61" s="41">
        <v>452.58333333333331</v>
      </c>
      <c r="M61" s="31">
        <v>434.45</v>
      </c>
      <c r="N61" s="31">
        <v>420</v>
      </c>
      <c r="O61" s="42">
        <v>2505800</v>
      </c>
      <c r="P61" s="43">
        <v>-4.7260560434964453E-2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132.30000000000001</v>
      </c>
      <c r="F62" s="40">
        <v>131.80000000000001</v>
      </c>
      <c r="G62" s="41">
        <v>130.95000000000002</v>
      </c>
      <c r="H62" s="41">
        <v>129.6</v>
      </c>
      <c r="I62" s="41">
        <v>128.75</v>
      </c>
      <c r="J62" s="41">
        <v>133.15000000000003</v>
      </c>
      <c r="K62" s="41">
        <v>134.00000000000006</v>
      </c>
      <c r="L62" s="41">
        <v>135.35000000000005</v>
      </c>
      <c r="M62" s="31">
        <v>132.65</v>
      </c>
      <c r="N62" s="31">
        <v>130.44999999999999</v>
      </c>
      <c r="O62" s="42">
        <v>10926500</v>
      </c>
      <c r="P62" s="43">
        <v>2.0557797205409848E-2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921.35</v>
      </c>
      <c r="F63" s="40">
        <v>919.71666666666658</v>
      </c>
      <c r="G63" s="41">
        <v>911.93333333333317</v>
      </c>
      <c r="H63" s="41">
        <v>902.51666666666654</v>
      </c>
      <c r="I63" s="41">
        <v>894.73333333333312</v>
      </c>
      <c r="J63" s="41">
        <v>929.13333333333321</v>
      </c>
      <c r="K63" s="41">
        <v>936.91666666666674</v>
      </c>
      <c r="L63" s="41">
        <v>946.33333333333326</v>
      </c>
      <c r="M63" s="31">
        <v>927.5</v>
      </c>
      <c r="N63" s="31">
        <v>910.3</v>
      </c>
      <c r="O63" s="42">
        <v>1558800</v>
      </c>
      <c r="P63" s="43">
        <v>5.2247873633049821E-2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561.9</v>
      </c>
      <c r="F64" s="40">
        <v>561.13333333333333</v>
      </c>
      <c r="G64" s="41">
        <v>558.76666666666665</v>
      </c>
      <c r="H64" s="41">
        <v>555.63333333333333</v>
      </c>
      <c r="I64" s="41">
        <v>553.26666666666665</v>
      </c>
      <c r="J64" s="41">
        <v>564.26666666666665</v>
      </c>
      <c r="K64" s="41">
        <v>566.63333333333321</v>
      </c>
      <c r="L64" s="41">
        <v>569.76666666666665</v>
      </c>
      <c r="M64" s="31">
        <v>563.5</v>
      </c>
      <c r="N64" s="31">
        <v>558</v>
      </c>
      <c r="O64" s="42">
        <v>10836250</v>
      </c>
      <c r="P64" s="43">
        <v>4.6162723600692439E-4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1826.4</v>
      </c>
      <c r="F65" s="40">
        <v>1811.9333333333334</v>
      </c>
      <c r="G65" s="41">
        <v>1790.8666666666668</v>
      </c>
      <c r="H65" s="41">
        <v>1755.3333333333335</v>
      </c>
      <c r="I65" s="41">
        <v>1734.2666666666669</v>
      </c>
      <c r="J65" s="41">
        <v>1847.4666666666667</v>
      </c>
      <c r="K65" s="41">
        <v>1868.5333333333333</v>
      </c>
      <c r="L65" s="41">
        <v>1904.0666666666666</v>
      </c>
      <c r="M65" s="31">
        <v>1833</v>
      </c>
      <c r="N65" s="31">
        <v>1776.4</v>
      </c>
      <c r="O65" s="42">
        <v>566250</v>
      </c>
      <c r="P65" s="43">
        <v>-7.8843626806833107E-3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2354.65</v>
      </c>
      <c r="F66" s="40">
        <v>2329.2666666666664</v>
      </c>
      <c r="G66" s="41">
        <v>2296.5333333333328</v>
      </c>
      <c r="H66" s="41">
        <v>2238.4166666666665</v>
      </c>
      <c r="I66" s="41">
        <v>2205.6833333333329</v>
      </c>
      <c r="J66" s="41">
        <v>2387.3833333333328</v>
      </c>
      <c r="K66" s="41">
        <v>2420.1166666666663</v>
      </c>
      <c r="L66" s="41">
        <v>2478.2333333333327</v>
      </c>
      <c r="M66" s="31">
        <v>2362</v>
      </c>
      <c r="N66" s="31">
        <v>2271.15</v>
      </c>
      <c r="O66" s="42">
        <v>2468500</v>
      </c>
      <c r="P66" s="43">
        <v>1.4591039868475134E-2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267.5</v>
      </c>
      <c r="F67" s="40">
        <v>264.33333333333331</v>
      </c>
      <c r="G67" s="41">
        <v>259.36666666666662</v>
      </c>
      <c r="H67" s="41">
        <v>251.23333333333329</v>
      </c>
      <c r="I67" s="41">
        <v>246.26666666666659</v>
      </c>
      <c r="J67" s="41">
        <v>272.46666666666664</v>
      </c>
      <c r="K67" s="41">
        <v>277.43333333333334</v>
      </c>
      <c r="L67" s="41">
        <v>285.56666666666666</v>
      </c>
      <c r="M67" s="31">
        <v>269.3</v>
      </c>
      <c r="N67" s="31">
        <v>256.2</v>
      </c>
      <c r="O67" s="42">
        <v>16819900</v>
      </c>
      <c r="P67" s="43">
        <v>4.7557656496203984E-2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4478.8</v>
      </c>
      <c r="F68" s="40">
        <v>4505.9000000000005</v>
      </c>
      <c r="G68" s="41">
        <v>4413.2500000000009</v>
      </c>
      <c r="H68" s="41">
        <v>4347.7000000000007</v>
      </c>
      <c r="I68" s="41">
        <v>4255.0500000000011</v>
      </c>
      <c r="J68" s="41">
        <v>4571.4500000000007</v>
      </c>
      <c r="K68" s="41">
        <v>4664.1000000000004</v>
      </c>
      <c r="L68" s="41">
        <v>4729.6500000000005</v>
      </c>
      <c r="M68" s="31">
        <v>4598.55</v>
      </c>
      <c r="N68" s="31">
        <v>4440.3500000000004</v>
      </c>
      <c r="O68" s="42">
        <v>2789600</v>
      </c>
      <c r="P68" s="43">
        <v>-3.1446540880503146E-3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5633.15</v>
      </c>
      <c r="F69" s="40">
        <v>5546.3499999999995</v>
      </c>
      <c r="G69" s="41">
        <v>5421.6999999999989</v>
      </c>
      <c r="H69" s="41">
        <v>5210.2499999999991</v>
      </c>
      <c r="I69" s="41">
        <v>5085.5999999999985</v>
      </c>
      <c r="J69" s="41">
        <v>5757.7999999999993</v>
      </c>
      <c r="K69" s="41">
        <v>5882.4499999999989</v>
      </c>
      <c r="L69" s="41">
        <v>6093.9</v>
      </c>
      <c r="M69" s="31">
        <v>5671</v>
      </c>
      <c r="N69" s="31">
        <v>5334.9</v>
      </c>
      <c r="O69" s="42">
        <v>481125</v>
      </c>
      <c r="P69" s="43">
        <v>5.307797537619699E-2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382.9</v>
      </c>
      <c r="F70" s="40">
        <v>379.08333333333331</v>
      </c>
      <c r="G70" s="41">
        <v>373.46666666666664</v>
      </c>
      <c r="H70" s="41">
        <v>364.0333333333333</v>
      </c>
      <c r="I70" s="41">
        <v>358.41666666666663</v>
      </c>
      <c r="J70" s="41">
        <v>388.51666666666665</v>
      </c>
      <c r="K70" s="41">
        <v>394.13333333333333</v>
      </c>
      <c r="L70" s="41">
        <v>403.56666666666666</v>
      </c>
      <c r="M70" s="31">
        <v>384.7</v>
      </c>
      <c r="N70" s="31">
        <v>369.65</v>
      </c>
      <c r="O70" s="42">
        <v>29048250</v>
      </c>
      <c r="P70" s="43">
        <v>-1.0955056179775281E-2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4745.6000000000004</v>
      </c>
      <c r="F71" s="40">
        <v>4711.3166666666666</v>
      </c>
      <c r="G71" s="41">
        <v>4668.7833333333328</v>
      </c>
      <c r="H71" s="41">
        <v>4591.9666666666662</v>
      </c>
      <c r="I71" s="41">
        <v>4549.4333333333325</v>
      </c>
      <c r="J71" s="41">
        <v>4788.1333333333332</v>
      </c>
      <c r="K71" s="41">
        <v>4830.6666666666679</v>
      </c>
      <c r="L71" s="41">
        <v>4907.4833333333336</v>
      </c>
      <c r="M71" s="31">
        <v>4753.8500000000004</v>
      </c>
      <c r="N71" s="31">
        <v>4634.5</v>
      </c>
      <c r="O71" s="42">
        <v>2558125</v>
      </c>
      <c r="P71" s="43">
        <v>-2.0625957120980091E-2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2445.4</v>
      </c>
      <c r="F72" s="40">
        <v>2431.4</v>
      </c>
      <c r="G72" s="41">
        <v>2409.0500000000002</v>
      </c>
      <c r="H72" s="41">
        <v>2372.7000000000003</v>
      </c>
      <c r="I72" s="41">
        <v>2350.3500000000004</v>
      </c>
      <c r="J72" s="41">
        <v>2467.75</v>
      </c>
      <c r="K72" s="41">
        <v>2490.0999999999995</v>
      </c>
      <c r="L72" s="41">
        <v>2526.4499999999998</v>
      </c>
      <c r="M72" s="31">
        <v>2453.75</v>
      </c>
      <c r="N72" s="31">
        <v>2395.0500000000002</v>
      </c>
      <c r="O72" s="42">
        <v>3193750</v>
      </c>
      <c r="P72" s="43">
        <v>2.1965952773201538E-3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1865.05</v>
      </c>
      <c r="F73" s="40">
        <v>1862.5</v>
      </c>
      <c r="G73" s="41">
        <v>1855</v>
      </c>
      <c r="H73" s="41">
        <v>1844.95</v>
      </c>
      <c r="I73" s="41">
        <v>1837.45</v>
      </c>
      <c r="J73" s="41">
        <v>1872.55</v>
      </c>
      <c r="K73" s="41">
        <v>1880.05</v>
      </c>
      <c r="L73" s="41">
        <v>1890.1</v>
      </c>
      <c r="M73" s="31">
        <v>1870</v>
      </c>
      <c r="N73" s="31">
        <v>1852.45</v>
      </c>
      <c r="O73" s="42">
        <v>5741450</v>
      </c>
      <c r="P73" s="43">
        <v>-3.601440576230492E-2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163.5</v>
      </c>
      <c r="F74" s="40">
        <v>163.33333333333334</v>
      </c>
      <c r="G74" s="41">
        <v>161.91666666666669</v>
      </c>
      <c r="H74" s="41">
        <v>160.33333333333334</v>
      </c>
      <c r="I74" s="41">
        <v>158.91666666666669</v>
      </c>
      <c r="J74" s="41">
        <v>164.91666666666669</v>
      </c>
      <c r="K74" s="41">
        <v>166.33333333333337</v>
      </c>
      <c r="L74" s="41">
        <v>167.91666666666669</v>
      </c>
      <c r="M74" s="31">
        <v>164.75</v>
      </c>
      <c r="N74" s="31">
        <v>161.75</v>
      </c>
      <c r="O74" s="42">
        <v>26780400</v>
      </c>
      <c r="P74" s="43">
        <v>2.2904877391538669E-3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81.25</v>
      </c>
      <c r="F75" s="40">
        <v>80.316666666666663</v>
      </c>
      <c r="G75" s="41">
        <v>78.933333333333323</v>
      </c>
      <c r="H75" s="41">
        <v>76.61666666666666</v>
      </c>
      <c r="I75" s="41">
        <v>75.23333333333332</v>
      </c>
      <c r="J75" s="41">
        <v>82.633333333333326</v>
      </c>
      <c r="K75" s="41">
        <v>84.016666666666652</v>
      </c>
      <c r="L75" s="41">
        <v>86.333333333333329</v>
      </c>
      <c r="M75" s="31">
        <v>81.7</v>
      </c>
      <c r="N75" s="31">
        <v>78</v>
      </c>
      <c r="O75" s="42">
        <v>105530000</v>
      </c>
      <c r="P75" s="43">
        <v>-1.4751190365045281E-2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184.9</v>
      </c>
      <c r="F76" s="40">
        <v>185.70000000000002</v>
      </c>
      <c r="G76" s="41">
        <v>181.60000000000002</v>
      </c>
      <c r="H76" s="41">
        <v>178.3</v>
      </c>
      <c r="I76" s="41">
        <v>174.20000000000002</v>
      </c>
      <c r="J76" s="41">
        <v>189.00000000000003</v>
      </c>
      <c r="K76" s="41">
        <v>193.1</v>
      </c>
      <c r="L76" s="41">
        <v>196.40000000000003</v>
      </c>
      <c r="M76" s="31">
        <v>189.8</v>
      </c>
      <c r="N76" s="31">
        <v>182.4</v>
      </c>
      <c r="O76" s="42">
        <v>11070800</v>
      </c>
      <c r="P76" s="43">
        <v>-4.8491620111731845E-2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126.85</v>
      </c>
      <c r="F77" s="40">
        <v>126.33333333333333</v>
      </c>
      <c r="G77" s="41">
        <v>125.61666666666666</v>
      </c>
      <c r="H77" s="41">
        <v>124.38333333333333</v>
      </c>
      <c r="I77" s="41">
        <v>123.66666666666666</v>
      </c>
      <c r="J77" s="41">
        <v>127.56666666666666</v>
      </c>
      <c r="K77" s="41">
        <v>128.28333333333333</v>
      </c>
      <c r="L77" s="41">
        <v>129.51666666666665</v>
      </c>
      <c r="M77" s="31">
        <v>127.05</v>
      </c>
      <c r="N77" s="31">
        <v>125.1</v>
      </c>
      <c r="O77" s="42">
        <v>51075300</v>
      </c>
      <c r="P77" s="43">
        <v>3.5958288385472851E-3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510.05</v>
      </c>
      <c r="F78" s="40">
        <v>505.95000000000005</v>
      </c>
      <c r="G78" s="41">
        <v>497.55000000000007</v>
      </c>
      <c r="H78" s="41">
        <v>485.05</v>
      </c>
      <c r="I78" s="41">
        <v>476.65000000000003</v>
      </c>
      <c r="J78" s="41">
        <v>518.45000000000005</v>
      </c>
      <c r="K78" s="41">
        <v>526.85000000000014</v>
      </c>
      <c r="L78" s="41">
        <v>539.35000000000014</v>
      </c>
      <c r="M78" s="31">
        <v>514.35</v>
      </c>
      <c r="N78" s="31">
        <v>493.45</v>
      </c>
      <c r="O78" s="42">
        <v>9890000</v>
      </c>
      <c r="P78" s="43">
        <v>-6.8137198290795708E-3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46.2</v>
      </c>
      <c r="F79" s="40">
        <v>45.6</v>
      </c>
      <c r="G79" s="41">
        <v>42.95</v>
      </c>
      <c r="H79" s="41">
        <v>39.700000000000003</v>
      </c>
      <c r="I79" s="41">
        <v>37.050000000000004</v>
      </c>
      <c r="J79" s="41">
        <v>48.85</v>
      </c>
      <c r="K79" s="41">
        <v>51.499999999999993</v>
      </c>
      <c r="L79" s="41">
        <v>54.75</v>
      </c>
      <c r="M79" s="31">
        <v>48.25</v>
      </c>
      <c r="N79" s="31">
        <v>42.35</v>
      </c>
      <c r="O79" s="42">
        <v>178830000</v>
      </c>
      <c r="P79" s="43">
        <v>0.2203285736219868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956.5</v>
      </c>
      <c r="F80" s="40">
        <v>958.0333333333333</v>
      </c>
      <c r="G80" s="41">
        <v>951.46666666666658</v>
      </c>
      <c r="H80" s="41">
        <v>946.43333333333328</v>
      </c>
      <c r="I80" s="41">
        <v>939.86666666666656</v>
      </c>
      <c r="J80" s="41">
        <v>963.06666666666661</v>
      </c>
      <c r="K80" s="41">
        <v>969.63333333333321</v>
      </c>
      <c r="L80" s="41">
        <v>974.66666666666663</v>
      </c>
      <c r="M80" s="31">
        <v>964.6</v>
      </c>
      <c r="N80" s="31">
        <v>953</v>
      </c>
      <c r="O80" s="42">
        <v>5599000</v>
      </c>
      <c r="P80" s="43">
        <v>-4.0024904384950632E-3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1843.1</v>
      </c>
      <c r="F81" s="40">
        <v>1828.4333333333334</v>
      </c>
      <c r="G81" s="41">
        <v>1804.8666666666668</v>
      </c>
      <c r="H81" s="41">
        <v>1766.6333333333334</v>
      </c>
      <c r="I81" s="41">
        <v>1743.0666666666668</v>
      </c>
      <c r="J81" s="41">
        <v>1866.6666666666667</v>
      </c>
      <c r="K81" s="41">
        <v>1890.2333333333333</v>
      </c>
      <c r="L81" s="41">
        <v>1928.4666666666667</v>
      </c>
      <c r="M81" s="31">
        <v>1852</v>
      </c>
      <c r="N81" s="31">
        <v>1790.2</v>
      </c>
      <c r="O81" s="42">
        <v>3721250</v>
      </c>
      <c r="P81" s="43">
        <v>3.5917850357369038E-2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341.6</v>
      </c>
      <c r="F82" s="40">
        <v>336.95</v>
      </c>
      <c r="G82" s="41">
        <v>330.9</v>
      </c>
      <c r="H82" s="41">
        <v>320.2</v>
      </c>
      <c r="I82" s="41">
        <v>314.14999999999998</v>
      </c>
      <c r="J82" s="41">
        <v>347.65</v>
      </c>
      <c r="K82" s="41">
        <v>353.70000000000005</v>
      </c>
      <c r="L82" s="41">
        <v>364.4</v>
      </c>
      <c r="M82" s="31">
        <v>343</v>
      </c>
      <c r="N82" s="31">
        <v>326.25</v>
      </c>
      <c r="O82" s="42">
        <v>14990050</v>
      </c>
      <c r="P82" s="43">
        <v>2.9048733773143223E-2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1606.65</v>
      </c>
      <c r="F83" s="40">
        <v>1606.5666666666666</v>
      </c>
      <c r="G83" s="41">
        <v>1595.1333333333332</v>
      </c>
      <c r="H83" s="41">
        <v>1583.6166666666666</v>
      </c>
      <c r="I83" s="41">
        <v>1572.1833333333332</v>
      </c>
      <c r="J83" s="41">
        <v>1618.0833333333333</v>
      </c>
      <c r="K83" s="41">
        <v>1629.5166666666667</v>
      </c>
      <c r="L83" s="41">
        <v>1641.0333333333333</v>
      </c>
      <c r="M83" s="31">
        <v>1618</v>
      </c>
      <c r="N83" s="31">
        <v>1595.05</v>
      </c>
      <c r="O83" s="42">
        <v>11727275</v>
      </c>
      <c r="P83" s="43">
        <v>9.7750511247443762E-3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292</v>
      </c>
      <c r="F84" s="40">
        <v>290.59999999999997</v>
      </c>
      <c r="G84" s="41">
        <v>288.89999999999992</v>
      </c>
      <c r="H84" s="41">
        <v>285.79999999999995</v>
      </c>
      <c r="I84" s="41">
        <v>284.09999999999991</v>
      </c>
      <c r="J84" s="41">
        <v>293.69999999999993</v>
      </c>
      <c r="K84" s="41">
        <v>295.39999999999998</v>
      </c>
      <c r="L84" s="41">
        <v>298.49999999999994</v>
      </c>
      <c r="M84" s="31">
        <v>292.3</v>
      </c>
      <c r="N84" s="31">
        <v>287.5</v>
      </c>
      <c r="O84" s="42">
        <v>1139000</v>
      </c>
      <c r="P84" s="43">
        <v>-3.5971223021582732E-2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626.15</v>
      </c>
      <c r="F85" s="40">
        <v>625.88333333333333</v>
      </c>
      <c r="G85" s="41">
        <v>620.76666666666665</v>
      </c>
      <c r="H85" s="41">
        <v>615.38333333333333</v>
      </c>
      <c r="I85" s="41">
        <v>610.26666666666665</v>
      </c>
      <c r="J85" s="41">
        <v>631.26666666666665</v>
      </c>
      <c r="K85" s="41">
        <v>636.38333333333321</v>
      </c>
      <c r="L85" s="41">
        <v>641.76666666666665</v>
      </c>
      <c r="M85" s="31">
        <v>631</v>
      </c>
      <c r="N85" s="31">
        <v>620.5</v>
      </c>
      <c r="O85" s="42">
        <v>2356250</v>
      </c>
      <c r="P85" s="43">
        <v>-5.4189663823381834E-2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1223.3499999999999</v>
      </c>
      <c r="F86" s="40">
        <v>1224.3999999999999</v>
      </c>
      <c r="G86" s="41">
        <v>1211.9999999999998</v>
      </c>
      <c r="H86" s="41">
        <v>1200.6499999999999</v>
      </c>
      <c r="I86" s="41">
        <v>1188.2499999999998</v>
      </c>
      <c r="J86" s="41">
        <v>1235.7499999999998</v>
      </c>
      <c r="K86" s="41">
        <v>1248.1499999999999</v>
      </c>
      <c r="L86" s="41">
        <v>1259.4999999999998</v>
      </c>
      <c r="M86" s="31">
        <v>1236.8</v>
      </c>
      <c r="N86" s="31">
        <v>1213.05</v>
      </c>
      <c r="O86" s="42">
        <v>2888000</v>
      </c>
      <c r="P86" s="43">
        <v>-1.0577705451586655E-2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1374.05</v>
      </c>
      <c r="F87" s="40">
        <v>1366.5999999999997</v>
      </c>
      <c r="G87" s="41">
        <v>1356.7999999999993</v>
      </c>
      <c r="H87" s="41">
        <v>1339.5499999999995</v>
      </c>
      <c r="I87" s="41">
        <v>1329.7499999999991</v>
      </c>
      <c r="J87" s="41">
        <v>1383.8499999999995</v>
      </c>
      <c r="K87" s="41">
        <v>1393.65</v>
      </c>
      <c r="L87" s="41">
        <v>1410.8999999999996</v>
      </c>
      <c r="M87" s="31">
        <v>1376.4</v>
      </c>
      <c r="N87" s="31">
        <v>1349.35</v>
      </c>
      <c r="O87" s="42">
        <v>3719500</v>
      </c>
      <c r="P87" s="43">
        <v>-5.2152982080770263E-3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1266.7</v>
      </c>
      <c r="F88" s="40">
        <v>1265.4000000000001</v>
      </c>
      <c r="G88" s="41">
        <v>1254.9500000000003</v>
      </c>
      <c r="H88" s="41">
        <v>1243.2000000000003</v>
      </c>
      <c r="I88" s="41">
        <v>1232.7500000000005</v>
      </c>
      <c r="J88" s="41">
        <v>1277.1500000000001</v>
      </c>
      <c r="K88" s="41">
        <v>1287.5999999999999</v>
      </c>
      <c r="L88" s="41">
        <v>1299.3499999999999</v>
      </c>
      <c r="M88" s="31">
        <v>1275.8499999999999</v>
      </c>
      <c r="N88" s="31">
        <v>1253.6500000000001</v>
      </c>
      <c r="O88" s="42">
        <v>22835400</v>
      </c>
      <c r="P88" s="43">
        <v>1.0845314823996033E-2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2562.0500000000002</v>
      </c>
      <c r="F89" s="40">
        <v>2546.8833333333332</v>
      </c>
      <c r="G89" s="41">
        <v>2526.3166666666666</v>
      </c>
      <c r="H89" s="41">
        <v>2490.5833333333335</v>
      </c>
      <c r="I89" s="41">
        <v>2470.0166666666669</v>
      </c>
      <c r="J89" s="41">
        <v>2582.6166666666663</v>
      </c>
      <c r="K89" s="41">
        <v>2603.1833333333329</v>
      </c>
      <c r="L89" s="41">
        <v>2638.9166666666661</v>
      </c>
      <c r="M89" s="31">
        <v>2567.4499999999998</v>
      </c>
      <c r="N89" s="31">
        <v>2511.15</v>
      </c>
      <c r="O89" s="42">
        <v>13616700</v>
      </c>
      <c r="P89" s="43">
        <v>2.1561522360514056E-2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2372.65</v>
      </c>
      <c r="F90" s="40">
        <v>2360.9</v>
      </c>
      <c r="G90" s="41">
        <v>2343.8000000000002</v>
      </c>
      <c r="H90" s="41">
        <v>2314.9500000000003</v>
      </c>
      <c r="I90" s="41">
        <v>2297.8500000000004</v>
      </c>
      <c r="J90" s="41">
        <v>2389.75</v>
      </c>
      <c r="K90" s="41">
        <v>2406.8499999999995</v>
      </c>
      <c r="L90" s="41">
        <v>2435.6999999999998</v>
      </c>
      <c r="M90" s="31">
        <v>2378</v>
      </c>
      <c r="N90" s="31">
        <v>2332.0500000000002</v>
      </c>
      <c r="O90" s="42">
        <v>3404400</v>
      </c>
      <c r="P90" s="43">
        <v>1.225023786869648E-2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1450.15</v>
      </c>
      <c r="F91" s="40">
        <v>1441.6499999999999</v>
      </c>
      <c r="G91" s="41">
        <v>1430.4999999999998</v>
      </c>
      <c r="H91" s="41">
        <v>1410.85</v>
      </c>
      <c r="I91" s="41">
        <v>1399.6999999999998</v>
      </c>
      <c r="J91" s="41">
        <v>1461.2999999999997</v>
      </c>
      <c r="K91" s="41">
        <v>1472.4499999999998</v>
      </c>
      <c r="L91" s="41">
        <v>1492.0999999999997</v>
      </c>
      <c r="M91" s="31">
        <v>1452.8</v>
      </c>
      <c r="N91" s="31">
        <v>1422</v>
      </c>
      <c r="O91" s="42">
        <v>36556850</v>
      </c>
      <c r="P91" s="43">
        <v>-4.9105471966464555E-3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639.95000000000005</v>
      </c>
      <c r="F92" s="40">
        <v>637.30000000000007</v>
      </c>
      <c r="G92" s="41">
        <v>632.80000000000018</v>
      </c>
      <c r="H92" s="41">
        <v>625.65000000000009</v>
      </c>
      <c r="I92" s="41">
        <v>621.1500000000002</v>
      </c>
      <c r="J92" s="41">
        <v>644.45000000000016</v>
      </c>
      <c r="K92" s="41">
        <v>648.94999999999993</v>
      </c>
      <c r="L92" s="41">
        <v>656.10000000000014</v>
      </c>
      <c r="M92" s="31">
        <v>641.79999999999995</v>
      </c>
      <c r="N92" s="31">
        <v>630.15</v>
      </c>
      <c r="O92" s="42">
        <v>20571100</v>
      </c>
      <c r="P92" s="43">
        <v>-3.3574930718396931E-3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2405.8000000000002</v>
      </c>
      <c r="F93" s="40">
        <v>2397.2666666666669</v>
      </c>
      <c r="G93" s="41">
        <v>2382.5333333333338</v>
      </c>
      <c r="H93" s="41">
        <v>2359.2666666666669</v>
      </c>
      <c r="I93" s="41">
        <v>2344.5333333333338</v>
      </c>
      <c r="J93" s="41">
        <v>2420.5333333333338</v>
      </c>
      <c r="K93" s="41">
        <v>2435.2666666666664</v>
      </c>
      <c r="L93" s="41">
        <v>2458.5333333333338</v>
      </c>
      <c r="M93" s="31">
        <v>2412</v>
      </c>
      <c r="N93" s="31">
        <v>2374</v>
      </c>
      <c r="O93" s="42">
        <v>4796100</v>
      </c>
      <c r="P93" s="43">
        <v>-1.7483609116453326E-3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453.65</v>
      </c>
      <c r="F94" s="40">
        <v>454.63333333333338</v>
      </c>
      <c r="G94" s="41">
        <v>451.11666666666679</v>
      </c>
      <c r="H94" s="41">
        <v>448.58333333333343</v>
      </c>
      <c r="I94" s="41">
        <v>445.06666666666683</v>
      </c>
      <c r="J94" s="41">
        <v>457.16666666666674</v>
      </c>
      <c r="K94" s="41">
        <v>460.68333333333328</v>
      </c>
      <c r="L94" s="41">
        <v>463.2166666666667</v>
      </c>
      <c r="M94" s="31">
        <v>458.15</v>
      </c>
      <c r="N94" s="31">
        <v>452.1</v>
      </c>
      <c r="O94" s="42">
        <v>30320375</v>
      </c>
      <c r="P94" s="43">
        <v>2.6868605963519861E-2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291.5</v>
      </c>
      <c r="F95" s="40">
        <v>290.11666666666667</v>
      </c>
      <c r="G95" s="41">
        <v>287.98333333333335</v>
      </c>
      <c r="H95" s="41">
        <v>284.4666666666667</v>
      </c>
      <c r="I95" s="41">
        <v>282.33333333333337</v>
      </c>
      <c r="J95" s="41">
        <v>293.63333333333333</v>
      </c>
      <c r="K95" s="41">
        <v>295.76666666666665</v>
      </c>
      <c r="L95" s="41">
        <v>299.2833333333333</v>
      </c>
      <c r="M95" s="31">
        <v>292.25</v>
      </c>
      <c r="N95" s="31">
        <v>286.60000000000002</v>
      </c>
      <c r="O95" s="42">
        <v>12744000</v>
      </c>
      <c r="P95" s="43">
        <v>5.5692238872735403E-2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2302.4499999999998</v>
      </c>
      <c r="F96" s="40">
        <v>2297.3166666666666</v>
      </c>
      <c r="G96" s="41">
        <v>2286.1333333333332</v>
      </c>
      <c r="H96" s="41">
        <v>2269.8166666666666</v>
      </c>
      <c r="I96" s="41">
        <v>2258.6333333333332</v>
      </c>
      <c r="J96" s="41">
        <v>2313.6333333333332</v>
      </c>
      <c r="K96" s="41">
        <v>2324.8166666666666</v>
      </c>
      <c r="L96" s="41">
        <v>2341.1333333333332</v>
      </c>
      <c r="M96" s="31">
        <v>2308.5</v>
      </c>
      <c r="N96" s="31">
        <v>2281</v>
      </c>
      <c r="O96" s="42">
        <v>10536000</v>
      </c>
      <c r="P96" s="43">
        <v>-1.2428997244249479E-2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217.7</v>
      </c>
      <c r="F97" s="40">
        <v>216.69999999999996</v>
      </c>
      <c r="G97" s="41">
        <v>213.69999999999993</v>
      </c>
      <c r="H97" s="41">
        <v>209.69999999999996</v>
      </c>
      <c r="I97" s="41">
        <v>206.69999999999993</v>
      </c>
      <c r="J97" s="41">
        <v>220.69999999999993</v>
      </c>
      <c r="K97" s="41">
        <v>223.7</v>
      </c>
      <c r="L97" s="41">
        <v>227.69999999999993</v>
      </c>
      <c r="M97" s="31">
        <v>219.7</v>
      </c>
      <c r="N97" s="31">
        <v>212.7</v>
      </c>
      <c r="O97" s="42">
        <v>36632700</v>
      </c>
      <c r="P97" s="43">
        <v>-3.0837365701632084E-2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737.7</v>
      </c>
      <c r="F98" s="40">
        <v>731.81666666666661</v>
      </c>
      <c r="G98" s="41">
        <v>723.13333333333321</v>
      </c>
      <c r="H98" s="41">
        <v>708.56666666666661</v>
      </c>
      <c r="I98" s="41">
        <v>699.88333333333321</v>
      </c>
      <c r="J98" s="41">
        <v>746.38333333333321</v>
      </c>
      <c r="K98" s="41">
        <v>755.06666666666661</v>
      </c>
      <c r="L98" s="41">
        <v>769.63333333333321</v>
      </c>
      <c r="M98" s="31">
        <v>740.5</v>
      </c>
      <c r="N98" s="31">
        <v>717.25</v>
      </c>
      <c r="O98" s="42">
        <v>88310750</v>
      </c>
      <c r="P98" s="43">
        <v>9.0653427390846673E-3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1347.3</v>
      </c>
      <c r="F99" s="40">
        <v>1342.85</v>
      </c>
      <c r="G99" s="41">
        <v>1333.5499999999997</v>
      </c>
      <c r="H99" s="41">
        <v>1319.7999999999997</v>
      </c>
      <c r="I99" s="41">
        <v>1310.4999999999995</v>
      </c>
      <c r="J99" s="41">
        <v>1356.6</v>
      </c>
      <c r="K99" s="41">
        <v>1365.9</v>
      </c>
      <c r="L99" s="41">
        <v>1379.65</v>
      </c>
      <c r="M99" s="31">
        <v>1352.15</v>
      </c>
      <c r="N99" s="31">
        <v>1329.1</v>
      </c>
      <c r="O99" s="42">
        <v>3309050</v>
      </c>
      <c r="P99" s="43">
        <v>-1.0421962379257754E-2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559</v>
      </c>
      <c r="F100" s="40">
        <v>559.75</v>
      </c>
      <c r="G100" s="41">
        <v>554.29999999999995</v>
      </c>
      <c r="H100" s="41">
        <v>549.59999999999991</v>
      </c>
      <c r="I100" s="41">
        <v>544.14999999999986</v>
      </c>
      <c r="J100" s="41">
        <v>564.45000000000005</v>
      </c>
      <c r="K100" s="41">
        <v>569.90000000000009</v>
      </c>
      <c r="L100" s="41">
        <v>574.60000000000014</v>
      </c>
      <c r="M100" s="31">
        <v>565.20000000000005</v>
      </c>
      <c r="N100" s="31">
        <v>555.04999999999995</v>
      </c>
      <c r="O100" s="42">
        <v>5652750</v>
      </c>
      <c r="P100" s="43">
        <v>2.127371273712737E-2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13.5</v>
      </c>
      <c r="F101" s="40">
        <v>13.516666666666666</v>
      </c>
      <c r="G101" s="41">
        <v>13.283333333333331</v>
      </c>
      <c r="H101" s="41">
        <v>13.066666666666666</v>
      </c>
      <c r="I101" s="41">
        <v>12.833333333333332</v>
      </c>
      <c r="J101" s="41">
        <v>13.733333333333331</v>
      </c>
      <c r="K101" s="41">
        <v>13.966666666666665</v>
      </c>
      <c r="L101" s="41">
        <v>14.18333333333333</v>
      </c>
      <c r="M101" s="31">
        <v>13.75</v>
      </c>
      <c r="N101" s="31">
        <v>13.3</v>
      </c>
      <c r="O101" s="42">
        <v>854210000</v>
      </c>
      <c r="P101" s="43">
        <v>-1.604579906466699E-2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46.5</v>
      </c>
      <c r="F102" s="40">
        <v>45.483333333333327</v>
      </c>
      <c r="G102" s="41">
        <v>43.466666666666654</v>
      </c>
      <c r="H102" s="41">
        <v>40.43333333333333</v>
      </c>
      <c r="I102" s="41">
        <v>38.416666666666657</v>
      </c>
      <c r="J102" s="41">
        <v>48.516666666666652</v>
      </c>
      <c r="K102" s="41">
        <v>50.533333333333317</v>
      </c>
      <c r="L102" s="41">
        <v>53.566666666666649</v>
      </c>
      <c r="M102" s="31">
        <v>47.5</v>
      </c>
      <c r="N102" s="31">
        <v>42.45</v>
      </c>
      <c r="O102" s="42">
        <v>156051500</v>
      </c>
      <c r="P102" s="43">
        <v>5.5467241271545268E-3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253.35</v>
      </c>
      <c r="F103" s="40">
        <v>251.66666666666666</v>
      </c>
      <c r="G103" s="41">
        <v>248.43333333333331</v>
      </c>
      <c r="H103" s="41">
        <v>243.51666666666665</v>
      </c>
      <c r="I103" s="41">
        <v>240.2833333333333</v>
      </c>
      <c r="J103" s="41">
        <v>256.58333333333331</v>
      </c>
      <c r="K103" s="41">
        <v>259.81666666666666</v>
      </c>
      <c r="L103" s="41">
        <v>264.73333333333335</v>
      </c>
      <c r="M103" s="31">
        <v>254.9</v>
      </c>
      <c r="N103" s="31">
        <v>246.75</v>
      </c>
      <c r="O103" s="42">
        <v>41103750</v>
      </c>
      <c r="P103" s="43">
        <v>-1.6333123934308535E-2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484.45</v>
      </c>
      <c r="F104" s="40">
        <v>486.51666666666665</v>
      </c>
      <c r="G104" s="41">
        <v>481.08333333333331</v>
      </c>
      <c r="H104" s="41">
        <v>477.71666666666664</v>
      </c>
      <c r="I104" s="41">
        <v>472.2833333333333</v>
      </c>
      <c r="J104" s="41">
        <v>489.88333333333333</v>
      </c>
      <c r="K104" s="41">
        <v>495.31666666666672</v>
      </c>
      <c r="L104" s="41">
        <v>498.68333333333334</v>
      </c>
      <c r="M104" s="31">
        <v>491.95</v>
      </c>
      <c r="N104" s="31">
        <v>483.15</v>
      </c>
      <c r="O104" s="42">
        <v>9675875</v>
      </c>
      <c r="P104" s="43">
        <v>-4.5268071863064085E-3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178.1</v>
      </c>
      <c r="F105" s="40">
        <v>176.45000000000002</v>
      </c>
      <c r="G105" s="41">
        <v>174.05000000000004</v>
      </c>
      <c r="H105" s="41">
        <v>170.00000000000003</v>
      </c>
      <c r="I105" s="41">
        <v>167.60000000000005</v>
      </c>
      <c r="J105" s="41">
        <v>180.50000000000003</v>
      </c>
      <c r="K105" s="41">
        <v>182.9</v>
      </c>
      <c r="L105" s="41">
        <v>186.95000000000002</v>
      </c>
      <c r="M105" s="31">
        <v>178.85</v>
      </c>
      <c r="N105" s="31">
        <v>172.4</v>
      </c>
      <c r="O105" s="42">
        <v>16586728</v>
      </c>
      <c r="P105" s="43">
        <v>4.3838285435947397E-3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189.4</v>
      </c>
      <c r="F106" s="40">
        <v>186.96666666666667</v>
      </c>
      <c r="G106" s="41">
        <v>183.78333333333333</v>
      </c>
      <c r="H106" s="41">
        <v>178.16666666666666</v>
      </c>
      <c r="I106" s="41">
        <v>174.98333333333332</v>
      </c>
      <c r="J106" s="41">
        <v>192.58333333333334</v>
      </c>
      <c r="K106" s="41">
        <v>195.76666666666668</v>
      </c>
      <c r="L106" s="41">
        <v>201.38333333333335</v>
      </c>
      <c r="M106" s="31">
        <v>190.15</v>
      </c>
      <c r="N106" s="31">
        <v>181.35</v>
      </c>
      <c r="O106" s="42">
        <v>11721800</v>
      </c>
      <c r="P106" s="43">
        <v>-5.6580565805658053E-3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6508.75</v>
      </c>
      <c r="F107" s="40">
        <v>6475.55</v>
      </c>
      <c r="G107" s="41">
        <v>6382.6</v>
      </c>
      <c r="H107" s="41">
        <v>6256.45</v>
      </c>
      <c r="I107" s="41">
        <v>6163.5</v>
      </c>
      <c r="J107" s="41">
        <v>6601.7000000000007</v>
      </c>
      <c r="K107" s="41">
        <v>6694.65</v>
      </c>
      <c r="L107" s="41">
        <v>6820.8000000000011</v>
      </c>
      <c r="M107" s="31">
        <v>6568.5</v>
      </c>
      <c r="N107" s="31">
        <v>6349.4</v>
      </c>
      <c r="O107" s="42">
        <v>229350</v>
      </c>
      <c r="P107" s="43">
        <v>-8.108984755108661E-3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2002.3</v>
      </c>
      <c r="F108" s="40">
        <v>1982.9166666666667</v>
      </c>
      <c r="G108" s="41">
        <v>1956.7833333333335</v>
      </c>
      <c r="H108" s="41">
        <v>1911.2666666666669</v>
      </c>
      <c r="I108" s="41">
        <v>1885.1333333333337</v>
      </c>
      <c r="J108" s="41">
        <v>2028.4333333333334</v>
      </c>
      <c r="K108" s="41">
        <v>2054.5666666666666</v>
      </c>
      <c r="L108" s="41">
        <v>2100.083333333333</v>
      </c>
      <c r="M108" s="31">
        <v>2009.05</v>
      </c>
      <c r="N108" s="31">
        <v>1937.4</v>
      </c>
      <c r="O108" s="42">
        <v>2823750</v>
      </c>
      <c r="P108" s="43">
        <v>-2.4190064794816415E-2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857.15</v>
      </c>
      <c r="F109" s="40">
        <v>843.84999999999991</v>
      </c>
      <c r="G109" s="41">
        <v>824.39999999999986</v>
      </c>
      <c r="H109" s="41">
        <v>791.65</v>
      </c>
      <c r="I109" s="41">
        <v>772.19999999999993</v>
      </c>
      <c r="J109" s="41">
        <v>876.5999999999998</v>
      </c>
      <c r="K109" s="41">
        <v>896.04999999999984</v>
      </c>
      <c r="L109" s="41">
        <v>928.79999999999973</v>
      </c>
      <c r="M109" s="31">
        <v>863.3</v>
      </c>
      <c r="N109" s="31">
        <v>811.1</v>
      </c>
      <c r="O109" s="42">
        <v>27378000</v>
      </c>
      <c r="P109" s="43">
        <v>5.9708771685361949E-2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248.55</v>
      </c>
      <c r="F110" s="40">
        <v>248.31666666666669</v>
      </c>
      <c r="G110" s="41">
        <v>246.43333333333339</v>
      </c>
      <c r="H110" s="41">
        <v>244.31666666666669</v>
      </c>
      <c r="I110" s="41">
        <v>242.43333333333339</v>
      </c>
      <c r="J110" s="41">
        <v>250.43333333333339</v>
      </c>
      <c r="K110" s="41">
        <v>252.31666666666666</v>
      </c>
      <c r="L110" s="41">
        <v>254.43333333333339</v>
      </c>
      <c r="M110" s="31">
        <v>250.2</v>
      </c>
      <c r="N110" s="31">
        <v>246.2</v>
      </c>
      <c r="O110" s="42">
        <v>17738000</v>
      </c>
      <c r="P110" s="43">
        <v>4.2798353909465021E-2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1865.95</v>
      </c>
      <c r="F111" s="40">
        <v>1862.8499999999997</v>
      </c>
      <c r="G111" s="41">
        <v>1851.6999999999994</v>
      </c>
      <c r="H111" s="41">
        <v>1837.4499999999996</v>
      </c>
      <c r="I111" s="41">
        <v>1826.2999999999993</v>
      </c>
      <c r="J111" s="41">
        <v>1877.0999999999995</v>
      </c>
      <c r="K111" s="41">
        <v>1888.2499999999995</v>
      </c>
      <c r="L111" s="41">
        <v>1902.4999999999995</v>
      </c>
      <c r="M111" s="31">
        <v>1874</v>
      </c>
      <c r="N111" s="31">
        <v>1848.6</v>
      </c>
      <c r="O111" s="42">
        <v>32928000</v>
      </c>
      <c r="P111" s="43">
        <v>1.0579694283316917E-3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111</v>
      </c>
      <c r="F112" s="40">
        <v>110.48333333333333</v>
      </c>
      <c r="G112" s="41">
        <v>109.81666666666666</v>
      </c>
      <c r="H112" s="41">
        <v>108.63333333333333</v>
      </c>
      <c r="I112" s="41">
        <v>107.96666666666665</v>
      </c>
      <c r="J112" s="41">
        <v>111.66666666666667</v>
      </c>
      <c r="K112" s="41">
        <v>112.33333333333333</v>
      </c>
      <c r="L112" s="41">
        <v>113.51666666666668</v>
      </c>
      <c r="M112" s="31">
        <v>111.15</v>
      </c>
      <c r="N112" s="31">
        <v>109.3</v>
      </c>
      <c r="O112" s="42">
        <v>53326000</v>
      </c>
      <c r="P112" s="43">
        <v>6.7492943919499329E-3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2039.8</v>
      </c>
      <c r="F113" s="40">
        <v>2018.5666666666668</v>
      </c>
      <c r="G113" s="41">
        <v>1988.1333333333337</v>
      </c>
      <c r="H113" s="41">
        <v>1936.4666666666669</v>
      </c>
      <c r="I113" s="41">
        <v>1906.0333333333338</v>
      </c>
      <c r="J113" s="41">
        <v>2070.2333333333336</v>
      </c>
      <c r="K113" s="41">
        <v>2100.6666666666665</v>
      </c>
      <c r="L113" s="41">
        <v>2152.3333333333335</v>
      </c>
      <c r="M113" s="31">
        <v>2049</v>
      </c>
      <c r="N113" s="31">
        <v>1966.9</v>
      </c>
      <c r="O113" s="42">
        <v>2868075</v>
      </c>
      <c r="P113" s="43">
        <v>2.8896601824198887E-2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840.9</v>
      </c>
      <c r="F114" s="40">
        <v>836.08333333333337</v>
      </c>
      <c r="G114" s="41">
        <v>830.16666666666674</v>
      </c>
      <c r="H114" s="41">
        <v>819.43333333333339</v>
      </c>
      <c r="I114" s="41">
        <v>813.51666666666677</v>
      </c>
      <c r="J114" s="41">
        <v>846.81666666666672</v>
      </c>
      <c r="K114" s="41">
        <v>852.73333333333346</v>
      </c>
      <c r="L114" s="41">
        <v>863.4666666666667</v>
      </c>
      <c r="M114" s="31">
        <v>842</v>
      </c>
      <c r="N114" s="31">
        <v>825.35</v>
      </c>
      <c r="O114" s="42">
        <v>9301125</v>
      </c>
      <c r="P114" s="43">
        <v>-1.0768555817014318E-2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218.15</v>
      </c>
      <c r="F115" s="40">
        <v>217.6</v>
      </c>
      <c r="G115" s="41">
        <v>216.45</v>
      </c>
      <c r="H115" s="41">
        <v>214.75</v>
      </c>
      <c r="I115" s="41">
        <v>213.6</v>
      </c>
      <c r="J115" s="41">
        <v>219.29999999999998</v>
      </c>
      <c r="K115" s="41">
        <v>220.45000000000002</v>
      </c>
      <c r="L115" s="41">
        <v>222.14999999999998</v>
      </c>
      <c r="M115" s="31">
        <v>218.75</v>
      </c>
      <c r="N115" s="31">
        <v>215.9</v>
      </c>
      <c r="O115" s="42">
        <v>244547200</v>
      </c>
      <c r="P115" s="43">
        <v>-2.0080269788554504E-2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381.5</v>
      </c>
      <c r="F116" s="40">
        <v>381.38333333333338</v>
      </c>
      <c r="G116" s="41">
        <v>378.76666666666677</v>
      </c>
      <c r="H116" s="41">
        <v>376.03333333333336</v>
      </c>
      <c r="I116" s="41">
        <v>373.41666666666674</v>
      </c>
      <c r="J116" s="41">
        <v>384.11666666666679</v>
      </c>
      <c r="K116" s="41">
        <v>386.73333333333346</v>
      </c>
      <c r="L116" s="41">
        <v>389.46666666666681</v>
      </c>
      <c r="M116" s="31">
        <v>384</v>
      </c>
      <c r="N116" s="31">
        <v>378.65</v>
      </c>
      <c r="O116" s="42">
        <v>36282500</v>
      </c>
      <c r="P116" s="43">
        <v>7.8472222222222224E-3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3386.7</v>
      </c>
      <c r="F117" s="40">
        <v>3413.0166666666664</v>
      </c>
      <c r="G117" s="41">
        <v>3350.9833333333327</v>
      </c>
      <c r="H117" s="41">
        <v>3315.2666666666664</v>
      </c>
      <c r="I117" s="41">
        <v>3253.2333333333327</v>
      </c>
      <c r="J117" s="41">
        <v>3448.7333333333327</v>
      </c>
      <c r="K117" s="41">
        <v>3510.7666666666664</v>
      </c>
      <c r="L117" s="41">
        <v>3546.4833333333327</v>
      </c>
      <c r="M117" s="31">
        <v>3475.05</v>
      </c>
      <c r="N117" s="31">
        <v>3377.3</v>
      </c>
      <c r="O117" s="42">
        <v>242375</v>
      </c>
      <c r="P117" s="43">
        <v>4.7655068078668684E-2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654.35</v>
      </c>
      <c r="F118" s="40">
        <v>651.13333333333333</v>
      </c>
      <c r="G118" s="41">
        <v>646.56666666666661</v>
      </c>
      <c r="H118" s="41">
        <v>638.7833333333333</v>
      </c>
      <c r="I118" s="41">
        <v>634.21666666666658</v>
      </c>
      <c r="J118" s="41">
        <v>658.91666666666663</v>
      </c>
      <c r="K118" s="41">
        <v>663.48333333333346</v>
      </c>
      <c r="L118" s="41">
        <v>671.26666666666665</v>
      </c>
      <c r="M118" s="31">
        <v>655.7</v>
      </c>
      <c r="N118" s="31">
        <v>643.35</v>
      </c>
      <c r="O118" s="42">
        <v>41894550</v>
      </c>
      <c r="P118" s="43">
        <v>-7.1028635418333066E-3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3519.95</v>
      </c>
      <c r="F119" s="40">
        <v>3465.7833333333333</v>
      </c>
      <c r="G119" s="41">
        <v>3400.7666666666664</v>
      </c>
      <c r="H119" s="41">
        <v>3281.583333333333</v>
      </c>
      <c r="I119" s="41">
        <v>3216.5666666666662</v>
      </c>
      <c r="J119" s="41">
        <v>3584.9666666666667</v>
      </c>
      <c r="K119" s="41">
        <v>3649.983333333334</v>
      </c>
      <c r="L119" s="41">
        <v>3769.166666666667</v>
      </c>
      <c r="M119" s="31">
        <v>3530.8</v>
      </c>
      <c r="N119" s="31">
        <v>3346.6</v>
      </c>
      <c r="O119" s="42">
        <v>1823625</v>
      </c>
      <c r="P119" s="43">
        <v>-3.9628727536041075E-2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1772.7</v>
      </c>
      <c r="F120" s="40">
        <v>1758.1833333333334</v>
      </c>
      <c r="G120" s="41">
        <v>1738.5666666666668</v>
      </c>
      <c r="H120" s="41">
        <v>1704.4333333333334</v>
      </c>
      <c r="I120" s="41">
        <v>1684.8166666666668</v>
      </c>
      <c r="J120" s="41">
        <v>1792.3166666666668</v>
      </c>
      <c r="K120" s="41">
        <v>1811.9333333333336</v>
      </c>
      <c r="L120" s="41">
        <v>1846.0666666666668</v>
      </c>
      <c r="M120" s="31">
        <v>1777.8</v>
      </c>
      <c r="N120" s="31">
        <v>1724.05</v>
      </c>
      <c r="O120" s="42">
        <v>18296000</v>
      </c>
      <c r="P120" s="43">
        <v>-2.7408620213060026E-2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78.05</v>
      </c>
      <c r="F121" s="40">
        <v>76.916666666666671</v>
      </c>
      <c r="G121" s="41">
        <v>75.583333333333343</v>
      </c>
      <c r="H121" s="41">
        <v>73.116666666666674</v>
      </c>
      <c r="I121" s="41">
        <v>71.783333333333346</v>
      </c>
      <c r="J121" s="41">
        <v>79.38333333333334</v>
      </c>
      <c r="K121" s="41">
        <v>80.716666666666683</v>
      </c>
      <c r="L121" s="41">
        <v>83.183333333333337</v>
      </c>
      <c r="M121" s="31">
        <v>78.25</v>
      </c>
      <c r="N121" s="31">
        <v>74.45</v>
      </c>
      <c r="O121" s="42">
        <v>69999856</v>
      </c>
      <c r="P121" s="43">
        <v>-4.2012701514411332E-2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3534.7</v>
      </c>
      <c r="F122" s="40">
        <v>3520.2333333333336</v>
      </c>
      <c r="G122" s="41">
        <v>3479.4666666666672</v>
      </c>
      <c r="H122" s="41">
        <v>3424.2333333333336</v>
      </c>
      <c r="I122" s="41">
        <v>3383.4666666666672</v>
      </c>
      <c r="J122" s="41">
        <v>3575.4666666666672</v>
      </c>
      <c r="K122" s="41">
        <v>3616.2333333333336</v>
      </c>
      <c r="L122" s="41">
        <v>3671.4666666666672</v>
      </c>
      <c r="M122" s="31">
        <v>3561</v>
      </c>
      <c r="N122" s="31">
        <v>3465</v>
      </c>
      <c r="O122" s="42">
        <v>508750</v>
      </c>
      <c r="P122" s="43">
        <v>-7.9601990049751242E-2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520.79999999999995</v>
      </c>
      <c r="F123" s="40">
        <v>514.79999999999995</v>
      </c>
      <c r="G123" s="41">
        <v>502.04999999999995</v>
      </c>
      <c r="H123" s="41">
        <v>483.3</v>
      </c>
      <c r="I123" s="41">
        <v>470.55</v>
      </c>
      <c r="J123" s="41">
        <v>533.54999999999995</v>
      </c>
      <c r="K123" s="41">
        <v>546.29999999999995</v>
      </c>
      <c r="L123" s="41">
        <v>565.04999999999984</v>
      </c>
      <c r="M123" s="31">
        <v>527.54999999999995</v>
      </c>
      <c r="N123" s="31">
        <v>496.05</v>
      </c>
      <c r="O123" s="42">
        <v>3897900</v>
      </c>
      <c r="P123" s="43">
        <v>4.8723897911832946E-3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364.9</v>
      </c>
      <c r="F124" s="40">
        <v>360.58333333333331</v>
      </c>
      <c r="G124" s="41">
        <v>355.26666666666665</v>
      </c>
      <c r="H124" s="41">
        <v>345.63333333333333</v>
      </c>
      <c r="I124" s="41">
        <v>340.31666666666666</v>
      </c>
      <c r="J124" s="41">
        <v>370.21666666666664</v>
      </c>
      <c r="K124" s="41">
        <v>375.53333333333336</v>
      </c>
      <c r="L124" s="41">
        <v>385.16666666666663</v>
      </c>
      <c r="M124" s="31">
        <v>365.9</v>
      </c>
      <c r="N124" s="31">
        <v>350.95</v>
      </c>
      <c r="O124" s="42">
        <v>14784000</v>
      </c>
      <c r="P124" s="43">
        <v>-3.7249283667621778E-2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1871.35</v>
      </c>
      <c r="F125" s="40">
        <v>1866.3500000000001</v>
      </c>
      <c r="G125" s="41">
        <v>1854.0500000000002</v>
      </c>
      <c r="H125" s="41">
        <v>1836.75</v>
      </c>
      <c r="I125" s="41">
        <v>1824.45</v>
      </c>
      <c r="J125" s="41">
        <v>1883.6500000000003</v>
      </c>
      <c r="K125" s="41">
        <v>1895.95</v>
      </c>
      <c r="L125" s="41">
        <v>1913.2500000000005</v>
      </c>
      <c r="M125" s="31">
        <v>1878.65</v>
      </c>
      <c r="N125" s="31">
        <v>1849.05</v>
      </c>
      <c r="O125" s="42">
        <v>12287750</v>
      </c>
      <c r="P125" s="43">
        <v>2.553028121700739E-2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7200.65</v>
      </c>
      <c r="F126" s="40">
        <v>7163.7166666666662</v>
      </c>
      <c r="G126" s="41">
        <v>7092.4833333333327</v>
      </c>
      <c r="H126" s="41">
        <v>6984.3166666666666</v>
      </c>
      <c r="I126" s="41">
        <v>6913.083333333333</v>
      </c>
      <c r="J126" s="41">
        <v>7271.8833333333323</v>
      </c>
      <c r="K126" s="41">
        <v>7343.1166666666659</v>
      </c>
      <c r="L126" s="41">
        <v>7451.2833333333319</v>
      </c>
      <c r="M126" s="31">
        <v>7234.95</v>
      </c>
      <c r="N126" s="31">
        <v>7055.55</v>
      </c>
      <c r="O126" s="42">
        <v>856950</v>
      </c>
      <c r="P126" s="43">
        <v>2.7517985611510792E-2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5486.1</v>
      </c>
      <c r="F127" s="40">
        <v>5431.0833333333339</v>
      </c>
      <c r="G127" s="41">
        <v>5341.1166666666677</v>
      </c>
      <c r="H127" s="41">
        <v>5196.1333333333341</v>
      </c>
      <c r="I127" s="41">
        <v>5106.1666666666679</v>
      </c>
      <c r="J127" s="41">
        <v>5576.0666666666675</v>
      </c>
      <c r="K127" s="41">
        <v>5666.0333333333347</v>
      </c>
      <c r="L127" s="41">
        <v>5811.0166666666673</v>
      </c>
      <c r="M127" s="31">
        <v>5521.05</v>
      </c>
      <c r="N127" s="31">
        <v>5286.1</v>
      </c>
      <c r="O127" s="42">
        <v>614000</v>
      </c>
      <c r="P127" s="43">
        <v>4.4217687074829932E-2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916.4</v>
      </c>
      <c r="F128" s="40">
        <v>911.5333333333333</v>
      </c>
      <c r="G128" s="41">
        <v>904.86666666666656</v>
      </c>
      <c r="H128" s="41">
        <v>893.33333333333326</v>
      </c>
      <c r="I128" s="41">
        <v>886.66666666666652</v>
      </c>
      <c r="J128" s="41">
        <v>923.06666666666661</v>
      </c>
      <c r="K128" s="41">
        <v>929.73333333333335</v>
      </c>
      <c r="L128" s="41">
        <v>941.26666666666665</v>
      </c>
      <c r="M128" s="31">
        <v>918.2</v>
      </c>
      <c r="N128" s="31">
        <v>900</v>
      </c>
      <c r="O128" s="42">
        <v>7744350</v>
      </c>
      <c r="P128" s="43">
        <v>-2.9609117051869208E-2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821.05</v>
      </c>
      <c r="F129" s="40">
        <v>818.13333333333333</v>
      </c>
      <c r="G129" s="41">
        <v>812.31666666666661</v>
      </c>
      <c r="H129" s="41">
        <v>803.58333333333326</v>
      </c>
      <c r="I129" s="41">
        <v>797.76666666666654</v>
      </c>
      <c r="J129" s="41">
        <v>826.86666666666667</v>
      </c>
      <c r="K129" s="41">
        <v>832.68333333333351</v>
      </c>
      <c r="L129" s="41">
        <v>841.41666666666674</v>
      </c>
      <c r="M129" s="31">
        <v>823.95</v>
      </c>
      <c r="N129" s="31">
        <v>809.4</v>
      </c>
      <c r="O129" s="42">
        <v>11827200</v>
      </c>
      <c r="P129" s="43">
        <v>1.1252094804883888E-2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146.19999999999999</v>
      </c>
      <c r="F130" s="40">
        <v>144.78333333333333</v>
      </c>
      <c r="G130" s="41">
        <v>143.06666666666666</v>
      </c>
      <c r="H130" s="41">
        <v>139.93333333333334</v>
      </c>
      <c r="I130" s="41">
        <v>138.21666666666667</v>
      </c>
      <c r="J130" s="41">
        <v>147.91666666666666</v>
      </c>
      <c r="K130" s="41">
        <v>149.6333333333333</v>
      </c>
      <c r="L130" s="41">
        <v>152.76666666666665</v>
      </c>
      <c r="M130" s="31">
        <v>146.5</v>
      </c>
      <c r="N130" s="31">
        <v>141.65</v>
      </c>
      <c r="O130" s="42">
        <v>30504000</v>
      </c>
      <c r="P130" s="43">
        <v>-3.9184952978056423E-3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165.3</v>
      </c>
      <c r="F131" s="40">
        <v>164.96666666666667</v>
      </c>
      <c r="G131" s="41">
        <v>163.58333333333334</v>
      </c>
      <c r="H131" s="41">
        <v>161.86666666666667</v>
      </c>
      <c r="I131" s="41">
        <v>160.48333333333335</v>
      </c>
      <c r="J131" s="41">
        <v>166.68333333333334</v>
      </c>
      <c r="K131" s="41">
        <v>168.06666666666666</v>
      </c>
      <c r="L131" s="41">
        <v>169.78333333333333</v>
      </c>
      <c r="M131" s="31">
        <v>166.35</v>
      </c>
      <c r="N131" s="31">
        <v>163.25</v>
      </c>
      <c r="O131" s="42">
        <v>21618000</v>
      </c>
      <c r="P131" s="43">
        <v>1.9957537154989383E-2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501.9</v>
      </c>
      <c r="F132" s="40">
        <v>502.89999999999992</v>
      </c>
      <c r="G132" s="41">
        <v>498.59999999999985</v>
      </c>
      <c r="H132" s="41">
        <v>495.29999999999995</v>
      </c>
      <c r="I132" s="41">
        <v>490.99999999999989</v>
      </c>
      <c r="J132" s="41">
        <v>506.19999999999982</v>
      </c>
      <c r="K132" s="41">
        <v>510.49999999999989</v>
      </c>
      <c r="L132" s="41">
        <v>513.79999999999973</v>
      </c>
      <c r="M132" s="31">
        <v>507.2</v>
      </c>
      <c r="N132" s="31">
        <v>499.6</v>
      </c>
      <c r="O132" s="42">
        <v>8748000</v>
      </c>
      <c r="P132" s="43">
        <v>5.9797608095676176E-3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7282.75</v>
      </c>
      <c r="F133" s="40">
        <v>7267.9833333333327</v>
      </c>
      <c r="G133" s="41">
        <v>7206.1666666666652</v>
      </c>
      <c r="H133" s="41">
        <v>7129.5833333333321</v>
      </c>
      <c r="I133" s="41">
        <v>7067.7666666666646</v>
      </c>
      <c r="J133" s="41">
        <v>7344.5666666666657</v>
      </c>
      <c r="K133" s="41">
        <v>7406.3833333333332</v>
      </c>
      <c r="L133" s="41">
        <v>7482.9666666666662</v>
      </c>
      <c r="M133" s="31">
        <v>7329.8</v>
      </c>
      <c r="N133" s="31">
        <v>7191.4</v>
      </c>
      <c r="O133" s="42">
        <v>2469400</v>
      </c>
      <c r="P133" s="43">
        <v>-4.7225866193379117E-2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884.6</v>
      </c>
      <c r="F134" s="40">
        <v>882.11666666666679</v>
      </c>
      <c r="G134" s="41">
        <v>875.68333333333362</v>
      </c>
      <c r="H134" s="41">
        <v>866.76666666666688</v>
      </c>
      <c r="I134" s="41">
        <v>860.33333333333371</v>
      </c>
      <c r="J134" s="41">
        <v>891.03333333333353</v>
      </c>
      <c r="K134" s="41">
        <v>897.4666666666667</v>
      </c>
      <c r="L134" s="41">
        <v>906.38333333333344</v>
      </c>
      <c r="M134" s="31">
        <v>888.55</v>
      </c>
      <c r="N134" s="31">
        <v>873.2</v>
      </c>
      <c r="O134" s="42">
        <v>16348750</v>
      </c>
      <c r="P134" s="43">
        <v>2.8369881919950929E-3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1594.4</v>
      </c>
      <c r="F135" s="40">
        <v>1587.1833333333334</v>
      </c>
      <c r="G135" s="41">
        <v>1567.6666666666667</v>
      </c>
      <c r="H135" s="41">
        <v>1540.9333333333334</v>
      </c>
      <c r="I135" s="41">
        <v>1521.4166666666667</v>
      </c>
      <c r="J135" s="41">
        <v>1613.9166666666667</v>
      </c>
      <c r="K135" s="41">
        <v>1633.4333333333332</v>
      </c>
      <c r="L135" s="41">
        <v>1660.1666666666667</v>
      </c>
      <c r="M135" s="31">
        <v>1606.7</v>
      </c>
      <c r="N135" s="31">
        <v>1560.45</v>
      </c>
      <c r="O135" s="42">
        <v>1841000</v>
      </c>
      <c r="P135" s="43">
        <v>-6.2555694172161821E-2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3344.8</v>
      </c>
      <c r="F136" s="40">
        <v>3328.5499999999997</v>
      </c>
      <c r="G136" s="41">
        <v>3302.1499999999996</v>
      </c>
      <c r="H136" s="41">
        <v>3259.5</v>
      </c>
      <c r="I136" s="41">
        <v>3233.1</v>
      </c>
      <c r="J136" s="41">
        <v>3371.1999999999994</v>
      </c>
      <c r="K136" s="41">
        <v>3397.6</v>
      </c>
      <c r="L136" s="41">
        <v>3440.2499999999991</v>
      </c>
      <c r="M136" s="31">
        <v>3354.95</v>
      </c>
      <c r="N136" s="31">
        <v>3285.9</v>
      </c>
      <c r="O136" s="42">
        <v>601400</v>
      </c>
      <c r="P136" s="43">
        <v>-6.9352708058124171E-3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954.7</v>
      </c>
      <c r="F137" s="40">
        <v>953.1</v>
      </c>
      <c r="G137" s="41">
        <v>941.55000000000007</v>
      </c>
      <c r="H137" s="41">
        <v>928.40000000000009</v>
      </c>
      <c r="I137" s="41">
        <v>916.85000000000014</v>
      </c>
      <c r="J137" s="41">
        <v>966.25</v>
      </c>
      <c r="K137" s="41">
        <v>977.8</v>
      </c>
      <c r="L137" s="41">
        <v>990.94999999999993</v>
      </c>
      <c r="M137" s="31">
        <v>964.65</v>
      </c>
      <c r="N137" s="31">
        <v>939.95</v>
      </c>
      <c r="O137" s="42">
        <v>1476150</v>
      </c>
      <c r="P137" s="43">
        <v>-2.7825342465753425E-2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848.9</v>
      </c>
      <c r="F138" s="40">
        <v>845.65</v>
      </c>
      <c r="G138" s="41">
        <v>841.3</v>
      </c>
      <c r="H138" s="41">
        <v>833.69999999999993</v>
      </c>
      <c r="I138" s="41">
        <v>829.34999999999991</v>
      </c>
      <c r="J138" s="41">
        <v>853.25</v>
      </c>
      <c r="K138" s="41">
        <v>857.60000000000014</v>
      </c>
      <c r="L138" s="41">
        <v>865.2</v>
      </c>
      <c r="M138" s="31">
        <v>850</v>
      </c>
      <c r="N138" s="31">
        <v>838.05</v>
      </c>
      <c r="O138" s="42">
        <v>5127600</v>
      </c>
      <c r="P138" s="43">
        <v>-1.5891294334408106E-2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4644.45</v>
      </c>
      <c r="F139" s="40">
        <v>4625.5166666666673</v>
      </c>
      <c r="G139" s="41">
        <v>4596.0333333333347</v>
      </c>
      <c r="H139" s="41">
        <v>4547.6166666666677</v>
      </c>
      <c r="I139" s="41">
        <v>4518.133333333335</v>
      </c>
      <c r="J139" s="41">
        <v>4673.9333333333343</v>
      </c>
      <c r="K139" s="41">
        <v>4703.4166666666661</v>
      </c>
      <c r="L139" s="41">
        <v>4751.8333333333339</v>
      </c>
      <c r="M139" s="31">
        <v>4655</v>
      </c>
      <c r="N139" s="31">
        <v>4577.1000000000004</v>
      </c>
      <c r="O139" s="42">
        <v>2542600</v>
      </c>
      <c r="P139" s="43">
        <v>2.9392712550607287E-2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217.15</v>
      </c>
      <c r="F140" s="40">
        <v>216.5</v>
      </c>
      <c r="G140" s="41">
        <v>213.4</v>
      </c>
      <c r="H140" s="41">
        <v>209.65</v>
      </c>
      <c r="I140" s="41">
        <v>206.55</v>
      </c>
      <c r="J140" s="41">
        <v>220.25</v>
      </c>
      <c r="K140" s="41">
        <v>223.35000000000002</v>
      </c>
      <c r="L140" s="41">
        <v>227.1</v>
      </c>
      <c r="M140" s="31">
        <v>219.6</v>
      </c>
      <c r="N140" s="31">
        <v>212.75</v>
      </c>
      <c r="O140" s="42">
        <v>28602000</v>
      </c>
      <c r="P140" s="43">
        <v>-3.6093418259023353E-2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3236.95</v>
      </c>
      <c r="F141" s="40">
        <v>3221.4833333333331</v>
      </c>
      <c r="G141" s="41">
        <v>3196.3666666666663</v>
      </c>
      <c r="H141" s="41">
        <v>3155.7833333333333</v>
      </c>
      <c r="I141" s="41">
        <v>3130.6666666666665</v>
      </c>
      <c r="J141" s="41">
        <v>3262.0666666666662</v>
      </c>
      <c r="K141" s="41">
        <v>3287.1833333333329</v>
      </c>
      <c r="L141" s="41">
        <v>3327.766666666666</v>
      </c>
      <c r="M141" s="31">
        <v>3246.6</v>
      </c>
      <c r="N141" s="31">
        <v>3180.9</v>
      </c>
      <c r="O141" s="42">
        <v>1818325</v>
      </c>
      <c r="P141" s="43">
        <v>3.2112955867745138E-2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70665.45</v>
      </c>
      <c r="F142" s="40">
        <v>70303.766666666663</v>
      </c>
      <c r="G142" s="41">
        <v>69716.93333333332</v>
      </c>
      <c r="H142" s="41">
        <v>68768.416666666657</v>
      </c>
      <c r="I142" s="41">
        <v>68181.583333333314</v>
      </c>
      <c r="J142" s="41">
        <v>71252.283333333326</v>
      </c>
      <c r="K142" s="41">
        <v>71839.116666666669</v>
      </c>
      <c r="L142" s="41">
        <v>72787.633333333331</v>
      </c>
      <c r="M142" s="31">
        <v>70890.600000000006</v>
      </c>
      <c r="N142" s="31">
        <v>69355.25</v>
      </c>
      <c r="O142" s="42">
        <v>74810</v>
      </c>
      <c r="P142" s="43">
        <v>4.687937307584663E-2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1487.45</v>
      </c>
      <c r="F143" s="40">
        <v>1481.6000000000001</v>
      </c>
      <c r="G143" s="41">
        <v>1468.7500000000002</v>
      </c>
      <c r="H143" s="41">
        <v>1450.0500000000002</v>
      </c>
      <c r="I143" s="41">
        <v>1437.2000000000003</v>
      </c>
      <c r="J143" s="41">
        <v>1500.3000000000002</v>
      </c>
      <c r="K143" s="41">
        <v>1513.15</v>
      </c>
      <c r="L143" s="41">
        <v>1531.8500000000001</v>
      </c>
      <c r="M143" s="31">
        <v>1494.45</v>
      </c>
      <c r="N143" s="31">
        <v>1462.9</v>
      </c>
      <c r="O143" s="42">
        <v>3355500</v>
      </c>
      <c r="P143" s="43">
        <v>-4.2288003561095034E-3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338.6</v>
      </c>
      <c r="F144" s="40">
        <v>337.18333333333334</v>
      </c>
      <c r="G144" s="41">
        <v>335.01666666666665</v>
      </c>
      <c r="H144" s="41">
        <v>331.43333333333334</v>
      </c>
      <c r="I144" s="41">
        <v>329.26666666666665</v>
      </c>
      <c r="J144" s="41">
        <v>340.76666666666665</v>
      </c>
      <c r="K144" s="41">
        <v>342.93333333333328</v>
      </c>
      <c r="L144" s="41">
        <v>346.51666666666665</v>
      </c>
      <c r="M144" s="31">
        <v>339.35</v>
      </c>
      <c r="N144" s="31">
        <v>333.6</v>
      </c>
      <c r="O144" s="42">
        <v>4667200</v>
      </c>
      <c r="P144" s="43">
        <v>-3.4164673727365906E-3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101</v>
      </c>
      <c r="F145" s="40">
        <v>100.48333333333333</v>
      </c>
      <c r="G145" s="41">
        <v>99.466666666666669</v>
      </c>
      <c r="H145" s="41">
        <v>97.933333333333337</v>
      </c>
      <c r="I145" s="41">
        <v>96.916666666666671</v>
      </c>
      <c r="J145" s="41">
        <v>102.01666666666667</v>
      </c>
      <c r="K145" s="41">
        <v>103.03333333333335</v>
      </c>
      <c r="L145" s="41">
        <v>104.56666666666666</v>
      </c>
      <c r="M145" s="31">
        <v>101.5</v>
      </c>
      <c r="N145" s="31">
        <v>98.95</v>
      </c>
      <c r="O145" s="42">
        <v>105893000</v>
      </c>
      <c r="P145" s="43">
        <v>-1.3774540848638378E-2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5413.4</v>
      </c>
      <c r="F146" s="40">
        <v>5376.95</v>
      </c>
      <c r="G146" s="41">
        <v>5329.0499999999993</v>
      </c>
      <c r="H146" s="41">
        <v>5244.7</v>
      </c>
      <c r="I146" s="41">
        <v>5196.7999999999993</v>
      </c>
      <c r="J146" s="41">
        <v>5461.2999999999993</v>
      </c>
      <c r="K146" s="41">
        <v>5509.1999999999989</v>
      </c>
      <c r="L146" s="41">
        <v>5593.5499999999993</v>
      </c>
      <c r="M146" s="31">
        <v>5424.85</v>
      </c>
      <c r="N146" s="31">
        <v>5292.6</v>
      </c>
      <c r="O146" s="42">
        <v>1408375</v>
      </c>
      <c r="P146" s="43">
        <v>-1.1579963154662689E-2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4261.75</v>
      </c>
      <c r="F147" s="40">
        <v>4174.6333333333341</v>
      </c>
      <c r="G147" s="41">
        <v>4067.1666666666679</v>
      </c>
      <c r="H147" s="41">
        <v>3872.5833333333339</v>
      </c>
      <c r="I147" s="41">
        <v>3765.1166666666677</v>
      </c>
      <c r="J147" s="41">
        <v>4369.2166666666681</v>
      </c>
      <c r="K147" s="41">
        <v>4476.6833333333334</v>
      </c>
      <c r="L147" s="41">
        <v>4671.2666666666682</v>
      </c>
      <c r="M147" s="31">
        <v>4282.1000000000004</v>
      </c>
      <c r="N147" s="31">
        <v>3980.05</v>
      </c>
      <c r="O147" s="42">
        <v>658125</v>
      </c>
      <c r="P147" s="43">
        <v>0.23888182973316391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19361.599999999999</v>
      </c>
      <c r="F148" s="40">
        <v>19310.066666666666</v>
      </c>
      <c r="G148" s="41">
        <v>19174.48333333333</v>
      </c>
      <c r="H148" s="41">
        <v>18987.366666666665</v>
      </c>
      <c r="I148" s="41">
        <v>18851.783333333329</v>
      </c>
      <c r="J148" s="41">
        <v>19497.183333333331</v>
      </c>
      <c r="K148" s="41">
        <v>19632.766666666666</v>
      </c>
      <c r="L148" s="41">
        <v>19819.883333333331</v>
      </c>
      <c r="M148" s="31">
        <v>19445.650000000001</v>
      </c>
      <c r="N148" s="31">
        <v>19122.95</v>
      </c>
      <c r="O148" s="42">
        <v>307925</v>
      </c>
      <c r="P148" s="43">
        <v>-2.7323698965490011E-2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132.55000000000001</v>
      </c>
      <c r="F149" s="40">
        <v>132.53333333333333</v>
      </c>
      <c r="G149" s="41">
        <v>130.61666666666667</v>
      </c>
      <c r="H149" s="41">
        <v>128.68333333333334</v>
      </c>
      <c r="I149" s="41">
        <v>126.76666666666668</v>
      </c>
      <c r="J149" s="41">
        <v>134.46666666666667</v>
      </c>
      <c r="K149" s="41">
        <v>136.38333333333335</v>
      </c>
      <c r="L149" s="41">
        <v>138.31666666666666</v>
      </c>
      <c r="M149" s="31">
        <v>134.44999999999999</v>
      </c>
      <c r="N149" s="31">
        <v>130.6</v>
      </c>
      <c r="O149" s="42">
        <v>87341200</v>
      </c>
      <c r="P149" s="43">
        <v>-3.0590394616090547E-3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122.3</v>
      </c>
      <c r="F150" s="40">
        <v>121.89999999999999</v>
      </c>
      <c r="G150" s="41">
        <v>121.39999999999998</v>
      </c>
      <c r="H150" s="41">
        <v>120.49999999999999</v>
      </c>
      <c r="I150" s="41">
        <v>119.99999999999997</v>
      </c>
      <c r="J150" s="41">
        <v>122.79999999999998</v>
      </c>
      <c r="K150" s="41">
        <v>123.30000000000001</v>
      </c>
      <c r="L150" s="41">
        <v>124.19999999999999</v>
      </c>
      <c r="M150" s="31">
        <v>122.4</v>
      </c>
      <c r="N150" s="31">
        <v>121</v>
      </c>
      <c r="O150" s="42">
        <v>69534300</v>
      </c>
      <c r="P150" s="43">
        <v>1.5736885928393007E-2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863.9</v>
      </c>
      <c r="F151" s="40">
        <v>851.83333333333337</v>
      </c>
      <c r="G151" s="41">
        <v>836.16666666666674</v>
      </c>
      <c r="H151" s="41">
        <v>808.43333333333339</v>
      </c>
      <c r="I151" s="41">
        <v>792.76666666666677</v>
      </c>
      <c r="J151" s="41">
        <v>879.56666666666672</v>
      </c>
      <c r="K151" s="41">
        <v>895.23333333333346</v>
      </c>
      <c r="L151" s="41">
        <v>922.9666666666667</v>
      </c>
      <c r="M151" s="31">
        <v>867.5</v>
      </c>
      <c r="N151" s="31">
        <v>824.1</v>
      </c>
      <c r="O151" s="42">
        <v>3378200</v>
      </c>
      <c r="P151" s="43">
        <v>1.450494008829094E-2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3927.8</v>
      </c>
      <c r="F152" s="40">
        <v>3895.8666666666668</v>
      </c>
      <c r="G152" s="41">
        <v>3851.9333333333334</v>
      </c>
      <c r="H152" s="41">
        <v>3776.0666666666666</v>
      </c>
      <c r="I152" s="41">
        <v>3732.1333333333332</v>
      </c>
      <c r="J152" s="41">
        <v>3971.7333333333336</v>
      </c>
      <c r="K152" s="41">
        <v>4015.666666666667</v>
      </c>
      <c r="L152" s="41">
        <v>4091.5333333333338</v>
      </c>
      <c r="M152" s="31">
        <v>3939.8</v>
      </c>
      <c r="N152" s="31">
        <v>3820</v>
      </c>
      <c r="O152" s="42">
        <v>694500</v>
      </c>
      <c r="P152" s="43">
        <v>-1.6463090812533193E-2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137.75</v>
      </c>
      <c r="F153" s="40">
        <v>137.46666666666667</v>
      </c>
      <c r="G153" s="41">
        <v>136.63333333333333</v>
      </c>
      <c r="H153" s="41">
        <v>135.51666666666665</v>
      </c>
      <c r="I153" s="41">
        <v>134.68333333333331</v>
      </c>
      <c r="J153" s="41">
        <v>138.58333333333334</v>
      </c>
      <c r="K153" s="41">
        <v>139.41666666666666</v>
      </c>
      <c r="L153" s="41">
        <v>140.53333333333336</v>
      </c>
      <c r="M153" s="31">
        <v>138.30000000000001</v>
      </c>
      <c r="N153" s="31">
        <v>136.35</v>
      </c>
      <c r="O153" s="42">
        <v>36844500</v>
      </c>
      <c r="P153" s="43">
        <v>1.3771186440677966E-2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39125.9</v>
      </c>
      <c r="F154" s="40">
        <v>39028.066666666673</v>
      </c>
      <c r="G154" s="41">
        <v>38749.833333333343</v>
      </c>
      <c r="H154" s="41">
        <v>38373.76666666667</v>
      </c>
      <c r="I154" s="41">
        <v>38095.53333333334</v>
      </c>
      <c r="J154" s="41">
        <v>39404.133333333346</v>
      </c>
      <c r="K154" s="41">
        <v>39682.366666666669</v>
      </c>
      <c r="L154" s="41">
        <v>40058.433333333349</v>
      </c>
      <c r="M154" s="31">
        <v>39306.300000000003</v>
      </c>
      <c r="N154" s="31">
        <v>38652</v>
      </c>
      <c r="O154" s="42">
        <v>82440</v>
      </c>
      <c r="P154" s="43">
        <v>-2.6222537207654145E-2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2607.1999999999998</v>
      </c>
      <c r="F155" s="40">
        <v>2588.0666666666666</v>
      </c>
      <c r="G155" s="41">
        <v>2559.6333333333332</v>
      </c>
      <c r="H155" s="41">
        <v>2512.0666666666666</v>
      </c>
      <c r="I155" s="41">
        <v>2483.6333333333332</v>
      </c>
      <c r="J155" s="41">
        <v>2635.6333333333332</v>
      </c>
      <c r="K155" s="41">
        <v>2664.0666666666666</v>
      </c>
      <c r="L155" s="41">
        <v>2711.6333333333332</v>
      </c>
      <c r="M155" s="31">
        <v>2616.5</v>
      </c>
      <c r="N155" s="31">
        <v>2540.5</v>
      </c>
      <c r="O155" s="42">
        <v>3202100</v>
      </c>
      <c r="P155" s="43">
        <v>-1.6138572032108153E-2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4635.05</v>
      </c>
      <c r="F156" s="40">
        <v>4611.25</v>
      </c>
      <c r="G156" s="41">
        <v>4570.55</v>
      </c>
      <c r="H156" s="41">
        <v>4506.05</v>
      </c>
      <c r="I156" s="41">
        <v>4465.3500000000004</v>
      </c>
      <c r="J156" s="41">
        <v>4675.75</v>
      </c>
      <c r="K156" s="41">
        <v>4716.4500000000007</v>
      </c>
      <c r="L156" s="41">
        <v>4780.95</v>
      </c>
      <c r="M156" s="31">
        <v>4651.95</v>
      </c>
      <c r="N156" s="31">
        <v>4546.75</v>
      </c>
      <c r="O156" s="42">
        <v>551400</v>
      </c>
      <c r="P156" s="43">
        <v>3.0846887268648347E-2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216.4</v>
      </c>
      <c r="F157" s="40">
        <v>215.81666666666669</v>
      </c>
      <c r="G157" s="41">
        <v>214.18333333333339</v>
      </c>
      <c r="H157" s="41">
        <v>211.9666666666667</v>
      </c>
      <c r="I157" s="41">
        <v>210.3333333333334</v>
      </c>
      <c r="J157" s="41">
        <v>218.03333333333339</v>
      </c>
      <c r="K157" s="41">
        <v>219.66666666666666</v>
      </c>
      <c r="L157" s="41">
        <v>221.88333333333338</v>
      </c>
      <c r="M157" s="31">
        <v>217.45</v>
      </c>
      <c r="N157" s="31">
        <v>213.6</v>
      </c>
      <c r="O157" s="42">
        <v>18816000</v>
      </c>
      <c r="P157" s="43">
        <v>-1.6927899686520375E-2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119.45</v>
      </c>
      <c r="F158" s="40">
        <v>118.60000000000001</v>
      </c>
      <c r="G158" s="41">
        <v>117.50000000000001</v>
      </c>
      <c r="H158" s="41">
        <v>115.55000000000001</v>
      </c>
      <c r="I158" s="41">
        <v>114.45000000000002</v>
      </c>
      <c r="J158" s="41">
        <v>120.55000000000001</v>
      </c>
      <c r="K158" s="41">
        <v>121.65</v>
      </c>
      <c r="L158" s="41">
        <v>123.60000000000001</v>
      </c>
      <c r="M158" s="31">
        <v>119.7</v>
      </c>
      <c r="N158" s="31">
        <v>116.65</v>
      </c>
      <c r="O158" s="42">
        <v>46295400</v>
      </c>
      <c r="P158" s="43">
        <v>-2.0978104103841617E-2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5021.6499999999996</v>
      </c>
      <c r="F159" s="40">
        <v>5006.5333333333328</v>
      </c>
      <c r="G159" s="41">
        <v>4966.5666666666657</v>
      </c>
      <c r="H159" s="41">
        <v>4911.4833333333327</v>
      </c>
      <c r="I159" s="41">
        <v>4871.5166666666655</v>
      </c>
      <c r="J159" s="41">
        <v>5061.6166666666659</v>
      </c>
      <c r="K159" s="41">
        <v>5101.583333333333</v>
      </c>
      <c r="L159" s="41">
        <v>5156.6666666666661</v>
      </c>
      <c r="M159" s="31">
        <v>5046.5</v>
      </c>
      <c r="N159" s="31">
        <v>4951.45</v>
      </c>
      <c r="O159" s="42">
        <v>196625</v>
      </c>
      <c r="P159" s="43">
        <v>-5.126658624849216E-2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2404.4</v>
      </c>
      <c r="F160" s="40">
        <v>2409.4333333333334</v>
      </c>
      <c r="G160" s="41">
        <v>2393.4666666666667</v>
      </c>
      <c r="H160" s="41">
        <v>2382.5333333333333</v>
      </c>
      <c r="I160" s="41">
        <v>2366.5666666666666</v>
      </c>
      <c r="J160" s="41">
        <v>2420.3666666666668</v>
      </c>
      <c r="K160" s="41">
        <v>2436.3333333333339</v>
      </c>
      <c r="L160" s="41">
        <v>2447.2666666666669</v>
      </c>
      <c r="M160" s="31">
        <v>2425.4</v>
      </c>
      <c r="N160" s="31">
        <v>2398.5</v>
      </c>
      <c r="O160" s="42">
        <v>2043000</v>
      </c>
      <c r="P160" s="43">
        <v>3.8078860090897922E-3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2899</v>
      </c>
      <c r="F161" s="40">
        <v>2902.1833333333329</v>
      </c>
      <c r="G161" s="41">
        <v>2867.1166666666659</v>
      </c>
      <c r="H161" s="41">
        <v>2835.2333333333331</v>
      </c>
      <c r="I161" s="41">
        <v>2800.1666666666661</v>
      </c>
      <c r="J161" s="41">
        <v>2934.0666666666657</v>
      </c>
      <c r="K161" s="41">
        <v>2969.1333333333323</v>
      </c>
      <c r="L161" s="41">
        <v>3001.0166666666655</v>
      </c>
      <c r="M161" s="31">
        <v>2937.25</v>
      </c>
      <c r="N161" s="31">
        <v>2870.3</v>
      </c>
      <c r="O161" s="42">
        <v>1590000</v>
      </c>
      <c r="P161" s="43">
        <v>1.6461563049384689E-2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37.299999999999997</v>
      </c>
      <c r="F162" s="40">
        <v>36.999999999999993</v>
      </c>
      <c r="G162" s="41">
        <v>36.599999999999987</v>
      </c>
      <c r="H162" s="41">
        <v>35.899999999999991</v>
      </c>
      <c r="I162" s="41">
        <v>35.499999999999986</v>
      </c>
      <c r="J162" s="41">
        <v>37.699999999999989</v>
      </c>
      <c r="K162" s="41">
        <v>38.099999999999994</v>
      </c>
      <c r="L162" s="41">
        <v>38.79999999999999</v>
      </c>
      <c r="M162" s="31">
        <v>37.4</v>
      </c>
      <c r="N162" s="31">
        <v>36.299999999999997</v>
      </c>
      <c r="O162" s="42">
        <v>294832000</v>
      </c>
      <c r="P162" s="43">
        <v>-3.7305363321799307E-3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2374.15</v>
      </c>
      <c r="F163" s="40">
        <v>2354.2166666666667</v>
      </c>
      <c r="G163" s="41">
        <v>2325.2333333333336</v>
      </c>
      <c r="H163" s="41">
        <v>2276.3166666666671</v>
      </c>
      <c r="I163" s="41">
        <v>2247.3333333333339</v>
      </c>
      <c r="J163" s="41">
        <v>2403.1333333333332</v>
      </c>
      <c r="K163" s="41">
        <v>2432.1166666666659</v>
      </c>
      <c r="L163" s="41">
        <v>2481.0333333333328</v>
      </c>
      <c r="M163" s="31">
        <v>2383.1999999999998</v>
      </c>
      <c r="N163" s="31">
        <v>2305.3000000000002</v>
      </c>
      <c r="O163" s="42">
        <v>641700</v>
      </c>
      <c r="P163" s="43">
        <v>-1.3376383763837638E-2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205.9</v>
      </c>
      <c r="F164" s="40">
        <v>205.86666666666667</v>
      </c>
      <c r="G164" s="41">
        <v>204.78333333333336</v>
      </c>
      <c r="H164" s="41">
        <v>203.66666666666669</v>
      </c>
      <c r="I164" s="41">
        <v>202.58333333333337</v>
      </c>
      <c r="J164" s="41">
        <v>206.98333333333335</v>
      </c>
      <c r="K164" s="41">
        <v>208.06666666666666</v>
      </c>
      <c r="L164" s="41">
        <v>209.18333333333334</v>
      </c>
      <c r="M164" s="31">
        <v>206.95</v>
      </c>
      <c r="N164" s="31">
        <v>204.75</v>
      </c>
      <c r="O164" s="42">
        <v>25262421</v>
      </c>
      <c r="P164" s="43">
        <v>-2.6510480887792849E-2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1334.35</v>
      </c>
      <c r="F165" s="40">
        <v>1319.0666666666668</v>
      </c>
      <c r="G165" s="41">
        <v>1295.4333333333336</v>
      </c>
      <c r="H165" s="41">
        <v>1256.5166666666669</v>
      </c>
      <c r="I165" s="41">
        <v>1232.8833333333337</v>
      </c>
      <c r="J165" s="41">
        <v>1357.9833333333336</v>
      </c>
      <c r="K165" s="41">
        <v>1381.6166666666668</v>
      </c>
      <c r="L165" s="41">
        <v>1420.5333333333335</v>
      </c>
      <c r="M165" s="31">
        <v>1342.7</v>
      </c>
      <c r="N165" s="31">
        <v>1280.1500000000001</v>
      </c>
      <c r="O165" s="42">
        <v>3302398</v>
      </c>
      <c r="P165" s="43">
        <v>-1.1331789935420982E-2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983.9</v>
      </c>
      <c r="F166" s="40">
        <v>983.71666666666658</v>
      </c>
      <c r="G166" s="41">
        <v>975.73333333333312</v>
      </c>
      <c r="H166" s="41">
        <v>967.56666666666649</v>
      </c>
      <c r="I166" s="41">
        <v>959.58333333333303</v>
      </c>
      <c r="J166" s="41">
        <v>991.88333333333321</v>
      </c>
      <c r="K166" s="41">
        <v>999.86666666666656</v>
      </c>
      <c r="L166" s="41">
        <v>1008.0333333333333</v>
      </c>
      <c r="M166" s="31">
        <v>991.7</v>
      </c>
      <c r="N166" s="31">
        <v>975.55</v>
      </c>
      <c r="O166" s="42">
        <v>1875950</v>
      </c>
      <c r="P166" s="43">
        <v>1.0068649885583524E-2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140.9</v>
      </c>
      <c r="F167" s="40">
        <v>142.18333333333337</v>
      </c>
      <c r="G167" s="41">
        <v>128.56666666666672</v>
      </c>
      <c r="H167" s="41">
        <v>116.23333333333335</v>
      </c>
      <c r="I167" s="41">
        <v>102.6166666666667</v>
      </c>
      <c r="J167" s="41">
        <v>154.51666666666674</v>
      </c>
      <c r="K167" s="41">
        <v>168.13333333333335</v>
      </c>
      <c r="L167" s="41">
        <v>180.46666666666675</v>
      </c>
      <c r="M167" s="31">
        <v>155.80000000000001</v>
      </c>
      <c r="N167" s="31">
        <v>129.85</v>
      </c>
      <c r="O167" s="42">
        <v>57681000</v>
      </c>
      <c r="P167" s="43">
        <v>0.56183745583038869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131.85</v>
      </c>
      <c r="F168" s="40">
        <v>130.95000000000002</v>
      </c>
      <c r="G168" s="41">
        <v>129.50000000000003</v>
      </c>
      <c r="H168" s="41">
        <v>127.15</v>
      </c>
      <c r="I168" s="41">
        <v>125.70000000000002</v>
      </c>
      <c r="J168" s="41">
        <v>133.30000000000004</v>
      </c>
      <c r="K168" s="41">
        <v>134.75000000000003</v>
      </c>
      <c r="L168" s="41">
        <v>137.10000000000005</v>
      </c>
      <c r="M168" s="31">
        <v>132.4</v>
      </c>
      <c r="N168" s="31">
        <v>128.6</v>
      </c>
      <c r="O168" s="42">
        <v>48060000</v>
      </c>
      <c r="P168" s="43">
        <v>-1.0378057820607857E-2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2372.25</v>
      </c>
      <c r="F169" s="40">
        <v>2367.0499999999997</v>
      </c>
      <c r="G169" s="41">
        <v>2356.0999999999995</v>
      </c>
      <c r="H169" s="41">
        <v>2339.9499999999998</v>
      </c>
      <c r="I169" s="41">
        <v>2328.9999999999995</v>
      </c>
      <c r="J169" s="41">
        <v>2383.1999999999994</v>
      </c>
      <c r="K169" s="41">
        <v>2394.1499999999992</v>
      </c>
      <c r="L169" s="41">
        <v>2410.2999999999993</v>
      </c>
      <c r="M169" s="31">
        <v>2378</v>
      </c>
      <c r="N169" s="31">
        <v>2350.9</v>
      </c>
      <c r="O169" s="42">
        <v>35216250</v>
      </c>
      <c r="P169" s="43">
        <v>1.4075796028919362E-3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108.65</v>
      </c>
      <c r="F170" s="40">
        <v>108.40000000000002</v>
      </c>
      <c r="G170" s="41">
        <v>107.40000000000003</v>
      </c>
      <c r="H170" s="41">
        <v>106.15000000000002</v>
      </c>
      <c r="I170" s="41">
        <v>105.15000000000003</v>
      </c>
      <c r="J170" s="41">
        <v>109.65000000000003</v>
      </c>
      <c r="K170" s="41">
        <v>110.65</v>
      </c>
      <c r="L170" s="41">
        <v>111.90000000000003</v>
      </c>
      <c r="M170" s="31">
        <v>109.4</v>
      </c>
      <c r="N170" s="31">
        <v>107.15</v>
      </c>
      <c r="O170" s="42">
        <v>149986000</v>
      </c>
      <c r="P170" s="43">
        <v>8.3668646611739159E-3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903.7</v>
      </c>
      <c r="F171" s="40">
        <v>900.03333333333342</v>
      </c>
      <c r="G171" s="41">
        <v>894.96666666666681</v>
      </c>
      <c r="H171" s="41">
        <v>886.23333333333335</v>
      </c>
      <c r="I171" s="41">
        <v>881.16666666666674</v>
      </c>
      <c r="J171" s="41">
        <v>908.76666666666688</v>
      </c>
      <c r="K171" s="41">
        <v>913.83333333333348</v>
      </c>
      <c r="L171" s="41">
        <v>922.56666666666695</v>
      </c>
      <c r="M171" s="31">
        <v>905.1</v>
      </c>
      <c r="N171" s="31">
        <v>891.3</v>
      </c>
      <c r="O171" s="42">
        <v>5750500</v>
      </c>
      <c r="P171" s="43">
        <v>-2.0608021800221407E-2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1161.95</v>
      </c>
      <c r="F172" s="40">
        <v>1154.9333333333332</v>
      </c>
      <c r="G172" s="41">
        <v>1144.6166666666663</v>
      </c>
      <c r="H172" s="41">
        <v>1127.2833333333331</v>
      </c>
      <c r="I172" s="41">
        <v>1116.9666666666662</v>
      </c>
      <c r="J172" s="41">
        <v>1172.2666666666664</v>
      </c>
      <c r="K172" s="41">
        <v>1182.5833333333335</v>
      </c>
      <c r="L172" s="41">
        <v>1199.9166666666665</v>
      </c>
      <c r="M172" s="31">
        <v>1165.25</v>
      </c>
      <c r="N172" s="31">
        <v>1137.5999999999999</v>
      </c>
      <c r="O172" s="42">
        <v>7617750</v>
      </c>
      <c r="P172" s="43">
        <v>3.4528417192910978E-2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458.8</v>
      </c>
      <c r="F173" s="40">
        <v>457</v>
      </c>
      <c r="G173" s="41">
        <v>452.8</v>
      </c>
      <c r="H173" s="41">
        <v>446.8</v>
      </c>
      <c r="I173" s="41">
        <v>442.6</v>
      </c>
      <c r="J173" s="41">
        <v>463</v>
      </c>
      <c r="K173" s="41">
        <v>467.20000000000005</v>
      </c>
      <c r="L173" s="41">
        <v>473.2</v>
      </c>
      <c r="M173" s="31">
        <v>461.2</v>
      </c>
      <c r="N173" s="31">
        <v>451</v>
      </c>
      <c r="O173" s="42">
        <v>97509000</v>
      </c>
      <c r="P173" s="43">
        <v>-1.4132538634059417E-3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26287.55</v>
      </c>
      <c r="F174" s="40">
        <v>26209.816666666669</v>
      </c>
      <c r="G174" s="41">
        <v>25929.633333333339</v>
      </c>
      <c r="H174" s="41">
        <v>25571.716666666671</v>
      </c>
      <c r="I174" s="41">
        <v>25291.53333333334</v>
      </c>
      <c r="J174" s="41">
        <v>26567.733333333337</v>
      </c>
      <c r="K174" s="41">
        <v>26847.916666666664</v>
      </c>
      <c r="L174" s="41">
        <v>27205.833333333336</v>
      </c>
      <c r="M174" s="31">
        <v>26490</v>
      </c>
      <c r="N174" s="31">
        <v>25851.9</v>
      </c>
      <c r="O174" s="42">
        <v>159000</v>
      </c>
      <c r="P174" s="43">
        <v>-1.7760617760617759E-2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2360.4499999999998</v>
      </c>
      <c r="F175" s="40">
        <v>2371.0499999999997</v>
      </c>
      <c r="G175" s="41">
        <v>2335.8999999999996</v>
      </c>
      <c r="H175" s="41">
        <v>2311.35</v>
      </c>
      <c r="I175" s="41">
        <v>2276.1999999999998</v>
      </c>
      <c r="J175" s="41">
        <v>2395.5999999999995</v>
      </c>
      <c r="K175" s="41">
        <v>2430.75</v>
      </c>
      <c r="L175" s="41">
        <v>2455.2999999999993</v>
      </c>
      <c r="M175" s="31">
        <v>2406.1999999999998</v>
      </c>
      <c r="N175" s="31">
        <v>2346.5</v>
      </c>
      <c r="O175" s="42">
        <v>1999800</v>
      </c>
      <c r="P175" s="43">
        <v>2.2928681952454635E-2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2346.4</v>
      </c>
      <c r="F176" s="40">
        <v>2334.7166666666667</v>
      </c>
      <c r="G176" s="41">
        <v>2302.6833333333334</v>
      </c>
      <c r="H176" s="41">
        <v>2258.9666666666667</v>
      </c>
      <c r="I176" s="41">
        <v>2226.9333333333334</v>
      </c>
      <c r="J176" s="41">
        <v>2378.4333333333334</v>
      </c>
      <c r="K176" s="41">
        <v>2410.4666666666672</v>
      </c>
      <c r="L176" s="41">
        <v>2454.1833333333334</v>
      </c>
      <c r="M176" s="31">
        <v>2366.75</v>
      </c>
      <c r="N176" s="31">
        <v>2291</v>
      </c>
      <c r="O176" s="42">
        <v>3562250</v>
      </c>
      <c r="P176" s="43">
        <v>2.2239758949709448E-2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1221.9000000000001</v>
      </c>
      <c r="F177" s="40">
        <v>1206.7666666666667</v>
      </c>
      <c r="G177" s="41">
        <v>1181.6833333333334</v>
      </c>
      <c r="H177" s="41">
        <v>1141.4666666666667</v>
      </c>
      <c r="I177" s="41">
        <v>1116.3833333333334</v>
      </c>
      <c r="J177" s="41">
        <v>1246.9833333333333</v>
      </c>
      <c r="K177" s="41">
        <v>1272.0666666666668</v>
      </c>
      <c r="L177" s="41">
        <v>1312.2833333333333</v>
      </c>
      <c r="M177" s="31">
        <v>1231.8499999999999</v>
      </c>
      <c r="N177" s="31">
        <v>1166.55</v>
      </c>
      <c r="O177" s="42">
        <v>3496800</v>
      </c>
      <c r="P177" s="43">
        <v>-1.3206908228919742E-2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440.5</v>
      </c>
      <c r="F178" s="40">
        <v>436.34999999999997</v>
      </c>
      <c r="G178" s="41">
        <v>427.19999999999993</v>
      </c>
      <c r="H178" s="41">
        <v>413.9</v>
      </c>
      <c r="I178" s="41">
        <v>404.74999999999994</v>
      </c>
      <c r="J178" s="41">
        <v>449.64999999999992</v>
      </c>
      <c r="K178" s="41">
        <v>458.7999999999999</v>
      </c>
      <c r="L178" s="41">
        <v>472.09999999999991</v>
      </c>
      <c r="M178" s="31">
        <v>445.5</v>
      </c>
      <c r="N178" s="31">
        <v>423.05</v>
      </c>
      <c r="O178" s="42">
        <v>5684850</v>
      </c>
      <c r="P178" s="43">
        <v>-1.5047559644472165E-2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793.8</v>
      </c>
      <c r="F179" s="40">
        <v>789.94999999999993</v>
      </c>
      <c r="G179" s="41">
        <v>783.89999999999986</v>
      </c>
      <c r="H179" s="41">
        <v>773.99999999999989</v>
      </c>
      <c r="I179" s="41">
        <v>767.94999999999982</v>
      </c>
      <c r="J179" s="41">
        <v>799.84999999999991</v>
      </c>
      <c r="K179" s="41">
        <v>805.89999999999986</v>
      </c>
      <c r="L179" s="41">
        <v>815.8</v>
      </c>
      <c r="M179" s="31">
        <v>796</v>
      </c>
      <c r="N179" s="31">
        <v>780.05</v>
      </c>
      <c r="O179" s="42">
        <v>29180900</v>
      </c>
      <c r="P179" s="43">
        <v>-6.1509119084515434E-3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490.1</v>
      </c>
      <c r="F180" s="40">
        <v>489.05</v>
      </c>
      <c r="G180" s="41">
        <v>484.20000000000005</v>
      </c>
      <c r="H180" s="41">
        <v>478.3</v>
      </c>
      <c r="I180" s="41">
        <v>473.45000000000005</v>
      </c>
      <c r="J180" s="41">
        <v>494.95000000000005</v>
      </c>
      <c r="K180" s="41">
        <v>499.80000000000007</v>
      </c>
      <c r="L180" s="41">
        <v>505.70000000000005</v>
      </c>
      <c r="M180" s="31">
        <v>493.9</v>
      </c>
      <c r="N180" s="31">
        <v>483.15</v>
      </c>
      <c r="O180" s="42">
        <v>12405000</v>
      </c>
      <c r="P180" s="43">
        <v>6.0496067755595891E-4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587.25</v>
      </c>
      <c r="F181" s="40">
        <v>586.73333333333335</v>
      </c>
      <c r="G181" s="41">
        <v>580.51666666666665</v>
      </c>
      <c r="H181" s="41">
        <v>573.7833333333333</v>
      </c>
      <c r="I181" s="41">
        <v>567.56666666666661</v>
      </c>
      <c r="J181" s="41">
        <v>593.4666666666667</v>
      </c>
      <c r="K181" s="41">
        <v>599.68333333333339</v>
      </c>
      <c r="L181" s="41">
        <v>606.41666666666674</v>
      </c>
      <c r="M181" s="31">
        <v>592.95000000000005</v>
      </c>
      <c r="N181" s="31">
        <v>580</v>
      </c>
      <c r="O181" s="42">
        <v>1164500</v>
      </c>
      <c r="P181" s="43">
        <v>2.391629297458894E-2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879.45</v>
      </c>
      <c r="F182" s="40">
        <v>874.19999999999993</v>
      </c>
      <c r="G182" s="41">
        <v>866.09999999999991</v>
      </c>
      <c r="H182" s="41">
        <v>852.75</v>
      </c>
      <c r="I182" s="41">
        <v>844.65</v>
      </c>
      <c r="J182" s="41">
        <v>887.54999999999984</v>
      </c>
      <c r="K182" s="41">
        <v>895.65</v>
      </c>
      <c r="L182" s="41">
        <v>908.99999999999977</v>
      </c>
      <c r="M182" s="31">
        <v>882.3</v>
      </c>
      <c r="N182" s="31">
        <v>860.85</v>
      </c>
      <c r="O182" s="42">
        <v>7203000</v>
      </c>
      <c r="P182" s="43">
        <v>-1.1934156378600824E-2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719.05</v>
      </c>
      <c r="F183" s="40">
        <v>716.86666666666667</v>
      </c>
      <c r="G183" s="41">
        <v>708.2833333333333</v>
      </c>
      <c r="H183" s="41">
        <v>697.51666666666665</v>
      </c>
      <c r="I183" s="41">
        <v>688.93333333333328</v>
      </c>
      <c r="J183" s="41">
        <v>727.63333333333333</v>
      </c>
      <c r="K183" s="41">
        <v>736.21666666666658</v>
      </c>
      <c r="L183" s="41">
        <v>746.98333333333335</v>
      </c>
      <c r="M183" s="31">
        <v>725.45</v>
      </c>
      <c r="N183" s="31">
        <v>706.1</v>
      </c>
      <c r="O183" s="42">
        <v>11314350</v>
      </c>
      <c r="P183" s="43">
        <v>-7.5784487862640615E-3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472.1</v>
      </c>
      <c r="F184" s="40">
        <v>468.85000000000008</v>
      </c>
      <c r="G184" s="41">
        <v>464.40000000000015</v>
      </c>
      <c r="H184" s="41">
        <v>456.70000000000005</v>
      </c>
      <c r="I184" s="41">
        <v>452.25000000000011</v>
      </c>
      <c r="J184" s="41">
        <v>476.55000000000018</v>
      </c>
      <c r="K184" s="41">
        <v>481.00000000000011</v>
      </c>
      <c r="L184" s="41">
        <v>488.70000000000022</v>
      </c>
      <c r="M184" s="31">
        <v>473.3</v>
      </c>
      <c r="N184" s="31">
        <v>461.15</v>
      </c>
      <c r="O184" s="42">
        <v>87500700</v>
      </c>
      <c r="P184" s="43">
        <v>3.1366398745344051E-3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217.9</v>
      </c>
      <c r="F185" s="40">
        <v>216.73333333333335</v>
      </c>
      <c r="G185" s="41">
        <v>215.31666666666669</v>
      </c>
      <c r="H185" s="41">
        <v>212.73333333333335</v>
      </c>
      <c r="I185" s="41">
        <v>211.31666666666669</v>
      </c>
      <c r="J185" s="41">
        <v>219.31666666666669</v>
      </c>
      <c r="K185" s="41">
        <v>220.73333333333332</v>
      </c>
      <c r="L185" s="41">
        <v>223.31666666666669</v>
      </c>
      <c r="M185" s="31">
        <v>218.15</v>
      </c>
      <c r="N185" s="31">
        <v>214.15</v>
      </c>
      <c r="O185" s="42">
        <v>104328000</v>
      </c>
      <c r="P185" s="43">
        <v>1.0362694300518134E-3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1123.0999999999999</v>
      </c>
      <c r="F186" s="40">
        <v>1117.3833333333332</v>
      </c>
      <c r="G186" s="41">
        <v>1109.1666666666665</v>
      </c>
      <c r="H186" s="41">
        <v>1095.2333333333333</v>
      </c>
      <c r="I186" s="41">
        <v>1087.0166666666667</v>
      </c>
      <c r="J186" s="41">
        <v>1131.3166666666664</v>
      </c>
      <c r="K186" s="41">
        <v>1139.5333333333331</v>
      </c>
      <c r="L186" s="41">
        <v>1153.4666666666662</v>
      </c>
      <c r="M186" s="31">
        <v>1125.5999999999999</v>
      </c>
      <c r="N186" s="31">
        <v>1103.45</v>
      </c>
      <c r="O186" s="42">
        <v>49485300</v>
      </c>
      <c r="P186" s="43">
        <v>-3.8413825555032722E-3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3699.05</v>
      </c>
      <c r="F187" s="40">
        <v>3689</v>
      </c>
      <c r="G187" s="41">
        <v>3673</v>
      </c>
      <c r="H187" s="41">
        <v>3646.95</v>
      </c>
      <c r="I187" s="41">
        <v>3630.95</v>
      </c>
      <c r="J187" s="41">
        <v>3715.05</v>
      </c>
      <c r="K187" s="41">
        <v>3731.05</v>
      </c>
      <c r="L187" s="41">
        <v>3757.1000000000004</v>
      </c>
      <c r="M187" s="31">
        <v>3705</v>
      </c>
      <c r="N187" s="31">
        <v>3662.95</v>
      </c>
      <c r="O187" s="42">
        <v>12337350</v>
      </c>
      <c r="P187" s="43">
        <v>1.951038115897118E-2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1788.4</v>
      </c>
      <c r="F188" s="40">
        <v>1763.1499999999999</v>
      </c>
      <c r="G188" s="41">
        <v>1731.2999999999997</v>
      </c>
      <c r="H188" s="41">
        <v>1674.1999999999998</v>
      </c>
      <c r="I188" s="41">
        <v>1642.3499999999997</v>
      </c>
      <c r="J188" s="41">
        <v>1820.2499999999998</v>
      </c>
      <c r="K188" s="41">
        <v>1852.0999999999997</v>
      </c>
      <c r="L188" s="41">
        <v>1909.1999999999998</v>
      </c>
      <c r="M188" s="31">
        <v>1795</v>
      </c>
      <c r="N188" s="31">
        <v>1706.05</v>
      </c>
      <c r="O188" s="42">
        <v>12377400</v>
      </c>
      <c r="P188" s="43">
        <v>8.8371847631106892E-2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2333.5</v>
      </c>
      <c r="F189" s="40">
        <v>2322.1</v>
      </c>
      <c r="G189" s="41">
        <v>2300.85</v>
      </c>
      <c r="H189" s="41">
        <v>2268.1999999999998</v>
      </c>
      <c r="I189" s="41">
        <v>2246.9499999999998</v>
      </c>
      <c r="J189" s="41">
        <v>2354.75</v>
      </c>
      <c r="K189" s="41">
        <v>2376</v>
      </c>
      <c r="L189" s="41">
        <v>2408.65</v>
      </c>
      <c r="M189" s="31">
        <v>2343.35</v>
      </c>
      <c r="N189" s="31">
        <v>2289.4499999999998</v>
      </c>
      <c r="O189" s="42">
        <v>5009625</v>
      </c>
      <c r="P189" s="43">
        <v>-1.1615862681266647E-2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3158.8</v>
      </c>
      <c r="F190" s="40">
        <v>3121.7833333333333</v>
      </c>
      <c r="G190" s="41">
        <v>3075.6166666666668</v>
      </c>
      <c r="H190" s="41">
        <v>2992.4333333333334</v>
      </c>
      <c r="I190" s="41">
        <v>2946.2666666666669</v>
      </c>
      <c r="J190" s="41">
        <v>3204.9666666666667</v>
      </c>
      <c r="K190" s="41">
        <v>3251.1333333333337</v>
      </c>
      <c r="L190" s="41">
        <v>3334.3166666666666</v>
      </c>
      <c r="M190" s="31">
        <v>3167.95</v>
      </c>
      <c r="N190" s="31">
        <v>3038.6</v>
      </c>
      <c r="O190" s="42">
        <v>794250</v>
      </c>
      <c r="P190" s="43">
        <v>5.5131185652607106E-2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539.1</v>
      </c>
      <c r="F191" s="40">
        <v>536.31666666666672</v>
      </c>
      <c r="G191" s="41">
        <v>529.98333333333346</v>
      </c>
      <c r="H191" s="41">
        <v>520.86666666666679</v>
      </c>
      <c r="I191" s="41">
        <v>514.53333333333353</v>
      </c>
      <c r="J191" s="41">
        <v>545.43333333333339</v>
      </c>
      <c r="K191" s="41">
        <v>551.76666666666665</v>
      </c>
      <c r="L191" s="41">
        <v>560.88333333333333</v>
      </c>
      <c r="M191" s="31">
        <v>542.65</v>
      </c>
      <c r="N191" s="31">
        <v>527.20000000000005</v>
      </c>
      <c r="O191" s="42">
        <v>3954000</v>
      </c>
      <c r="P191" s="43">
        <v>-4.4581370061616526E-2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1054.0999999999999</v>
      </c>
      <c r="F192" s="40">
        <v>1048.3666666666666</v>
      </c>
      <c r="G192" s="41">
        <v>1027.083333333333</v>
      </c>
      <c r="H192" s="41">
        <v>1000.0666666666665</v>
      </c>
      <c r="I192" s="41">
        <v>978.78333333333296</v>
      </c>
      <c r="J192" s="41">
        <v>1075.3833333333332</v>
      </c>
      <c r="K192" s="41">
        <v>1096.6666666666665</v>
      </c>
      <c r="L192" s="41">
        <v>1123.6833333333332</v>
      </c>
      <c r="M192" s="31">
        <v>1069.6500000000001</v>
      </c>
      <c r="N192" s="31">
        <v>1021.35</v>
      </c>
      <c r="O192" s="42">
        <v>2743400</v>
      </c>
      <c r="P192" s="43">
        <v>6.3518830803822368E-2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607.65</v>
      </c>
      <c r="F193" s="40">
        <v>605.9666666666667</v>
      </c>
      <c r="G193" s="41">
        <v>602.68333333333339</v>
      </c>
      <c r="H193" s="41">
        <v>597.7166666666667</v>
      </c>
      <c r="I193" s="41">
        <v>594.43333333333339</v>
      </c>
      <c r="J193" s="41">
        <v>610.93333333333339</v>
      </c>
      <c r="K193" s="41">
        <v>614.2166666666667</v>
      </c>
      <c r="L193" s="41">
        <v>619.18333333333339</v>
      </c>
      <c r="M193" s="31">
        <v>609.25</v>
      </c>
      <c r="N193" s="31">
        <v>601</v>
      </c>
      <c r="O193" s="42">
        <v>8590400</v>
      </c>
      <c r="P193" s="43">
        <v>-7.5764422352763969E-2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1526.95</v>
      </c>
      <c r="F194" s="40">
        <v>1525.45</v>
      </c>
      <c r="G194" s="41">
        <v>1498.5</v>
      </c>
      <c r="H194" s="41">
        <v>1470.05</v>
      </c>
      <c r="I194" s="41">
        <v>1443.1</v>
      </c>
      <c r="J194" s="41">
        <v>1553.9</v>
      </c>
      <c r="K194" s="41">
        <v>1580.8500000000004</v>
      </c>
      <c r="L194" s="41">
        <v>1609.3000000000002</v>
      </c>
      <c r="M194" s="31">
        <v>1552.4</v>
      </c>
      <c r="N194" s="31">
        <v>1497</v>
      </c>
      <c r="O194" s="42">
        <v>1736350</v>
      </c>
      <c r="P194" s="43">
        <v>0.19283481606155325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7266.1</v>
      </c>
      <c r="F195" s="40">
        <v>7247.916666666667</v>
      </c>
      <c r="G195" s="41">
        <v>7200.1833333333343</v>
      </c>
      <c r="H195" s="41">
        <v>7134.2666666666673</v>
      </c>
      <c r="I195" s="41">
        <v>7086.5333333333347</v>
      </c>
      <c r="J195" s="41">
        <v>7313.8333333333339</v>
      </c>
      <c r="K195" s="41">
        <v>7361.5666666666657</v>
      </c>
      <c r="L195" s="41">
        <v>7427.4833333333336</v>
      </c>
      <c r="M195" s="31">
        <v>7295.65</v>
      </c>
      <c r="N195" s="31">
        <v>7182</v>
      </c>
      <c r="O195" s="42">
        <v>1424000</v>
      </c>
      <c r="P195" s="43">
        <v>1.2082444918265814E-2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757.65</v>
      </c>
      <c r="F196" s="40">
        <v>753.0333333333333</v>
      </c>
      <c r="G196" s="41">
        <v>745.21666666666658</v>
      </c>
      <c r="H196" s="41">
        <v>732.7833333333333</v>
      </c>
      <c r="I196" s="41">
        <v>724.96666666666658</v>
      </c>
      <c r="J196" s="41">
        <v>765.46666666666658</v>
      </c>
      <c r="K196" s="41">
        <v>773.28333333333319</v>
      </c>
      <c r="L196" s="41">
        <v>785.71666666666658</v>
      </c>
      <c r="M196" s="31">
        <v>760.85</v>
      </c>
      <c r="N196" s="31">
        <v>740.6</v>
      </c>
      <c r="O196" s="42">
        <v>23357100</v>
      </c>
      <c r="P196" s="43">
        <v>-1.2784880489160645E-3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340.55</v>
      </c>
      <c r="F197" s="40">
        <v>341.7</v>
      </c>
      <c r="G197" s="41">
        <v>335.34999999999997</v>
      </c>
      <c r="H197" s="41">
        <v>330.15</v>
      </c>
      <c r="I197" s="41">
        <v>323.79999999999995</v>
      </c>
      <c r="J197" s="41">
        <v>346.9</v>
      </c>
      <c r="K197" s="41">
        <v>353.25</v>
      </c>
      <c r="L197" s="41">
        <v>358.45</v>
      </c>
      <c r="M197" s="31">
        <v>348.05</v>
      </c>
      <c r="N197" s="31">
        <v>336.5</v>
      </c>
      <c r="O197" s="42">
        <v>47430000</v>
      </c>
      <c r="P197" s="43">
        <v>-9.6446371933458473E-3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1196.7</v>
      </c>
      <c r="F198" s="40">
        <v>1195.0333333333335</v>
      </c>
      <c r="G198" s="41">
        <v>1186.666666666667</v>
      </c>
      <c r="H198" s="41">
        <v>1176.6333333333334</v>
      </c>
      <c r="I198" s="41">
        <v>1168.2666666666669</v>
      </c>
      <c r="J198" s="41">
        <v>1205.0666666666671</v>
      </c>
      <c r="K198" s="41">
        <v>1213.4333333333334</v>
      </c>
      <c r="L198" s="41">
        <v>1223.4666666666672</v>
      </c>
      <c r="M198" s="31">
        <v>1203.4000000000001</v>
      </c>
      <c r="N198" s="31">
        <v>1185</v>
      </c>
      <c r="O198" s="42">
        <v>2508500</v>
      </c>
      <c r="P198" s="43">
        <v>1.8680203045685278E-2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1735.9</v>
      </c>
      <c r="F199" s="40">
        <v>1738.05</v>
      </c>
      <c r="G199" s="41">
        <v>1727.1</v>
      </c>
      <c r="H199" s="41">
        <v>1718.3</v>
      </c>
      <c r="I199" s="41">
        <v>1707.35</v>
      </c>
      <c r="J199" s="41">
        <v>1746.85</v>
      </c>
      <c r="K199" s="41">
        <v>1757.8000000000002</v>
      </c>
      <c r="L199" s="41">
        <v>1766.6</v>
      </c>
      <c r="M199" s="31">
        <v>1749</v>
      </c>
      <c r="N199" s="31">
        <v>1729.25</v>
      </c>
      <c r="O199" s="42">
        <v>1186500</v>
      </c>
      <c r="P199" s="43">
        <v>4.6527012127894153E-2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700.9</v>
      </c>
      <c r="F200" s="40">
        <v>698.55000000000007</v>
      </c>
      <c r="G200" s="41">
        <v>695.00000000000011</v>
      </c>
      <c r="H200" s="41">
        <v>689.1</v>
      </c>
      <c r="I200" s="41">
        <v>685.55000000000007</v>
      </c>
      <c r="J200" s="41">
        <v>704.45000000000016</v>
      </c>
      <c r="K200" s="41">
        <v>708.00000000000011</v>
      </c>
      <c r="L200" s="41">
        <v>713.9000000000002</v>
      </c>
      <c r="M200" s="31">
        <v>702.1</v>
      </c>
      <c r="N200" s="31">
        <v>692.65</v>
      </c>
      <c r="O200" s="42">
        <v>26068800</v>
      </c>
      <c r="P200" s="43">
        <v>-6.1338403974728578E-4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318.85000000000002</v>
      </c>
      <c r="F201" s="40">
        <v>323</v>
      </c>
      <c r="G201" s="41">
        <v>311.60000000000002</v>
      </c>
      <c r="H201" s="41">
        <v>304.35000000000002</v>
      </c>
      <c r="I201" s="41">
        <v>292.95000000000005</v>
      </c>
      <c r="J201" s="41">
        <v>330.25</v>
      </c>
      <c r="K201" s="41">
        <v>341.65</v>
      </c>
      <c r="L201" s="41">
        <v>348.9</v>
      </c>
      <c r="M201" s="31">
        <v>334.4</v>
      </c>
      <c r="N201" s="31">
        <v>315.75</v>
      </c>
      <c r="O201" s="42">
        <v>83196000</v>
      </c>
      <c r="P201" s="43">
        <v>2.6578810986895685E-2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21" t="s">
        <v>16</v>
      </c>
      <c r="B8" s="523"/>
      <c r="C8" s="527" t="s">
        <v>20</v>
      </c>
      <c r="D8" s="527" t="s">
        <v>21</v>
      </c>
      <c r="E8" s="518" t="s">
        <v>22</v>
      </c>
      <c r="F8" s="519"/>
      <c r="G8" s="520"/>
      <c r="H8" s="518" t="s">
        <v>23</v>
      </c>
      <c r="I8" s="519"/>
      <c r="J8" s="520"/>
      <c r="K8" s="26"/>
      <c r="L8" s="53"/>
      <c r="M8" s="53"/>
      <c r="N8" s="1"/>
      <c r="O8" s="1"/>
    </row>
    <row r="9" spans="1:15" ht="36" customHeight="1">
      <c r="A9" s="525"/>
      <c r="B9" s="526"/>
      <c r="C9" s="526"/>
      <c r="D9" s="52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17086.25</v>
      </c>
      <c r="D10" s="35">
        <v>17010.5</v>
      </c>
      <c r="E10" s="35">
        <v>16908.95</v>
      </c>
      <c r="F10" s="35">
        <v>16731.650000000001</v>
      </c>
      <c r="G10" s="35">
        <v>16630.100000000002</v>
      </c>
      <c r="H10" s="35">
        <v>17187.8</v>
      </c>
      <c r="I10" s="35">
        <v>17289.350000000002</v>
      </c>
      <c r="J10" s="35">
        <v>17466.649999999998</v>
      </c>
      <c r="K10" s="37">
        <v>17112.05</v>
      </c>
      <c r="L10" s="37">
        <v>16833.2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35057.9</v>
      </c>
      <c r="D11" s="40">
        <v>34811.533333333333</v>
      </c>
      <c r="E11" s="40">
        <v>34479.366666666669</v>
      </c>
      <c r="F11" s="40">
        <v>33900.833333333336</v>
      </c>
      <c r="G11" s="40">
        <v>33568.666666666672</v>
      </c>
      <c r="H11" s="40">
        <v>35390.066666666666</v>
      </c>
      <c r="I11" s="40">
        <v>35722.233333333337</v>
      </c>
      <c r="J11" s="40">
        <v>36300.766666666663</v>
      </c>
      <c r="K11" s="31">
        <v>35143.699999999997</v>
      </c>
      <c r="L11" s="31">
        <v>34233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2223.8000000000002</v>
      </c>
      <c r="D12" s="40">
        <v>2219.416666666667</v>
      </c>
      <c r="E12" s="40">
        <v>2210.6833333333338</v>
      </c>
      <c r="F12" s="40">
        <v>2197.5666666666671</v>
      </c>
      <c r="G12" s="40">
        <v>2188.8333333333339</v>
      </c>
      <c r="H12" s="40">
        <v>2232.5333333333338</v>
      </c>
      <c r="I12" s="40">
        <v>2241.2666666666673</v>
      </c>
      <c r="J12" s="40">
        <v>2254.3833333333337</v>
      </c>
      <c r="K12" s="31">
        <v>2228.15</v>
      </c>
      <c r="L12" s="31">
        <v>2206.3000000000002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4883.1499999999996</v>
      </c>
      <c r="D13" s="40">
        <v>4870.6499999999996</v>
      </c>
      <c r="E13" s="40">
        <v>4848.5999999999995</v>
      </c>
      <c r="F13" s="40">
        <v>4814.05</v>
      </c>
      <c r="G13" s="40">
        <v>4792</v>
      </c>
      <c r="H13" s="40">
        <v>4905.1999999999989</v>
      </c>
      <c r="I13" s="40">
        <v>4927.2499999999982</v>
      </c>
      <c r="J13" s="40">
        <v>4961.7999999999984</v>
      </c>
      <c r="K13" s="31">
        <v>4892.7</v>
      </c>
      <c r="L13" s="31">
        <v>4836.1000000000004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37988.5</v>
      </c>
      <c r="D14" s="40">
        <v>37816.26666666667</v>
      </c>
      <c r="E14" s="40">
        <v>37603.233333333337</v>
      </c>
      <c r="F14" s="40">
        <v>37217.966666666667</v>
      </c>
      <c r="G14" s="40">
        <v>37004.933333333334</v>
      </c>
      <c r="H14" s="40">
        <v>38201.53333333334</v>
      </c>
      <c r="I14" s="40">
        <v>38414.56666666668</v>
      </c>
      <c r="J14" s="40">
        <v>38799.833333333343</v>
      </c>
      <c r="K14" s="31">
        <v>38029.300000000003</v>
      </c>
      <c r="L14" s="31">
        <v>37431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3793.3</v>
      </c>
      <c r="D15" s="40">
        <v>3782.2666666666664</v>
      </c>
      <c r="E15" s="40">
        <v>3766.083333333333</v>
      </c>
      <c r="F15" s="40">
        <v>3738.8666666666668</v>
      </c>
      <c r="G15" s="40">
        <v>3722.6833333333334</v>
      </c>
      <c r="H15" s="40">
        <v>3809.4833333333327</v>
      </c>
      <c r="I15" s="40">
        <v>3825.6666666666661</v>
      </c>
      <c r="J15" s="40">
        <v>3852.8833333333323</v>
      </c>
      <c r="K15" s="31">
        <v>3798.45</v>
      </c>
      <c r="L15" s="31">
        <v>3755.05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8204.4</v>
      </c>
      <c r="D16" s="40">
        <v>8166.5166666666664</v>
      </c>
      <c r="E16" s="40">
        <v>8117.1833333333325</v>
      </c>
      <c r="F16" s="40">
        <v>8029.9666666666662</v>
      </c>
      <c r="G16" s="40">
        <v>7980.6333333333323</v>
      </c>
      <c r="H16" s="40">
        <v>8253.7333333333336</v>
      </c>
      <c r="I16" s="40">
        <v>8303.0666666666657</v>
      </c>
      <c r="J16" s="40">
        <v>8390.2833333333328</v>
      </c>
      <c r="K16" s="31">
        <v>8215.85</v>
      </c>
      <c r="L16" s="31">
        <v>8079.3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2136.6999999999998</v>
      </c>
      <c r="D17" s="40">
        <v>2125.8666666666668</v>
      </c>
      <c r="E17" s="40">
        <v>2111.8333333333335</v>
      </c>
      <c r="F17" s="40">
        <v>2086.9666666666667</v>
      </c>
      <c r="G17" s="40">
        <v>2072.9333333333334</v>
      </c>
      <c r="H17" s="40">
        <v>2150.7333333333336</v>
      </c>
      <c r="I17" s="40">
        <v>2164.7666666666664</v>
      </c>
      <c r="J17" s="40">
        <v>2189.6333333333337</v>
      </c>
      <c r="K17" s="31">
        <v>2139.9</v>
      </c>
      <c r="L17" s="31">
        <v>2101</v>
      </c>
      <c r="M17" s="31">
        <v>1.12982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1005.2</v>
      </c>
      <c r="D18" s="40">
        <v>986.66666666666663</v>
      </c>
      <c r="E18" s="40">
        <v>943.5333333333333</v>
      </c>
      <c r="F18" s="40">
        <v>881.86666666666667</v>
      </c>
      <c r="G18" s="40">
        <v>838.73333333333335</v>
      </c>
      <c r="H18" s="40">
        <v>1048.3333333333333</v>
      </c>
      <c r="I18" s="40">
        <v>1091.4666666666667</v>
      </c>
      <c r="J18" s="40">
        <v>1153.1333333333332</v>
      </c>
      <c r="K18" s="31">
        <v>1029.8</v>
      </c>
      <c r="L18" s="31">
        <v>925</v>
      </c>
      <c r="M18" s="31">
        <v>23.338000000000001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968.15</v>
      </c>
      <c r="D19" s="40">
        <v>962.35</v>
      </c>
      <c r="E19" s="40">
        <v>950.80000000000007</v>
      </c>
      <c r="F19" s="40">
        <v>933.45</v>
      </c>
      <c r="G19" s="40">
        <v>921.90000000000009</v>
      </c>
      <c r="H19" s="40">
        <v>979.7</v>
      </c>
      <c r="I19" s="40">
        <v>991.25</v>
      </c>
      <c r="J19" s="40">
        <v>1008.6</v>
      </c>
      <c r="K19" s="31">
        <v>973.9</v>
      </c>
      <c r="L19" s="31">
        <v>945</v>
      </c>
      <c r="M19" s="31">
        <v>6.30077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1730.2</v>
      </c>
      <c r="D20" s="40">
        <v>1718.0833333333333</v>
      </c>
      <c r="E20" s="40">
        <v>1698.1666666666665</v>
      </c>
      <c r="F20" s="40">
        <v>1666.1333333333332</v>
      </c>
      <c r="G20" s="40">
        <v>1646.2166666666665</v>
      </c>
      <c r="H20" s="40">
        <v>1750.1166666666666</v>
      </c>
      <c r="I20" s="40">
        <v>1770.0333333333331</v>
      </c>
      <c r="J20" s="40">
        <v>1802.0666666666666</v>
      </c>
      <c r="K20" s="31">
        <v>1738</v>
      </c>
      <c r="L20" s="31">
        <v>1686.05</v>
      </c>
      <c r="M20" s="31">
        <v>16.72655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1375.5</v>
      </c>
      <c r="D21" s="40">
        <v>1379.5333333333335</v>
      </c>
      <c r="E21" s="40">
        <v>1366.416666666667</v>
      </c>
      <c r="F21" s="40">
        <v>1357.3333333333335</v>
      </c>
      <c r="G21" s="40">
        <v>1344.2166666666669</v>
      </c>
      <c r="H21" s="40">
        <v>1388.616666666667</v>
      </c>
      <c r="I21" s="40">
        <v>1401.7333333333333</v>
      </c>
      <c r="J21" s="40">
        <v>1410.8166666666671</v>
      </c>
      <c r="K21" s="31">
        <v>1392.65</v>
      </c>
      <c r="L21" s="31">
        <v>1370.45</v>
      </c>
      <c r="M21" s="31">
        <v>4.4344999999999999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723.2</v>
      </c>
      <c r="D22" s="40">
        <v>720.86666666666667</v>
      </c>
      <c r="E22" s="40">
        <v>715.33333333333337</v>
      </c>
      <c r="F22" s="40">
        <v>707.4666666666667</v>
      </c>
      <c r="G22" s="40">
        <v>701.93333333333339</v>
      </c>
      <c r="H22" s="40">
        <v>728.73333333333335</v>
      </c>
      <c r="I22" s="40">
        <v>734.26666666666665</v>
      </c>
      <c r="J22" s="40">
        <v>742.13333333333333</v>
      </c>
      <c r="K22" s="31">
        <v>726.4</v>
      </c>
      <c r="L22" s="31">
        <v>713</v>
      </c>
      <c r="M22" s="31">
        <v>26.632850000000001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1769.65</v>
      </c>
      <c r="D23" s="40">
        <v>1739.2166666666665</v>
      </c>
      <c r="E23" s="40">
        <v>1695.4333333333329</v>
      </c>
      <c r="F23" s="40">
        <v>1621.2166666666665</v>
      </c>
      <c r="G23" s="40">
        <v>1577.4333333333329</v>
      </c>
      <c r="H23" s="40">
        <v>1813.4333333333329</v>
      </c>
      <c r="I23" s="40">
        <v>1857.2166666666662</v>
      </c>
      <c r="J23" s="40">
        <v>1931.4333333333329</v>
      </c>
      <c r="K23" s="31">
        <v>1783</v>
      </c>
      <c r="L23" s="31">
        <v>1665</v>
      </c>
      <c r="M23" s="31">
        <v>0.71982999999999997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1746.55</v>
      </c>
      <c r="D24" s="40">
        <v>1769.8500000000001</v>
      </c>
      <c r="E24" s="40">
        <v>1709.7000000000003</v>
      </c>
      <c r="F24" s="40">
        <v>1672.8500000000001</v>
      </c>
      <c r="G24" s="40">
        <v>1612.7000000000003</v>
      </c>
      <c r="H24" s="40">
        <v>1806.7000000000003</v>
      </c>
      <c r="I24" s="40">
        <v>1866.8500000000004</v>
      </c>
      <c r="J24" s="40">
        <v>1903.7000000000003</v>
      </c>
      <c r="K24" s="31">
        <v>1830</v>
      </c>
      <c r="L24" s="31">
        <v>1733</v>
      </c>
      <c r="M24" s="31">
        <v>2.78349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119.1</v>
      </c>
      <c r="D25" s="40">
        <v>117.61666666666667</v>
      </c>
      <c r="E25" s="40">
        <v>115.23333333333335</v>
      </c>
      <c r="F25" s="40">
        <v>111.36666666666667</v>
      </c>
      <c r="G25" s="40">
        <v>108.98333333333335</v>
      </c>
      <c r="H25" s="40">
        <v>121.48333333333335</v>
      </c>
      <c r="I25" s="40">
        <v>123.86666666666667</v>
      </c>
      <c r="J25" s="40">
        <v>127.73333333333335</v>
      </c>
      <c r="K25" s="31">
        <v>120</v>
      </c>
      <c r="L25" s="31">
        <v>113.75</v>
      </c>
      <c r="M25" s="31">
        <v>33.137309999999999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274.05</v>
      </c>
      <c r="D26" s="40">
        <v>272.39999999999998</v>
      </c>
      <c r="E26" s="40">
        <v>267.79999999999995</v>
      </c>
      <c r="F26" s="40">
        <v>261.54999999999995</v>
      </c>
      <c r="G26" s="40">
        <v>256.94999999999993</v>
      </c>
      <c r="H26" s="40">
        <v>278.64999999999998</v>
      </c>
      <c r="I26" s="40">
        <v>283.25</v>
      </c>
      <c r="J26" s="40">
        <v>289.5</v>
      </c>
      <c r="K26" s="31">
        <v>277</v>
      </c>
      <c r="L26" s="31">
        <v>266.14999999999998</v>
      </c>
      <c r="M26" s="31">
        <v>15.31085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2178.5500000000002</v>
      </c>
      <c r="D27" s="40">
        <v>2163.2833333333333</v>
      </c>
      <c r="E27" s="40">
        <v>2131.5666666666666</v>
      </c>
      <c r="F27" s="40">
        <v>2084.5833333333335</v>
      </c>
      <c r="G27" s="40">
        <v>2052.8666666666668</v>
      </c>
      <c r="H27" s="40">
        <v>2210.2666666666664</v>
      </c>
      <c r="I27" s="40">
        <v>2241.9833333333327</v>
      </c>
      <c r="J27" s="40">
        <v>2288.9666666666662</v>
      </c>
      <c r="K27" s="31">
        <v>2195</v>
      </c>
      <c r="L27" s="31">
        <v>2116.3000000000002</v>
      </c>
      <c r="M27" s="31">
        <v>1.74299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781.35</v>
      </c>
      <c r="D28" s="40">
        <v>774.43333333333339</v>
      </c>
      <c r="E28" s="40">
        <v>761.91666666666674</v>
      </c>
      <c r="F28" s="40">
        <v>742.48333333333335</v>
      </c>
      <c r="G28" s="40">
        <v>729.9666666666667</v>
      </c>
      <c r="H28" s="40">
        <v>793.86666666666679</v>
      </c>
      <c r="I28" s="40">
        <v>806.38333333333344</v>
      </c>
      <c r="J28" s="40">
        <v>825.81666666666683</v>
      </c>
      <c r="K28" s="31">
        <v>786.95</v>
      </c>
      <c r="L28" s="31">
        <v>755</v>
      </c>
      <c r="M28" s="31">
        <v>2.8854500000000001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3475.45</v>
      </c>
      <c r="D29" s="40">
        <v>3475.2999999999997</v>
      </c>
      <c r="E29" s="40">
        <v>3429.6499999999996</v>
      </c>
      <c r="F29" s="40">
        <v>3383.85</v>
      </c>
      <c r="G29" s="40">
        <v>3338.2</v>
      </c>
      <c r="H29" s="40">
        <v>3521.0999999999995</v>
      </c>
      <c r="I29" s="40">
        <v>3566.75</v>
      </c>
      <c r="J29" s="40">
        <v>3612.5499999999993</v>
      </c>
      <c r="K29" s="31">
        <v>3520.95</v>
      </c>
      <c r="L29" s="31">
        <v>3429.5</v>
      </c>
      <c r="M29" s="31">
        <v>0.48474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609.04999999999995</v>
      </c>
      <c r="D30" s="40">
        <v>607.81666666666661</v>
      </c>
      <c r="E30" s="40">
        <v>603.63333333333321</v>
      </c>
      <c r="F30" s="40">
        <v>598.21666666666658</v>
      </c>
      <c r="G30" s="40">
        <v>594.03333333333319</v>
      </c>
      <c r="H30" s="40">
        <v>613.23333333333323</v>
      </c>
      <c r="I30" s="40">
        <v>617.41666666666663</v>
      </c>
      <c r="J30" s="40">
        <v>622.83333333333326</v>
      </c>
      <c r="K30" s="31">
        <v>612</v>
      </c>
      <c r="L30" s="31">
        <v>602.4</v>
      </c>
      <c r="M30" s="31">
        <v>4.3322200000000004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369.95</v>
      </c>
      <c r="D31" s="40">
        <v>368.23333333333335</v>
      </c>
      <c r="E31" s="40">
        <v>365.7166666666667</v>
      </c>
      <c r="F31" s="40">
        <v>361.48333333333335</v>
      </c>
      <c r="G31" s="40">
        <v>358.9666666666667</v>
      </c>
      <c r="H31" s="40">
        <v>372.4666666666667</v>
      </c>
      <c r="I31" s="40">
        <v>374.98333333333335</v>
      </c>
      <c r="J31" s="40">
        <v>379.2166666666667</v>
      </c>
      <c r="K31" s="31">
        <v>370.75</v>
      </c>
      <c r="L31" s="31">
        <v>364</v>
      </c>
      <c r="M31" s="31">
        <v>6.3541800000000004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4840.05</v>
      </c>
      <c r="D32" s="40">
        <v>4818.3499999999995</v>
      </c>
      <c r="E32" s="40">
        <v>4776.6999999999989</v>
      </c>
      <c r="F32" s="40">
        <v>4713.3499999999995</v>
      </c>
      <c r="G32" s="40">
        <v>4671.6999999999989</v>
      </c>
      <c r="H32" s="40">
        <v>4881.6999999999989</v>
      </c>
      <c r="I32" s="40">
        <v>4923.3499999999985</v>
      </c>
      <c r="J32" s="40">
        <v>4986.6999999999989</v>
      </c>
      <c r="K32" s="31">
        <v>4860</v>
      </c>
      <c r="L32" s="31">
        <v>4755</v>
      </c>
      <c r="M32" s="31">
        <v>3.1549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208.9</v>
      </c>
      <c r="D33" s="40">
        <v>206.76666666666665</v>
      </c>
      <c r="E33" s="40">
        <v>204.1333333333333</v>
      </c>
      <c r="F33" s="40">
        <v>199.36666666666665</v>
      </c>
      <c r="G33" s="40">
        <v>196.73333333333329</v>
      </c>
      <c r="H33" s="40">
        <v>211.5333333333333</v>
      </c>
      <c r="I33" s="40">
        <v>214.16666666666663</v>
      </c>
      <c r="J33" s="40">
        <v>218.93333333333331</v>
      </c>
      <c r="K33" s="31">
        <v>209.4</v>
      </c>
      <c r="L33" s="31">
        <v>202</v>
      </c>
      <c r="M33" s="31">
        <v>12.80639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122.8</v>
      </c>
      <c r="D34" s="40">
        <v>122.10000000000001</v>
      </c>
      <c r="E34" s="40">
        <v>121.00000000000001</v>
      </c>
      <c r="F34" s="40">
        <v>119.2</v>
      </c>
      <c r="G34" s="40">
        <v>118.10000000000001</v>
      </c>
      <c r="H34" s="40">
        <v>123.90000000000002</v>
      </c>
      <c r="I34" s="40">
        <v>125.00000000000001</v>
      </c>
      <c r="J34" s="40">
        <v>126.80000000000003</v>
      </c>
      <c r="K34" s="31">
        <v>123.2</v>
      </c>
      <c r="L34" s="31">
        <v>120.3</v>
      </c>
      <c r="M34" s="31">
        <v>76.890559999999994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3272.4</v>
      </c>
      <c r="D35" s="40">
        <v>3261.1166666666663</v>
      </c>
      <c r="E35" s="40">
        <v>3237.4833333333327</v>
      </c>
      <c r="F35" s="40">
        <v>3202.5666666666662</v>
      </c>
      <c r="G35" s="40">
        <v>3178.9333333333325</v>
      </c>
      <c r="H35" s="40">
        <v>3296.0333333333328</v>
      </c>
      <c r="I35" s="40">
        <v>3319.666666666667</v>
      </c>
      <c r="J35" s="40">
        <v>3354.583333333333</v>
      </c>
      <c r="K35" s="31">
        <v>3284.75</v>
      </c>
      <c r="L35" s="31">
        <v>3226.2</v>
      </c>
      <c r="M35" s="31">
        <v>6.4070099999999996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2135.5500000000002</v>
      </c>
      <c r="D36" s="40">
        <v>2126.1666666666665</v>
      </c>
      <c r="E36" s="40">
        <v>2102.333333333333</v>
      </c>
      <c r="F36" s="40">
        <v>2069.1166666666663</v>
      </c>
      <c r="G36" s="40">
        <v>2045.2833333333328</v>
      </c>
      <c r="H36" s="40">
        <v>2159.3833333333332</v>
      </c>
      <c r="I36" s="40">
        <v>2183.2166666666662</v>
      </c>
      <c r="J36" s="40">
        <v>2216.4333333333334</v>
      </c>
      <c r="K36" s="31">
        <v>2150</v>
      </c>
      <c r="L36" s="31">
        <v>2092.9499999999998</v>
      </c>
      <c r="M36" s="31">
        <v>1.43712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726.1</v>
      </c>
      <c r="D37" s="40">
        <v>720.66666666666663</v>
      </c>
      <c r="E37" s="40">
        <v>712.5333333333333</v>
      </c>
      <c r="F37" s="40">
        <v>698.9666666666667</v>
      </c>
      <c r="G37" s="40">
        <v>690.83333333333337</v>
      </c>
      <c r="H37" s="40">
        <v>734.23333333333323</v>
      </c>
      <c r="I37" s="40">
        <v>742.36666666666667</v>
      </c>
      <c r="J37" s="40">
        <v>755.93333333333317</v>
      </c>
      <c r="K37" s="31">
        <v>728.8</v>
      </c>
      <c r="L37" s="31">
        <v>707.1</v>
      </c>
      <c r="M37" s="31">
        <v>19.798490000000001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4668.6499999999996</v>
      </c>
      <c r="D38" s="40">
        <v>4634.6333333333332</v>
      </c>
      <c r="E38" s="40">
        <v>4589.2666666666664</v>
      </c>
      <c r="F38" s="40">
        <v>4509.8833333333332</v>
      </c>
      <c r="G38" s="40">
        <v>4464.5166666666664</v>
      </c>
      <c r="H38" s="40">
        <v>4714.0166666666664</v>
      </c>
      <c r="I38" s="40">
        <v>4759.3833333333332</v>
      </c>
      <c r="J38" s="40">
        <v>4838.7666666666664</v>
      </c>
      <c r="K38" s="31">
        <v>4680</v>
      </c>
      <c r="L38" s="31">
        <v>4555.25</v>
      </c>
      <c r="M38" s="31">
        <v>2.9436599999999999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672.15</v>
      </c>
      <c r="D39" s="40">
        <v>667.56666666666672</v>
      </c>
      <c r="E39" s="40">
        <v>660.53333333333342</v>
      </c>
      <c r="F39" s="40">
        <v>648.91666666666674</v>
      </c>
      <c r="G39" s="40">
        <v>641.88333333333344</v>
      </c>
      <c r="H39" s="40">
        <v>679.18333333333339</v>
      </c>
      <c r="I39" s="40">
        <v>686.2166666666667</v>
      </c>
      <c r="J39" s="40">
        <v>697.83333333333337</v>
      </c>
      <c r="K39" s="31">
        <v>674.6</v>
      </c>
      <c r="L39" s="31">
        <v>655.95</v>
      </c>
      <c r="M39" s="31">
        <v>69.967290000000006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3154.1</v>
      </c>
      <c r="D40" s="40">
        <v>3150.0833333333335</v>
      </c>
      <c r="E40" s="40">
        <v>3126.0166666666669</v>
      </c>
      <c r="F40" s="40">
        <v>3097.9333333333334</v>
      </c>
      <c r="G40" s="40">
        <v>3073.8666666666668</v>
      </c>
      <c r="H40" s="40">
        <v>3178.166666666667</v>
      </c>
      <c r="I40" s="40">
        <v>3202.2333333333336</v>
      </c>
      <c r="J40" s="40">
        <v>3230.3166666666671</v>
      </c>
      <c r="K40" s="31">
        <v>3174.15</v>
      </c>
      <c r="L40" s="31">
        <v>3122</v>
      </c>
      <c r="M40" s="31">
        <v>0.94069000000000003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6890.75</v>
      </c>
      <c r="D41" s="40">
        <v>6817.8666666666659</v>
      </c>
      <c r="E41" s="40">
        <v>6726.9333333333316</v>
      </c>
      <c r="F41" s="40">
        <v>6563.1166666666659</v>
      </c>
      <c r="G41" s="40">
        <v>6472.1833333333316</v>
      </c>
      <c r="H41" s="40">
        <v>6981.6833333333316</v>
      </c>
      <c r="I41" s="40">
        <v>7072.6166666666659</v>
      </c>
      <c r="J41" s="40">
        <v>7236.4333333333316</v>
      </c>
      <c r="K41" s="31">
        <v>6908.8</v>
      </c>
      <c r="L41" s="31">
        <v>6654.05</v>
      </c>
      <c r="M41" s="31">
        <v>9.1235999999999997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16013.1</v>
      </c>
      <c r="D42" s="40">
        <v>15904.700000000003</v>
      </c>
      <c r="E42" s="40">
        <v>15669.450000000004</v>
      </c>
      <c r="F42" s="40">
        <v>15325.800000000001</v>
      </c>
      <c r="G42" s="40">
        <v>15090.550000000003</v>
      </c>
      <c r="H42" s="40">
        <v>16248.350000000006</v>
      </c>
      <c r="I42" s="40">
        <v>16483.600000000002</v>
      </c>
      <c r="J42" s="40">
        <v>16827.250000000007</v>
      </c>
      <c r="K42" s="31">
        <v>16139.95</v>
      </c>
      <c r="L42" s="31">
        <v>15561.05</v>
      </c>
      <c r="M42" s="31">
        <v>2.35114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5083.2</v>
      </c>
      <c r="D43" s="40">
        <v>5057.7833333333328</v>
      </c>
      <c r="E43" s="40">
        <v>4987.1166666666659</v>
      </c>
      <c r="F43" s="40">
        <v>4891.0333333333328</v>
      </c>
      <c r="G43" s="40">
        <v>4820.3666666666659</v>
      </c>
      <c r="H43" s="40">
        <v>5153.8666666666659</v>
      </c>
      <c r="I43" s="40">
        <v>5224.5333333333338</v>
      </c>
      <c r="J43" s="40">
        <v>5320.6166666666659</v>
      </c>
      <c r="K43" s="31">
        <v>5128.45</v>
      </c>
      <c r="L43" s="31">
        <v>4961.7</v>
      </c>
      <c r="M43" s="31">
        <v>0.38067000000000001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2188.4</v>
      </c>
      <c r="D44" s="40">
        <v>2191.2000000000003</v>
      </c>
      <c r="E44" s="40">
        <v>2174.9500000000007</v>
      </c>
      <c r="F44" s="40">
        <v>2161.5000000000005</v>
      </c>
      <c r="G44" s="40">
        <v>2145.2500000000009</v>
      </c>
      <c r="H44" s="40">
        <v>2204.6500000000005</v>
      </c>
      <c r="I44" s="40">
        <v>2220.8999999999996</v>
      </c>
      <c r="J44" s="40">
        <v>2234.3500000000004</v>
      </c>
      <c r="K44" s="31">
        <v>2207.4499999999998</v>
      </c>
      <c r="L44" s="31">
        <v>2177.75</v>
      </c>
      <c r="M44" s="31">
        <v>1.2194199999999999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252.9</v>
      </c>
      <c r="D45" s="40">
        <v>245.9</v>
      </c>
      <c r="E45" s="40">
        <v>236.55</v>
      </c>
      <c r="F45" s="40">
        <v>220.20000000000002</v>
      </c>
      <c r="G45" s="40">
        <v>210.85000000000002</v>
      </c>
      <c r="H45" s="40">
        <v>262.25</v>
      </c>
      <c r="I45" s="40">
        <v>271.59999999999997</v>
      </c>
      <c r="J45" s="40">
        <v>287.95</v>
      </c>
      <c r="K45" s="31">
        <v>255.25</v>
      </c>
      <c r="L45" s="31">
        <v>229.55</v>
      </c>
      <c r="M45" s="31">
        <v>176.37643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79.849999999999994</v>
      </c>
      <c r="D46" s="40">
        <v>79</v>
      </c>
      <c r="E46" s="40">
        <v>77.900000000000006</v>
      </c>
      <c r="F46" s="40">
        <v>75.95</v>
      </c>
      <c r="G46" s="40">
        <v>74.850000000000009</v>
      </c>
      <c r="H46" s="40">
        <v>80.95</v>
      </c>
      <c r="I46" s="40">
        <v>82.05</v>
      </c>
      <c r="J46" s="40">
        <v>84</v>
      </c>
      <c r="K46" s="31">
        <v>80.099999999999994</v>
      </c>
      <c r="L46" s="31">
        <v>77.05</v>
      </c>
      <c r="M46" s="31">
        <v>265.25913000000003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51.1</v>
      </c>
      <c r="D47" s="40">
        <v>50.983333333333341</v>
      </c>
      <c r="E47" s="40">
        <v>50.51666666666668</v>
      </c>
      <c r="F47" s="40">
        <v>49.933333333333337</v>
      </c>
      <c r="G47" s="40">
        <v>49.466666666666676</v>
      </c>
      <c r="H47" s="40">
        <v>51.566666666666684</v>
      </c>
      <c r="I47" s="40">
        <v>52.033333333333339</v>
      </c>
      <c r="J47" s="40">
        <v>52.616666666666688</v>
      </c>
      <c r="K47" s="31">
        <v>51.45</v>
      </c>
      <c r="L47" s="31">
        <v>50.4</v>
      </c>
      <c r="M47" s="31">
        <v>32.527589999999996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1821</v>
      </c>
      <c r="D48" s="40">
        <v>1810.5166666666667</v>
      </c>
      <c r="E48" s="40">
        <v>1796.4333333333334</v>
      </c>
      <c r="F48" s="40">
        <v>1771.8666666666668</v>
      </c>
      <c r="G48" s="40">
        <v>1757.7833333333335</v>
      </c>
      <c r="H48" s="40">
        <v>1835.0833333333333</v>
      </c>
      <c r="I48" s="40">
        <v>1849.1666666666667</v>
      </c>
      <c r="J48" s="40">
        <v>1873.7333333333331</v>
      </c>
      <c r="K48" s="31">
        <v>1824.6</v>
      </c>
      <c r="L48" s="31">
        <v>1785.95</v>
      </c>
      <c r="M48" s="31">
        <v>3.6030199999999999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746.25</v>
      </c>
      <c r="D49" s="40">
        <v>742.18333333333339</v>
      </c>
      <c r="E49" s="40">
        <v>736.31666666666683</v>
      </c>
      <c r="F49" s="40">
        <v>726.38333333333344</v>
      </c>
      <c r="G49" s="40">
        <v>720.51666666666688</v>
      </c>
      <c r="H49" s="40">
        <v>752.11666666666679</v>
      </c>
      <c r="I49" s="40">
        <v>757.98333333333335</v>
      </c>
      <c r="J49" s="40">
        <v>767.91666666666674</v>
      </c>
      <c r="K49" s="31">
        <v>748.05</v>
      </c>
      <c r="L49" s="31">
        <v>732.25</v>
      </c>
      <c r="M49" s="31">
        <v>2.41926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206.95</v>
      </c>
      <c r="D50" s="40">
        <v>205.29999999999998</v>
      </c>
      <c r="E50" s="40">
        <v>203.14999999999998</v>
      </c>
      <c r="F50" s="40">
        <v>199.35</v>
      </c>
      <c r="G50" s="40">
        <v>197.2</v>
      </c>
      <c r="H50" s="40">
        <v>209.09999999999997</v>
      </c>
      <c r="I50" s="40">
        <v>211.25</v>
      </c>
      <c r="J50" s="40">
        <v>215.04999999999995</v>
      </c>
      <c r="K50" s="31">
        <v>207.45</v>
      </c>
      <c r="L50" s="31">
        <v>201.5</v>
      </c>
      <c r="M50" s="31">
        <v>28.923200000000001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687</v>
      </c>
      <c r="D51" s="40">
        <v>685.9666666666667</v>
      </c>
      <c r="E51" s="40">
        <v>678.48333333333335</v>
      </c>
      <c r="F51" s="40">
        <v>669.9666666666667</v>
      </c>
      <c r="G51" s="40">
        <v>662.48333333333335</v>
      </c>
      <c r="H51" s="40">
        <v>694.48333333333335</v>
      </c>
      <c r="I51" s="40">
        <v>701.9666666666667</v>
      </c>
      <c r="J51" s="40">
        <v>710.48333333333335</v>
      </c>
      <c r="K51" s="31">
        <v>693.45</v>
      </c>
      <c r="L51" s="31">
        <v>677.45</v>
      </c>
      <c r="M51" s="31">
        <v>9.4302399999999995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57.6</v>
      </c>
      <c r="D52" s="40">
        <v>57.266666666666673</v>
      </c>
      <c r="E52" s="40">
        <v>56.633333333333347</v>
      </c>
      <c r="F52" s="40">
        <v>55.666666666666671</v>
      </c>
      <c r="G52" s="40">
        <v>55.033333333333346</v>
      </c>
      <c r="H52" s="40">
        <v>58.233333333333348</v>
      </c>
      <c r="I52" s="40">
        <v>58.866666666666674</v>
      </c>
      <c r="J52" s="40">
        <v>59.83333333333335</v>
      </c>
      <c r="K52" s="31">
        <v>57.9</v>
      </c>
      <c r="L52" s="31">
        <v>56.3</v>
      </c>
      <c r="M52" s="31">
        <v>264.50977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374.4</v>
      </c>
      <c r="D53" s="40">
        <v>372.34999999999997</v>
      </c>
      <c r="E53" s="40">
        <v>369.54999999999995</v>
      </c>
      <c r="F53" s="40">
        <v>364.7</v>
      </c>
      <c r="G53" s="40">
        <v>361.9</v>
      </c>
      <c r="H53" s="40">
        <v>377.19999999999993</v>
      </c>
      <c r="I53" s="40">
        <v>380</v>
      </c>
      <c r="J53" s="40">
        <v>384.84999999999991</v>
      </c>
      <c r="K53" s="31">
        <v>375.15</v>
      </c>
      <c r="L53" s="31">
        <v>367.5</v>
      </c>
      <c r="M53" s="31">
        <v>23.1633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675.75</v>
      </c>
      <c r="D54" s="40">
        <v>674.25</v>
      </c>
      <c r="E54" s="40">
        <v>670.15</v>
      </c>
      <c r="F54" s="40">
        <v>664.55</v>
      </c>
      <c r="G54" s="40">
        <v>660.44999999999993</v>
      </c>
      <c r="H54" s="40">
        <v>679.85</v>
      </c>
      <c r="I54" s="40">
        <v>683.94999999999993</v>
      </c>
      <c r="J54" s="40">
        <v>689.55000000000007</v>
      </c>
      <c r="K54" s="31">
        <v>678.35</v>
      </c>
      <c r="L54" s="31">
        <v>668.65</v>
      </c>
      <c r="M54" s="31">
        <v>36.585720000000002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356.45</v>
      </c>
      <c r="D55" s="40">
        <v>355.26666666666665</v>
      </c>
      <c r="E55" s="40">
        <v>352.68333333333328</v>
      </c>
      <c r="F55" s="40">
        <v>348.91666666666663</v>
      </c>
      <c r="G55" s="40">
        <v>346.33333333333326</v>
      </c>
      <c r="H55" s="40">
        <v>359.0333333333333</v>
      </c>
      <c r="I55" s="40">
        <v>361.61666666666667</v>
      </c>
      <c r="J55" s="40">
        <v>365.38333333333333</v>
      </c>
      <c r="K55" s="31">
        <v>357.85</v>
      </c>
      <c r="L55" s="31">
        <v>351.5</v>
      </c>
      <c r="M55" s="31">
        <v>25.376390000000001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16623.7</v>
      </c>
      <c r="D56" s="40">
        <v>16473.733333333334</v>
      </c>
      <c r="E56" s="40">
        <v>16272.466666666667</v>
      </c>
      <c r="F56" s="40">
        <v>15921.233333333334</v>
      </c>
      <c r="G56" s="40">
        <v>15719.966666666667</v>
      </c>
      <c r="H56" s="40">
        <v>16824.966666666667</v>
      </c>
      <c r="I56" s="40">
        <v>17026.233333333337</v>
      </c>
      <c r="J56" s="40">
        <v>17377.466666666667</v>
      </c>
      <c r="K56" s="31">
        <v>16675</v>
      </c>
      <c r="L56" s="31">
        <v>16122.5</v>
      </c>
      <c r="M56" s="31">
        <v>0.24531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3513.2</v>
      </c>
      <c r="D57" s="40">
        <v>3521.4833333333336</v>
      </c>
      <c r="E57" s="40">
        <v>3498.416666666667</v>
      </c>
      <c r="F57" s="40">
        <v>3483.6333333333332</v>
      </c>
      <c r="G57" s="40">
        <v>3460.5666666666666</v>
      </c>
      <c r="H57" s="40">
        <v>3536.2666666666673</v>
      </c>
      <c r="I57" s="40">
        <v>3559.3333333333339</v>
      </c>
      <c r="J57" s="40">
        <v>3574.1166666666677</v>
      </c>
      <c r="K57" s="31">
        <v>3544.55</v>
      </c>
      <c r="L57" s="31">
        <v>3506.7</v>
      </c>
      <c r="M57" s="31">
        <v>0.94111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458.25</v>
      </c>
      <c r="D58" s="40">
        <v>457.36666666666662</v>
      </c>
      <c r="E58" s="40">
        <v>454.88333333333321</v>
      </c>
      <c r="F58" s="40">
        <v>451.51666666666659</v>
      </c>
      <c r="G58" s="40">
        <v>449.03333333333319</v>
      </c>
      <c r="H58" s="40">
        <v>460.73333333333323</v>
      </c>
      <c r="I58" s="40">
        <v>463.2166666666667</v>
      </c>
      <c r="J58" s="40">
        <v>466.58333333333326</v>
      </c>
      <c r="K58" s="31">
        <v>459.85</v>
      </c>
      <c r="L58" s="31">
        <v>454</v>
      </c>
      <c r="M58" s="31">
        <v>24.545629999999999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195.6</v>
      </c>
      <c r="D59" s="40">
        <v>192.83333333333334</v>
      </c>
      <c r="E59" s="40">
        <v>189.16666666666669</v>
      </c>
      <c r="F59" s="40">
        <v>182.73333333333335</v>
      </c>
      <c r="G59" s="40">
        <v>179.06666666666669</v>
      </c>
      <c r="H59" s="40">
        <v>199.26666666666668</v>
      </c>
      <c r="I59" s="40">
        <v>202.93333333333337</v>
      </c>
      <c r="J59" s="40">
        <v>209.36666666666667</v>
      </c>
      <c r="K59" s="31">
        <v>196.5</v>
      </c>
      <c r="L59" s="31">
        <v>186.4</v>
      </c>
      <c r="M59" s="31">
        <v>100.53249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122.65</v>
      </c>
      <c r="D60" s="40">
        <v>122.2</v>
      </c>
      <c r="E60" s="40">
        <v>121</v>
      </c>
      <c r="F60" s="40">
        <v>119.35</v>
      </c>
      <c r="G60" s="40">
        <v>118.14999999999999</v>
      </c>
      <c r="H60" s="40">
        <v>123.85000000000001</v>
      </c>
      <c r="I60" s="40">
        <v>125.05000000000003</v>
      </c>
      <c r="J60" s="40">
        <v>126.70000000000002</v>
      </c>
      <c r="K60" s="31">
        <v>123.4</v>
      </c>
      <c r="L60" s="31">
        <v>120.55</v>
      </c>
      <c r="M60" s="31">
        <v>3.6757599999999999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526.75</v>
      </c>
      <c r="D61" s="40">
        <v>522.26666666666665</v>
      </c>
      <c r="E61" s="40">
        <v>514.5333333333333</v>
      </c>
      <c r="F61" s="40">
        <v>502.31666666666666</v>
      </c>
      <c r="G61" s="40">
        <v>494.58333333333331</v>
      </c>
      <c r="H61" s="40">
        <v>534.48333333333335</v>
      </c>
      <c r="I61" s="40">
        <v>542.2166666666667</v>
      </c>
      <c r="J61" s="40">
        <v>554.43333333333328</v>
      </c>
      <c r="K61" s="31">
        <v>530</v>
      </c>
      <c r="L61" s="31">
        <v>510.05</v>
      </c>
      <c r="M61" s="31">
        <v>12.31611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930.25</v>
      </c>
      <c r="D62" s="40">
        <v>924.51666666666677</v>
      </c>
      <c r="E62" s="40">
        <v>915.88333333333355</v>
      </c>
      <c r="F62" s="40">
        <v>901.51666666666677</v>
      </c>
      <c r="G62" s="40">
        <v>892.88333333333355</v>
      </c>
      <c r="H62" s="40">
        <v>938.88333333333355</v>
      </c>
      <c r="I62" s="40">
        <v>947.51666666666677</v>
      </c>
      <c r="J62" s="40">
        <v>961.88333333333355</v>
      </c>
      <c r="K62" s="31">
        <v>933.15</v>
      </c>
      <c r="L62" s="31">
        <v>910.15</v>
      </c>
      <c r="M62" s="31">
        <v>45.962479999999999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132</v>
      </c>
      <c r="D63" s="40">
        <v>131.81666666666666</v>
      </c>
      <c r="E63" s="40">
        <v>130.63333333333333</v>
      </c>
      <c r="F63" s="40">
        <v>129.26666666666665</v>
      </c>
      <c r="G63" s="40">
        <v>128.08333333333331</v>
      </c>
      <c r="H63" s="40">
        <v>133.18333333333334</v>
      </c>
      <c r="I63" s="40">
        <v>134.36666666666667</v>
      </c>
      <c r="J63" s="40">
        <v>135.73333333333335</v>
      </c>
      <c r="K63" s="31">
        <v>133</v>
      </c>
      <c r="L63" s="31">
        <v>130.44999999999999</v>
      </c>
      <c r="M63" s="31">
        <v>21.837779999999999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146.05000000000001</v>
      </c>
      <c r="D64" s="40">
        <v>145.54999999999998</v>
      </c>
      <c r="E64" s="40">
        <v>144.59999999999997</v>
      </c>
      <c r="F64" s="40">
        <v>143.14999999999998</v>
      </c>
      <c r="G64" s="40">
        <v>142.19999999999996</v>
      </c>
      <c r="H64" s="40">
        <v>146.99999999999997</v>
      </c>
      <c r="I64" s="40">
        <v>147.94999999999996</v>
      </c>
      <c r="J64" s="40">
        <v>149.39999999999998</v>
      </c>
      <c r="K64" s="31">
        <v>146.5</v>
      </c>
      <c r="L64" s="31">
        <v>144.1</v>
      </c>
      <c r="M64" s="31">
        <v>35.34825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5618.15</v>
      </c>
      <c r="D65" s="40">
        <v>5614.0666666666657</v>
      </c>
      <c r="E65" s="40">
        <v>5553.4833333333318</v>
      </c>
      <c r="F65" s="40">
        <v>5488.8166666666657</v>
      </c>
      <c r="G65" s="40">
        <v>5428.2333333333318</v>
      </c>
      <c r="H65" s="40">
        <v>5678.7333333333318</v>
      </c>
      <c r="I65" s="40">
        <v>5739.3166666666657</v>
      </c>
      <c r="J65" s="40">
        <v>5803.9833333333318</v>
      </c>
      <c r="K65" s="31">
        <v>5674.65</v>
      </c>
      <c r="L65" s="31">
        <v>5549.4</v>
      </c>
      <c r="M65" s="31">
        <v>2.9465499999999998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1456.25</v>
      </c>
      <c r="D66" s="40">
        <v>1452.7833333333335</v>
      </c>
      <c r="E66" s="40">
        <v>1445.4666666666672</v>
      </c>
      <c r="F66" s="40">
        <v>1434.6833333333336</v>
      </c>
      <c r="G66" s="40">
        <v>1427.3666666666672</v>
      </c>
      <c r="H66" s="40">
        <v>1463.5666666666671</v>
      </c>
      <c r="I66" s="40">
        <v>1470.8833333333332</v>
      </c>
      <c r="J66" s="40">
        <v>1481.666666666667</v>
      </c>
      <c r="K66" s="31">
        <v>1460.1</v>
      </c>
      <c r="L66" s="31">
        <v>1442</v>
      </c>
      <c r="M66" s="31">
        <v>2.75692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608.25</v>
      </c>
      <c r="D67" s="40">
        <v>604.36666666666667</v>
      </c>
      <c r="E67" s="40">
        <v>599.0333333333333</v>
      </c>
      <c r="F67" s="40">
        <v>589.81666666666661</v>
      </c>
      <c r="G67" s="40">
        <v>584.48333333333323</v>
      </c>
      <c r="H67" s="40">
        <v>613.58333333333337</v>
      </c>
      <c r="I67" s="40">
        <v>618.91666666666663</v>
      </c>
      <c r="J67" s="40">
        <v>628.13333333333344</v>
      </c>
      <c r="K67" s="31">
        <v>609.70000000000005</v>
      </c>
      <c r="L67" s="31">
        <v>595.15</v>
      </c>
      <c r="M67" s="31">
        <v>5.4098899999999999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749.35</v>
      </c>
      <c r="D68" s="40">
        <v>746.69999999999993</v>
      </c>
      <c r="E68" s="40">
        <v>737.99999999999989</v>
      </c>
      <c r="F68" s="40">
        <v>726.65</v>
      </c>
      <c r="G68" s="40">
        <v>717.94999999999993</v>
      </c>
      <c r="H68" s="40">
        <v>758.04999999999984</v>
      </c>
      <c r="I68" s="40">
        <v>766.74999999999989</v>
      </c>
      <c r="J68" s="40">
        <v>778.0999999999998</v>
      </c>
      <c r="K68" s="31">
        <v>755.4</v>
      </c>
      <c r="L68" s="31">
        <v>735.35</v>
      </c>
      <c r="M68" s="31">
        <v>2.1644800000000002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432.8</v>
      </c>
      <c r="D69" s="40">
        <v>428.93333333333339</v>
      </c>
      <c r="E69" s="40">
        <v>423.01666666666677</v>
      </c>
      <c r="F69" s="40">
        <v>413.23333333333335</v>
      </c>
      <c r="G69" s="40">
        <v>407.31666666666672</v>
      </c>
      <c r="H69" s="40">
        <v>438.71666666666681</v>
      </c>
      <c r="I69" s="40">
        <v>444.63333333333344</v>
      </c>
      <c r="J69" s="40">
        <v>454.41666666666686</v>
      </c>
      <c r="K69" s="31">
        <v>434.85</v>
      </c>
      <c r="L69" s="31">
        <v>419.15</v>
      </c>
      <c r="M69" s="31">
        <v>5.89846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919.55</v>
      </c>
      <c r="D70" s="40">
        <v>919.69999999999993</v>
      </c>
      <c r="E70" s="40">
        <v>910.44999999999982</v>
      </c>
      <c r="F70" s="40">
        <v>901.34999999999991</v>
      </c>
      <c r="G70" s="40">
        <v>892.0999999999998</v>
      </c>
      <c r="H70" s="40">
        <v>928.79999999999984</v>
      </c>
      <c r="I70" s="40">
        <v>938.05000000000007</v>
      </c>
      <c r="J70" s="40">
        <v>947.14999999999986</v>
      </c>
      <c r="K70" s="31">
        <v>928.95</v>
      </c>
      <c r="L70" s="31">
        <v>910.6</v>
      </c>
      <c r="M70" s="31">
        <v>2.2795899999999998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382.6</v>
      </c>
      <c r="D71" s="40">
        <v>378.7166666666667</v>
      </c>
      <c r="E71" s="40">
        <v>373.03333333333342</v>
      </c>
      <c r="F71" s="40">
        <v>363.4666666666667</v>
      </c>
      <c r="G71" s="40">
        <v>357.78333333333342</v>
      </c>
      <c r="H71" s="40">
        <v>388.28333333333342</v>
      </c>
      <c r="I71" s="40">
        <v>393.9666666666667</v>
      </c>
      <c r="J71" s="40">
        <v>403.53333333333342</v>
      </c>
      <c r="K71" s="31">
        <v>384.4</v>
      </c>
      <c r="L71" s="31">
        <v>369.15</v>
      </c>
      <c r="M71" s="31">
        <v>41.832450000000001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561.45000000000005</v>
      </c>
      <c r="D72" s="40">
        <v>561.36666666666667</v>
      </c>
      <c r="E72" s="40">
        <v>558.33333333333337</v>
      </c>
      <c r="F72" s="40">
        <v>555.2166666666667</v>
      </c>
      <c r="G72" s="40">
        <v>552.18333333333339</v>
      </c>
      <c r="H72" s="40">
        <v>564.48333333333335</v>
      </c>
      <c r="I72" s="40">
        <v>567.51666666666665</v>
      </c>
      <c r="J72" s="40">
        <v>570.63333333333333</v>
      </c>
      <c r="K72" s="31">
        <v>564.4</v>
      </c>
      <c r="L72" s="31">
        <v>558.25</v>
      </c>
      <c r="M72" s="31">
        <v>5.71197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1818.5</v>
      </c>
      <c r="D73" s="40">
        <v>1804.3</v>
      </c>
      <c r="E73" s="40">
        <v>1778.6</v>
      </c>
      <c r="F73" s="40">
        <v>1738.7</v>
      </c>
      <c r="G73" s="40">
        <v>1713</v>
      </c>
      <c r="H73" s="40">
        <v>1844.1999999999998</v>
      </c>
      <c r="I73" s="40">
        <v>1869.9</v>
      </c>
      <c r="J73" s="40">
        <v>1909.7999999999997</v>
      </c>
      <c r="K73" s="31">
        <v>1830</v>
      </c>
      <c r="L73" s="31">
        <v>1764.4</v>
      </c>
      <c r="M73" s="31">
        <v>1.9790700000000001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2348.8000000000002</v>
      </c>
      <c r="D74" s="40">
        <v>2326.3166666666671</v>
      </c>
      <c r="E74" s="40">
        <v>2295.3333333333339</v>
      </c>
      <c r="F74" s="40">
        <v>2241.8666666666668</v>
      </c>
      <c r="G74" s="40">
        <v>2210.8833333333337</v>
      </c>
      <c r="H74" s="40">
        <v>2379.7833333333342</v>
      </c>
      <c r="I74" s="40">
        <v>2410.7666666666669</v>
      </c>
      <c r="J74" s="40">
        <v>2464.2333333333345</v>
      </c>
      <c r="K74" s="31">
        <v>2357.3000000000002</v>
      </c>
      <c r="L74" s="31">
        <v>2272.85</v>
      </c>
      <c r="M74" s="31">
        <v>5.3653500000000003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151.80000000000001</v>
      </c>
      <c r="D75" s="40">
        <v>152.41666666666666</v>
      </c>
      <c r="E75" s="40">
        <v>149.83333333333331</v>
      </c>
      <c r="F75" s="40">
        <v>147.86666666666665</v>
      </c>
      <c r="G75" s="40">
        <v>145.2833333333333</v>
      </c>
      <c r="H75" s="40">
        <v>154.38333333333333</v>
      </c>
      <c r="I75" s="40">
        <v>156.96666666666664</v>
      </c>
      <c r="J75" s="40">
        <v>158.93333333333334</v>
      </c>
      <c r="K75" s="31">
        <v>155</v>
      </c>
      <c r="L75" s="31">
        <v>150.44999999999999</v>
      </c>
      <c r="M75" s="31">
        <v>10.06409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4473.2</v>
      </c>
      <c r="D76" s="40">
        <v>4465.3500000000004</v>
      </c>
      <c r="E76" s="40">
        <v>4439.7000000000007</v>
      </c>
      <c r="F76" s="40">
        <v>4406.2000000000007</v>
      </c>
      <c r="G76" s="40">
        <v>4380.5500000000011</v>
      </c>
      <c r="H76" s="40">
        <v>4498.8500000000004</v>
      </c>
      <c r="I76" s="40">
        <v>4524.5</v>
      </c>
      <c r="J76" s="40">
        <v>4558</v>
      </c>
      <c r="K76" s="31">
        <v>4491</v>
      </c>
      <c r="L76" s="31">
        <v>4431.8500000000004</v>
      </c>
      <c r="M76" s="31">
        <v>2.42523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5617.35</v>
      </c>
      <c r="D77" s="40">
        <v>5538.1500000000005</v>
      </c>
      <c r="E77" s="40">
        <v>5416.3000000000011</v>
      </c>
      <c r="F77" s="40">
        <v>5215.2500000000009</v>
      </c>
      <c r="G77" s="40">
        <v>5093.4000000000015</v>
      </c>
      <c r="H77" s="40">
        <v>5739.2000000000007</v>
      </c>
      <c r="I77" s="40">
        <v>5861.0500000000011</v>
      </c>
      <c r="J77" s="40">
        <v>6062.1</v>
      </c>
      <c r="K77" s="31">
        <v>5660</v>
      </c>
      <c r="L77" s="31">
        <v>5337.1</v>
      </c>
      <c r="M77" s="31">
        <v>5.0000600000000004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3536.1</v>
      </c>
      <c r="D78" s="40">
        <v>3521.3666666666668</v>
      </c>
      <c r="E78" s="40">
        <v>3484.7333333333336</v>
      </c>
      <c r="F78" s="40">
        <v>3433.3666666666668</v>
      </c>
      <c r="G78" s="40">
        <v>3396.7333333333336</v>
      </c>
      <c r="H78" s="40">
        <v>3572.7333333333336</v>
      </c>
      <c r="I78" s="40">
        <v>3609.3666666666668</v>
      </c>
      <c r="J78" s="40">
        <v>3660.7333333333336</v>
      </c>
      <c r="K78" s="31">
        <v>3558</v>
      </c>
      <c r="L78" s="31">
        <v>3470</v>
      </c>
      <c r="M78" s="31">
        <v>1.04637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4736.8999999999996</v>
      </c>
      <c r="D79" s="40">
        <v>4701</v>
      </c>
      <c r="E79" s="40">
        <v>4657</v>
      </c>
      <c r="F79" s="40">
        <v>4577.1000000000004</v>
      </c>
      <c r="G79" s="40">
        <v>4533.1000000000004</v>
      </c>
      <c r="H79" s="40">
        <v>4780.8999999999996</v>
      </c>
      <c r="I79" s="40">
        <v>4824.8999999999996</v>
      </c>
      <c r="J79" s="40">
        <v>4904.7999999999993</v>
      </c>
      <c r="K79" s="31">
        <v>4745</v>
      </c>
      <c r="L79" s="31">
        <v>4621.1000000000004</v>
      </c>
      <c r="M79" s="31">
        <v>3.3926799999999999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2438.9499999999998</v>
      </c>
      <c r="D80" s="40">
        <v>2425.9500000000003</v>
      </c>
      <c r="E80" s="40">
        <v>2403.6500000000005</v>
      </c>
      <c r="F80" s="40">
        <v>2368.3500000000004</v>
      </c>
      <c r="G80" s="40">
        <v>2346.0500000000006</v>
      </c>
      <c r="H80" s="40">
        <v>2461.2500000000005</v>
      </c>
      <c r="I80" s="40">
        <v>2483.5500000000006</v>
      </c>
      <c r="J80" s="40">
        <v>2518.8500000000004</v>
      </c>
      <c r="K80" s="31">
        <v>2448.25</v>
      </c>
      <c r="L80" s="31">
        <v>2390.65</v>
      </c>
      <c r="M80" s="31">
        <v>3.45113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517.4</v>
      </c>
      <c r="D81" s="40">
        <v>518.95000000000005</v>
      </c>
      <c r="E81" s="40">
        <v>514.15000000000009</v>
      </c>
      <c r="F81" s="40">
        <v>510.90000000000009</v>
      </c>
      <c r="G81" s="40">
        <v>506.10000000000014</v>
      </c>
      <c r="H81" s="40">
        <v>522.20000000000005</v>
      </c>
      <c r="I81" s="40">
        <v>527</v>
      </c>
      <c r="J81" s="40">
        <v>530.25</v>
      </c>
      <c r="K81" s="31">
        <v>523.75</v>
      </c>
      <c r="L81" s="31">
        <v>515.70000000000005</v>
      </c>
      <c r="M81" s="31">
        <v>0.72667999999999999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1578.9</v>
      </c>
      <c r="D82" s="40">
        <v>1583.5333333333335</v>
      </c>
      <c r="E82" s="40">
        <v>1562.916666666667</v>
      </c>
      <c r="F82" s="40">
        <v>1546.9333333333334</v>
      </c>
      <c r="G82" s="40">
        <v>1526.3166666666668</v>
      </c>
      <c r="H82" s="40">
        <v>1599.5166666666671</v>
      </c>
      <c r="I82" s="40">
        <v>1620.1333333333334</v>
      </c>
      <c r="J82" s="40">
        <v>1636.1166666666672</v>
      </c>
      <c r="K82" s="31">
        <v>1604.15</v>
      </c>
      <c r="L82" s="31">
        <v>1567.55</v>
      </c>
      <c r="M82" s="31">
        <v>0.40721000000000002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1866.4</v>
      </c>
      <c r="D83" s="40">
        <v>1862.9833333333333</v>
      </c>
      <c r="E83" s="40">
        <v>1853.6666666666667</v>
      </c>
      <c r="F83" s="40">
        <v>1840.9333333333334</v>
      </c>
      <c r="G83" s="40">
        <v>1831.6166666666668</v>
      </c>
      <c r="H83" s="40">
        <v>1875.7166666666667</v>
      </c>
      <c r="I83" s="40">
        <v>1885.0333333333333</v>
      </c>
      <c r="J83" s="40">
        <v>1897.7666666666667</v>
      </c>
      <c r="K83" s="31">
        <v>1872.3</v>
      </c>
      <c r="L83" s="31">
        <v>1850.25</v>
      </c>
      <c r="M83" s="31">
        <v>4.9120699999999999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163.55000000000001</v>
      </c>
      <c r="D84" s="40">
        <v>163.23333333333335</v>
      </c>
      <c r="E84" s="40">
        <v>161.66666666666669</v>
      </c>
      <c r="F84" s="40">
        <v>159.78333333333333</v>
      </c>
      <c r="G84" s="40">
        <v>158.21666666666667</v>
      </c>
      <c r="H84" s="40">
        <v>165.1166666666667</v>
      </c>
      <c r="I84" s="40">
        <v>166.68333333333337</v>
      </c>
      <c r="J84" s="40">
        <v>168.56666666666672</v>
      </c>
      <c r="K84" s="31">
        <v>164.8</v>
      </c>
      <c r="L84" s="31">
        <v>161.35</v>
      </c>
      <c r="M84" s="31">
        <v>26.51952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81.25</v>
      </c>
      <c r="D85" s="40">
        <v>80.583333333333329</v>
      </c>
      <c r="E85" s="40">
        <v>79.266666666666652</v>
      </c>
      <c r="F85" s="40">
        <v>77.283333333333317</v>
      </c>
      <c r="G85" s="40">
        <v>75.96666666666664</v>
      </c>
      <c r="H85" s="40">
        <v>82.566666666666663</v>
      </c>
      <c r="I85" s="40">
        <v>83.883333333333354</v>
      </c>
      <c r="J85" s="40">
        <v>85.866666666666674</v>
      </c>
      <c r="K85" s="31">
        <v>81.900000000000006</v>
      </c>
      <c r="L85" s="31">
        <v>78.599999999999994</v>
      </c>
      <c r="M85" s="31">
        <v>94.054580000000001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279.39999999999998</v>
      </c>
      <c r="D86" s="40">
        <v>277.84999999999997</v>
      </c>
      <c r="E86" s="40">
        <v>273.74999999999994</v>
      </c>
      <c r="F86" s="40">
        <v>268.09999999999997</v>
      </c>
      <c r="G86" s="40">
        <v>263.99999999999994</v>
      </c>
      <c r="H86" s="40">
        <v>283.49999999999994</v>
      </c>
      <c r="I86" s="40">
        <v>287.59999999999997</v>
      </c>
      <c r="J86" s="40">
        <v>293.24999999999994</v>
      </c>
      <c r="K86" s="31">
        <v>281.95</v>
      </c>
      <c r="L86" s="31">
        <v>272.2</v>
      </c>
      <c r="M86" s="31">
        <v>9.18797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130.55000000000001</v>
      </c>
      <c r="D87" s="40">
        <v>130.11666666666667</v>
      </c>
      <c r="E87" s="40">
        <v>129.33333333333334</v>
      </c>
      <c r="F87" s="40">
        <v>128.11666666666667</v>
      </c>
      <c r="G87" s="40">
        <v>127.33333333333334</v>
      </c>
      <c r="H87" s="40">
        <v>131.33333333333334</v>
      </c>
      <c r="I87" s="40">
        <v>132.11666666666665</v>
      </c>
      <c r="J87" s="40">
        <v>133.33333333333334</v>
      </c>
      <c r="K87" s="31">
        <v>130.9</v>
      </c>
      <c r="L87" s="31">
        <v>128.9</v>
      </c>
      <c r="M87" s="31">
        <v>67.198539999999994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46.15</v>
      </c>
      <c r="D88" s="40">
        <v>45.666666666666664</v>
      </c>
      <c r="E88" s="40">
        <v>42.833333333333329</v>
      </c>
      <c r="F88" s="40">
        <v>39.516666666666666</v>
      </c>
      <c r="G88" s="40">
        <v>36.68333333333333</v>
      </c>
      <c r="H88" s="40">
        <v>48.983333333333327</v>
      </c>
      <c r="I88" s="40">
        <v>51.816666666666656</v>
      </c>
      <c r="J88" s="40">
        <v>55.133333333333326</v>
      </c>
      <c r="K88" s="31">
        <v>48.5</v>
      </c>
      <c r="L88" s="31">
        <v>42.35</v>
      </c>
      <c r="M88" s="31">
        <v>1028.95796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3895.65</v>
      </c>
      <c r="D89" s="40">
        <v>3879.8833333333332</v>
      </c>
      <c r="E89" s="40">
        <v>3849.7666666666664</v>
      </c>
      <c r="F89" s="40">
        <v>3803.8833333333332</v>
      </c>
      <c r="G89" s="40">
        <v>3773.7666666666664</v>
      </c>
      <c r="H89" s="40">
        <v>3925.7666666666664</v>
      </c>
      <c r="I89" s="40">
        <v>3955.8833333333332</v>
      </c>
      <c r="J89" s="40">
        <v>4001.7666666666664</v>
      </c>
      <c r="K89" s="31">
        <v>3910</v>
      </c>
      <c r="L89" s="31">
        <v>3834</v>
      </c>
      <c r="M89" s="31">
        <v>1.3207100000000001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509.65</v>
      </c>
      <c r="D90" s="40">
        <v>505.2166666666667</v>
      </c>
      <c r="E90" s="40">
        <v>496.93333333333339</v>
      </c>
      <c r="F90" s="40">
        <v>484.2166666666667</v>
      </c>
      <c r="G90" s="40">
        <v>475.93333333333339</v>
      </c>
      <c r="H90" s="40">
        <v>517.93333333333339</v>
      </c>
      <c r="I90" s="40">
        <v>526.2166666666667</v>
      </c>
      <c r="J90" s="40">
        <v>538.93333333333339</v>
      </c>
      <c r="K90" s="31">
        <v>513.5</v>
      </c>
      <c r="L90" s="31">
        <v>492.5</v>
      </c>
      <c r="M90" s="31">
        <v>12.427680000000001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954.95</v>
      </c>
      <c r="D91" s="40">
        <v>957.08333333333337</v>
      </c>
      <c r="E91" s="40">
        <v>950.01666666666677</v>
      </c>
      <c r="F91" s="40">
        <v>945.08333333333337</v>
      </c>
      <c r="G91" s="40">
        <v>938.01666666666677</v>
      </c>
      <c r="H91" s="40">
        <v>962.01666666666677</v>
      </c>
      <c r="I91" s="40">
        <v>969.08333333333337</v>
      </c>
      <c r="J91" s="40">
        <v>974.01666666666677</v>
      </c>
      <c r="K91" s="31">
        <v>964.15</v>
      </c>
      <c r="L91" s="31">
        <v>952.15</v>
      </c>
      <c r="M91" s="31">
        <v>4.0667299999999997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642.54999999999995</v>
      </c>
      <c r="D92" s="40">
        <v>637.31666666666661</v>
      </c>
      <c r="E92" s="40">
        <v>630.63333333333321</v>
      </c>
      <c r="F92" s="40">
        <v>618.71666666666658</v>
      </c>
      <c r="G92" s="40">
        <v>612.03333333333319</v>
      </c>
      <c r="H92" s="40">
        <v>649.23333333333323</v>
      </c>
      <c r="I92" s="40">
        <v>655.91666666666663</v>
      </c>
      <c r="J92" s="40">
        <v>667.83333333333326</v>
      </c>
      <c r="K92" s="31">
        <v>644</v>
      </c>
      <c r="L92" s="31">
        <v>625.4</v>
      </c>
      <c r="M92" s="31">
        <v>1.9535499999999999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1839.8</v>
      </c>
      <c r="D93" s="40">
        <v>1823.7833333333335</v>
      </c>
      <c r="E93" s="40">
        <v>1801.0166666666671</v>
      </c>
      <c r="F93" s="40">
        <v>1762.2333333333336</v>
      </c>
      <c r="G93" s="40">
        <v>1739.4666666666672</v>
      </c>
      <c r="H93" s="40">
        <v>1862.5666666666671</v>
      </c>
      <c r="I93" s="40">
        <v>1885.3333333333335</v>
      </c>
      <c r="J93" s="40">
        <v>1924.116666666667</v>
      </c>
      <c r="K93" s="31">
        <v>1846.55</v>
      </c>
      <c r="L93" s="31">
        <v>1785</v>
      </c>
      <c r="M93" s="31">
        <v>5.4182300000000003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1602.55</v>
      </c>
      <c r="D94" s="40">
        <v>1603.6666666666667</v>
      </c>
      <c r="E94" s="40">
        <v>1591.0833333333335</v>
      </c>
      <c r="F94" s="40">
        <v>1579.6166666666668</v>
      </c>
      <c r="G94" s="40">
        <v>1567.0333333333335</v>
      </c>
      <c r="H94" s="40">
        <v>1615.1333333333334</v>
      </c>
      <c r="I94" s="40">
        <v>1627.7166666666669</v>
      </c>
      <c r="J94" s="40">
        <v>1639.1833333333334</v>
      </c>
      <c r="K94" s="31">
        <v>1616.25</v>
      </c>
      <c r="L94" s="31">
        <v>1592.2</v>
      </c>
      <c r="M94" s="31">
        <v>11.97256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625.04999999999995</v>
      </c>
      <c r="D95" s="40">
        <v>624.81666666666661</v>
      </c>
      <c r="E95" s="40">
        <v>620.23333333333323</v>
      </c>
      <c r="F95" s="40">
        <v>615.41666666666663</v>
      </c>
      <c r="G95" s="40">
        <v>610.83333333333326</v>
      </c>
      <c r="H95" s="40">
        <v>629.63333333333321</v>
      </c>
      <c r="I95" s="40">
        <v>634.2166666666667</v>
      </c>
      <c r="J95" s="40">
        <v>639.03333333333319</v>
      </c>
      <c r="K95" s="31">
        <v>629.4</v>
      </c>
      <c r="L95" s="31">
        <v>620</v>
      </c>
      <c r="M95" s="31">
        <v>4.1030300000000004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291.8</v>
      </c>
      <c r="D96" s="40">
        <v>290.48333333333329</v>
      </c>
      <c r="E96" s="40">
        <v>287.96666666666658</v>
      </c>
      <c r="F96" s="40">
        <v>284.13333333333327</v>
      </c>
      <c r="G96" s="40">
        <v>281.61666666666656</v>
      </c>
      <c r="H96" s="40">
        <v>294.31666666666661</v>
      </c>
      <c r="I96" s="40">
        <v>296.83333333333337</v>
      </c>
      <c r="J96" s="40">
        <v>300.66666666666663</v>
      </c>
      <c r="K96" s="31">
        <v>293</v>
      </c>
      <c r="L96" s="31">
        <v>286.64999999999998</v>
      </c>
      <c r="M96" s="31">
        <v>4.4248399999999997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1267.2</v>
      </c>
      <c r="D97" s="40">
        <v>1266.0833333333333</v>
      </c>
      <c r="E97" s="40">
        <v>1255.1666666666665</v>
      </c>
      <c r="F97" s="40">
        <v>1243.1333333333332</v>
      </c>
      <c r="G97" s="40">
        <v>1232.2166666666665</v>
      </c>
      <c r="H97" s="40">
        <v>1278.1166666666666</v>
      </c>
      <c r="I97" s="40">
        <v>1289.0333333333331</v>
      </c>
      <c r="J97" s="40">
        <v>1301.0666666666666</v>
      </c>
      <c r="K97" s="31">
        <v>1277</v>
      </c>
      <c r="L97" s="31">
        <v>1254.05</v>
      </c>
      <c r="M97" s="31">
        <v>33.72907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2372.1999999999998</v>
      </c>
      <c r="D98" s="40">
        <v>2358.0499999999997</v>
      </c>
      <c r="E98" s="40">
        <v>2340.0999999999995</v>
      </c>
      <c r="F98" s="40">
        <v>2307.9999999999995</v>
      </c>
      <c r="G98" s="40">
        <v>2290.0499999999993</v>
      </c>
      <c r="H98" s="40">
        <v>2390.1499999999996</v>
      </c>
      <c r="I98" s="40">
        <v>2408.0999999999995</v>
      </c>
      <c r="J98" s="40">
        <v>2440.1999999999998</v>
      </c>
      <c r="K98" s="31">
        <v>2376</v>
      </c>
      <c r="L98" s="31">
        <v>2325.9499999999998</v>
      </c>
      <c r="M98" s="31">
        <v>1.4063000000000001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1450.8</v>
      </c>
      <c r="D99" s="40">
        <v>1442.3166666666668</v>
      </c>
      <c r="E99" s="40">
        <v>1430.6333333333337</v>
      </c>
      <c r="F99" s="40">
        <v>1410.4666666666669</v>
      </c>
      <c r="G99" s="40">
        <v>1398.7833333333338</v>
      </c>
      <c r="H99" s="40">
        <v>1462.4833333333336</v>
      </c>
      <c r="I99" s="40">
        <v>1474.1666666666665</v>
      </c>
      <c r="J99" s="40">
        <v>1494.3333333333335</v>
      </c>
      <c r="K99" s="31">
        <v>1454</v>
      </c>
      <c r="L99" s="31">
        <v>1422.15</v>
      </c>
      <c r="M99" s="31">
        <v>23.525490000000001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639.75</v>
      </c>
      <c r="D100" s="40">
        <v>637.4</v>
      </c>
      <c r="E100" s="40">
        <v>632.44999999999993</v>
      </c>
      <c r="F100" s="40">
        <v>625.15</v>
      </c>
      <c r="G100" s="40">
        <v>620.19999999999993</v>
      </c>
      <c r="H100" s="40">
        <v>644.69999999999993</v>
      </c>
      <c r="I100" s="40">
        <v>649.65</v>
      </c>
      <c r="J100" s="40">
        <v>656.94999999999993</v>
      </c>
      <c r="K100" s="31">
        <v>642.35</v>
      </c>
      <c r="L100" s="31">
        <v>630.1</v>
      </c>
      <c r="M100" s="31">
        <v>11.854380000000001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1374.7</v>
      </c>
      <c r="D101" s="40">
        <v>1367.6500000000003</v>
      </c>
      <c r="E101" s="40">
        <v>1357.4000000000005</v>
      </c>
      <c r="F101" s="40">
        <v>1340.1000000000001</v>
      </c>
      <c r="G101" s="40">
        <v>1329.8500000000004</v>
      </c>
      <c r="H101" s="40">
        <v>1384.9500000000007</v>
      </c>
      <c r="I101" s="40">
        <v>1395.2000000000003</v>
      </c>
      <c r="J101" s="40">
        <v>1412.5000000000009</v>
      </c>
      <c r="K101" s="31">
        <v>1377.9</v>
      </c>
      <c r="L101" s="31">
        <v>1350.35</v>
      </c>
      <c r="M101" s="31">
        <v>5.7686700000000002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2402</v>
      </c>
      <c r="D102" s="40">
        <v>2394.4</v>
      </c>
      <c r="E102" s="40">
        <v>2378.6000000000004</v>
      </c>
      <c r="F102" s="40">
        <v>2355.2000000000003</v>
      </c>
      <c r="G102" s="40">
        <v>2339.4000000000005</v>
      </c>
      <c r="H102" s="40">
        <v>2417.8000000000002</v>
      </c>
      <c r="I102" s="40">
        <v>2433.6000000000004</v>
      </c>
      <c r="J102" s="40">
        <v>2457</v>
      </c>
      <c r="K102" s="31">
        <v>2410.1999999999998</v>
      </c>
      <c r="L102" s="31">
        <v>2371</v>
      </c>
      <c r="M102" s="31">
        <v>2.2349399999999999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452.8</v>
      </c>
      <c r="D103" s="40">
        <v>454.16666666666669</v>
      </c>
      <c r="E103" s="40">
        <v>449.73333333333335</v>
      </c>
      <c r="F103" s="40">
        <v>446.66666666666669</v>
      </c>
      <c r="G103" s="40">
        <v>442.23333333333335</v>
      </c>
      <c r="H103" s="40">
        <v>457.23333333333335</v>
      </c>
      <c r="I103" s="40">
        <v>461.66666666666663</v>
      </c>
      <c r="J103" s="40">
        <v>464.73333333333335</v>
      </c>
      <c r="K103" s="31">
        <v>458.6</v>
      </c>
      <c r="L103" s="31">
        <v>451.1</v>
      </c>
      <c r="M103" s="31">
        <v>61.467089999999999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1220.5</v>
      </c>
      <c r="D104" s="40">
        <v>1223.4333333333332</v>
      </c>
      <c r="E104" s="40">
        <v>1210.1666666666663</v>
      </c>
      <c r="F104" s="40">
        <v>1199.833333333333</v>
      </c>
      <c r="G104" s="40">
        <v>1186.5666666666662</v>
      </c>
      <c r="H104" s="40">
        <v>1233.7666666666664</v>
      </c>
      <c r="I104" s="40">
        <v>1247.0333333333333</v>
      </c>
      <c r="J104" s="40">
        <v>1257.3666666666666</v>
      </c>
      <c r="K104" s="31">
        <v>1236.7</v>
      </c>
      <c r="L104" s="31">
        <v>1213.0999999999999</v>
      </c>
      <c r="M104" s="31">
        <v>2.8419599999999998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117</v>
      </c>
      <c r="D105" s="40">
        <v>116.78333333333335</v>
      </c>
      <c r="E105" s="40">
        <v>115.7166666666667</v>
      </c>
      <c r="F105" s="40">
        <v>114.43333333333335</v>
      </c>
      <c r="G105" s="40">
        <v>113.3666666666667</v>
      </c>
      <c r="H105" s="40">
        <v>118.06666666666669</v>
      </c>
      <c r="I105" s="40">
        <v>119.13333333333333</v>
      </c>
      <c r="J105" s="40">
        <v>120.41666666666669</v>
      </c>
      <c r="K105" s="31">
        <v>117.85</v>
      </c>
      <c r="L105" s="31">
        <v>115.5</v>
      </c>
      <c r="M105" s="31">
        <v>16.04766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290.75</v>
      </c>
      <c r="D106" s="40">
        <v>289.46666666666664</v>
      </c>
      <c r="E106" s="40">
        <v>287.2833333333333</v>
      </c>
      <c r="F106" s="40">
        <v>283.81666666666666</v>
      </c>
      <c r="G106" s="40">
        <v>281.63333333333333</v>
      </c>
      <c r="H106" s="40">
        <v>292.93333333333328</v>
      </c>
      <c r="I106" s="40">
        <v>295.11666666666656</v>
      </c>
      <c r="J106" s="40">
        <v>298.58333333333326</v>
      </c>
      <c r="K106" s="31">
        <v>291.64999999999998</v>
      </c>
      <c r="L106" s="31">
        <v>286</v>
      </c>
      <c r="M106" s="31">
        <v>9.0834499999999991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2301.4</v>
      </c>
      <c r="D107" s="40">
        <v>2295.9166666666665</v>
      </c>
      <c r="E107" s="40">
        <v>2283.7333333333331</v>
      </c>
      <c r="F107" s="40">
        <v>2266.0666666666666</v>
      </c>
      <c r="G107" s="40">
        <v>2253.8833333333332</v>
      </c>
      <c r="H107" s="40">
        <v>2313.583333333333</v>
      </c>
      <c r="I107" s="40">
        <v>2325.7666666666664</v>
      </c>
      <c r="J107" s="40">
        <v>2343.4333333333329</v>
      </c>
      <c r="K107" s="31">
        <v>2308.1</v>
      </c>
      <c r="L107" s="31">
        <v>2278.25</v>
      </c>
      <c r="M107" s="31">
        <v>5.8430200000000001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315.45</v>
      </c>
      <c r="D108" s="40">
        <v>314.25</v>
      </c>
      <c r="E108" s="40">
        <v>312</v>
      </c>
      <c r="F108" s="40">
        <v>308.55</v>
      </c>
      <c r="G108" s="40">
        <v>306.3</v>
      </c>
      <c r="H108" s="40">
        <v>317.7</v>
      </c>
      <c r="I108" s="40">
        <v>319.95</v>
      </c>
      <c r="J108" s="40">
        <v>323.39999999999998</v>
      </c>
      <c r="K108" s="31">
        <v>316.5</v>
      </c>
      <c r="L108" s="31">
        <v>310.8</v>
      </c>
      <c r="M108" s="31">
        <v>3.8150300000000001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2558.85</v>
      </c>
      <c r="D109" s="40">
        <v>2544.4</v>
      </c>
      <c r="E109" s="40">
        <v>2523.9</v>
      </c>
      <c r="F109" s="40">
        <v>2488.9499999999998</v>
      </c>
      <c r="G109" s="40">
        <v>2468.4499999999998</v>
      </c>
      <c r="H109" s="40">
        <v>2579.3500000000004</v>
      </c>
      <c r="I109" s="40">
        <v>2599.8500000000004</v>
      </c>
      <c r="J109" s="40">
        <v>2634.8000000000006</v>
      </c>
      <c r="K109" s="31">
        <v>2564.9</v>
      </c>
      <c r="L109" s="31">
        <v>2509.4499999999998</v>
      </c>
      <c r="M109" s="31">
        <v>9.1523299999999992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736</v>
      </c>
      <c r="D110" s="40">
        <v>730.2833333333333</v>
      </c>
      <c r="E110" s="40">
        <v>721.81666666666661</v>
      </c>
      <c r="F110" s="40">
        <v>707.63333333333333</v>
      </c>
      <c r="G110" s="40">
        <v>699.16666666666663</v>
      </c>
      <c r="H110" s="40">
        <v>744.46666666666658</v>
      </c>
      <c r="I110" s="40">
        <v>752.93333333333328</v>
      </c>
      <c r="J110" s="40">
        <v>767.11666666666656</v>
      </c>
      <c r="K110" s="31">
        <v>738.75</v>
      </c>
      <c r="L110" s="31">
        <v>716.1</v>
      </c>
      <c r="M110" s="31">
        <v>79.551630000000003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1346.65</v>
      </c>
      <c r="D111" s="40">
        <v>1342.45</v>
      </c>
      <c r="E111" s="40">
        <v>1331.7</v>
      </c>
      <c r="F111" s="40">
        <v>1316.75</v>
      </c>
      <c r="G111" s="40">
        <v>1306</v>
      </c>
      <c r="H111" s="40">
        <v>1357.4</v>
      </c>
      <c r="I111" s="40">
        <v>1368.15</v>
      </c>
      <c r="J111" s="40">
        <v>1383.1000000000001</v>
      </c>
      <c r="K111" s="31">
        <v>1353.2</v>
      </c>
      <c r="L111" s="31">
        <v>1327.5</v>
      </c>
      <c r="M111" s="31">
        <v>2.6550699999999998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559.20000000000005</v>
      </c>
      <c r="D112" s="40">
        <v>559.88333333333333</v>
      </c>
      <c r="E112" s="40">
        <v>554.01666666666665</v>
      </c>
      <c r="F112" s="40">
        <v>548.83333333333337</v>
      </c>
      <c r="G112" s="40">
        <v>542.9666666666667</v>
      </c>
      <c r="H112" s="40">
        <v>565.06666666666661</v>
      </c>
      <c r="I112" s="40">
        <v>570.93333333333317</v>
      </c>
      <c r="J112" s="40">
        <v>576.11666666666656</v>
      </c>
      <c r="K112" s="31">
        <v>565.75</v>
      </c>
      <c r="L112" s="31">
        <v>554.70000000000005</v>
      </c>
      <c r="M112" s="31">
        <v>5.7424299999999997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766.95</v>
      </c>
      <c r="D113" s="40">
        <v>762.7166666666667</v>
      </c>
      <c r="E113" s="40">
        <v>752.73333333333335</v>
      </c>
      <c r="F113" s="40">
        <v>738.51666666666665</v>
      </c>
      <c r="G113" s="40">
        <v>728.5333333333333</v>
      </c>
      <c r="H113" s="40">
        <v>776.93333333333339</v>
      </c>
      <c r="I113" s="40">
        <v>786.91666666666674</v>
      </c>
      <c r="J113" s="40">
        <v>801.13333333333344</v>
      </c>
      <c r="K113" s="31">
        <v>772.7</v>
      </c>
      <c r="L113" s="31">
        <v>748.5</v>
      </c>
      <c r="M113" s="31">
        <v>2.04135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46.4</v>
      </c>
      <c r="D114" s="40">
        <v>45.783333333333331</v>
      </c>
      <c r="E114" s="40">
        <v>44.166666666666664</v>
      </c>
      <c r="F114" s="40">
        <v>41.93333333333333</v>
      </c>
      <c r="G114" s="40">
        <v>40.316666666666663</v>
      </c>
      <c r="H114" s="40">
        <v>48.016666666666666</v>
      </c>
      <c r="I114" s="40">
        <v>49.63333333333334</v>
      </c>
      <c r="J114" s="40">
        <v>51.866666666666667</v>
      </c>
      <c r="K114" s="31">
        <v>47.4</v>
      </c>
      <c r="L114" s="31">
        <v>43.55</v>
      </c>
      <c r="M114" s="31">
        <v>324.01195999999999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217.55</v>
      </c>
      <c r="D115" s="40">
        <v>217.21666666666667</v>
      </c>
      <c r="E115" s="40">
        <v>215.98333333333335</v>
      </c>
      <c r="F115" s="40">
        <v>214.41666666666669</v>
      </c>
      <c r="G115" s="40">
        <v>213.18333333333337</v>
      </c>
      <c r="H115" s="40">
        <v>218.78333333333333</v>
      </c>
      <c r="I115" s="40">
        <v>220.01666666666662</v>
      </c>
      <c r="J115" s="40">
        <v>221.58333333333331</v>
      </c>
      <c r="K115" s="31">
        <v>218.45</v>
      </c>
      <c r="L115" s="31">
        <v>215.65</v>
      </c>
      <c r="M115" s="31">
        <v>81.531059999999997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6491.55</v>
      </c>
      <c r="D116" s="40">
        <v>6463.3499999999995</v>
      </c>
      <c r="E116" s="40">
        <v>6367.4999999999991</v>
      </c>
      <c r="F116" s="40">
        <v>6243.45</v>
      </c>
      <c r="G116" s="40">
        <v>6147.5999999999995</v>
      </c>
      <c r="H116" s="40">
        <v>6587.3999999999987</v>
      </c>
      <c r="I116" s="40">
        <v>6683.2499999999991</v>
      </c>
      <c r="J116" s="40">
        <v>6807.2999999999984</v>
      </c>
      <c r="K116" s="31">
        <v>6559.2</v>
      </c>
      <c r="L116" s="31">
        <v>6339.3</v>
      </c>
      <c r="M116" s="31">
        <v>0.91193000000000002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136.1</v>
      </c>
      <c r="D117" s="40">
        <v>135.56666666666666</v>
      </c>
      <c r="E117" s="40">
        <v>133.78333333333333</v>
      </c>
      <c r="F117" s="40">
        <v>131.46666666666667</v>
      </c>
      <c r="G117" s="40">
        <v>129.68333333333334</v>
      </c>
      <c r="H117" s="40">
        <v>137.88333333333333</v>
      </c>
      <c r="I117" s="40">
        <v>139.66666666666663</v>
      </c>
      <c r="J117" s="40">
        <v>141.98333333333332</v>
      </c>
      <c r="K117" s="31">
        <v>137.35</v>
      </c>
      <c r="L117" s="31">
        <v>133.25</v>
      </c>
      <c r="M117" s="31">
        <v>21.170200000000001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178.2</v>
      </c>
      <c r="D118" s="40">
        <v>176.48333333333332</v>
      </c>
      <c r="E118" s="40">
        <v>173.86666666666665</v>
      </c>
      <c r="F118" s="40">
        <v>169.53333333333333</v>
      </c>
      <c r="G118" s="40">
        <v>166.91666666666666</v>
      </c>
      <c r="H118" s="40">
        <v>180.81666666666663</v>
      </c>
      <c r="I118" s="40">
        <v>183.43333333333331</v>
      </c>
      <c r="J118" s="40">
        <v>187.76666666666662</v>
      </c>
      <c r="K118" s="31">
        <v>179.1</v>
      </c>
      <c r="L118" s="31">
        <v>172.15</v>
      </c>
      <c r="M118" s="31">
        <v>39.000889999999998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110.75</v>
      </c>
      <c r="D119" s="40">
        <v>110.26666666666667</v>
      </c>
      <c r="E119" s="40">
        <v>109.53333333333333</v>
      </c>
      <c r="F119" s="40">
        <v>108.31666666666666</v>
      </c>
      <c r="G119" s="40">
        <v>107.58333333333333</v>
      </c>
      <c r="H119" s="40">
        <v>111.48333333333333</v>
      </c>
      <c r="I119" s="40">
        <v>112.21666666666665</v>
      </c>
      <c r="J119" s="40">
        <v>113.43333333333334</v>
      </c>
      <c r="K119" s="31">
        <v>111</v>
      </c>
      <c r="L119" s="31">
        <v>109.05</v>
      </c>
      <c r="M119" s="31">
        <v>44.599629999999998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839</v>
      </c>
      <c r="D120" s="40">
        <v>834</v>
      </c>
      <c r="E120" s="40">
        <v>828</v>
      </c>
      <c r="F120" s="40">
        <v>817</v>
      </c>
      <c r="G120" s="40">
        <v>811</v>
      </c>
      <c r="H120" s="40">
        <v>845</v>
      </c>
      <c r="I120" s="40">
        <v>851</v>
      </c>
      <c r="J120" s="40">
        <v>862</v>
      </c>
      <c r="K120" s="31">
        <v>840</v>
      </c>
      <c r="L120" s="31">
        <v>823</v>
      </c>
      <c r="M120" s="31">
        <v>26.406759999999998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22.6</v>
      </c>
      <c r="D121" s="40">
        <v>22.583333333333332</v>
      </c>
      <c r="E121" s="40">
        <v>22.466666666666665</v>
      </c>
      <c r="F121" s="40">
        <v>22.333333333333332</v>
      </c>
      <c r="G121" s="40">
        <v>22.216666666666665</v>
      </c>
      <c r="H121" s="40">
        <v>22.716666666666665</v>
      </c>
      <c r="I121" s="40">
        <v>22.833333333333332</v>
      </c>
      <c r="J121" s="40">
        <v>22.966666666666665</v>
      </c>
      <c r="K121" s="31">
        <v>22.7</v>
      </c>
      <c r="L121" s="31">
        <v>22.45</v>
      </c>
      <c r="M121" s="31">
        <v>40.251840000000001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483.9</v>
      </c>
      <c r="D122" s="40">
        <v>486.2166666666667</v>
      </c>
      <c r="E122" s="40">
        <v>480.28333333333342</v>
      </c>
      <c r="F122" s="40">
        <v>476.66666666666674</v>
      </c>
      <c r="G122" s="40">
        <v>470.73333333333346</v>
      </c>
      <c r="H122" s="40">
        <v>489.83333333333337</v>
      </c>
      <c r="I122" s="40">
        <v>495.76666666666665</v>
      </c>
      <c r="J122" s="40">
        <v>499.38333333333333</v>
      </c>
      <c r="K122" s="31">
        <v>492.15</v>
      </c>
      <c r="L122" s="31">
        <v>482.6</v>
      </c>
      <c r="M122" s="31">
        <v>21.648309999999999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247.95</v>
      </c>
      <c r="D123" s="40">
        <v>247.75</v>
      </c>
      <c r="E123" s="40">
        <v>245.85</v>
      </c>
      <c r="F123" s="40">
        <v>243.75</v>
      </c>
      <c r="G123" s="40">
        <v>241.85</v>
      </c>
      <c r="H123" s="40">
        <v>249.85</v>
      </c>
      <c r="I123" s="40">
        <v>251.74999999999997</v>
      </c>
      <c r="J123" s="40">
        <v>253.85</v>
      </c>
      <c r="K123" s="31">
        <v>249.65</v>
      </c>
      <c r="L123" s="31">
        <v>245.65</v>
      </c>
      <c r="M123" s="31">
        <v>12.748279999999999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855.25</v>
      </c>
      <c r="D124" s="40">
        <v>842.85</v>
      </c>
      <c r="E124" s="40">
        <v>823.90000000000009</v>
      </c>
      <c r="F124" s="40">
        <v>792.55000000000007</v>
      </c>
      <c r="G124" s="40">
        <v>773.60000000000014</v>
      </c>
      <c r="H124" s="40">
        <v>874.2</v>
      </c>
      <c r="I124" s="40">
        <v>893.15000000000009</v>
      </c>
      <c r="J124" s="40">
        <v>924.5</v>
      </c>
      <c r="K124" s="31">
        <v>861.8</v>
      </c>
      <c r="L124" s="31">
        <v>811.5</v>
      </c>
      <c r="M124" s="31">
        <v>123.25932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5415</v>
      </c>
      <c r="D125" s="40">
        <v>5381.2833333333328</v>
      </c>
      <c r="E125" s="40">
        <v>5336.2666666666655</v>
      </c>
      <c r="F125" s="40">
        <v>5257.5333333333328</v>
      </c>
      <c r="G125" s="40">
        <v>5212.5166666666655</v>
      </c>
      <c r="H125" s="40">
        <v>5460.0166666666655</v>
      </c>
      <c r="I125" s="40">
        <v>5505.0333333333319</v>
      </c>
      <c r="J125" s="40">
        <v>5583.7666666666655</v>
      </c>
      <c r="K125" s="31">
        <v>5426.3</v>
      </c>
      <c r="L125" s="31">
        <v>5302.55</v>
      </c>
      <c r="M125" s="31">
        <v>1.10785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1866.15</v>
      </c>
      <c r="D126" s="40">
        <v>1861.8999999999999</v>
      </c>
      <c r="E126" s="40">
        <v>1849.2999999999997</v>
      </c>
      <c r="F126" s="40">
        <v>1832.4499999999998</v>
      </c>
      <c r="G126" s="40">
        <v>1819.8499999999997</v>
      </c>
      <c r="H126" s="40">
        <v>1878.7499999999998</v>
      </c>
      <c r="I126" s="40">
        <v>1891.3499999999997</v>
      </c>
      <c r="J126" s="40">
        <v>1908.1999999999998</v>
      </c>
      <c r="K126" s="31">
        <v>1874.5</v>
      </c>
      <c r="L126" s="31">
        <v>1845.05</v>
      </c>
      <c r="M126" s="31">
        <v>26.477329999999998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2002.75</v>
      </c>
      <c r="D127" s="40">
        <v>1979.9166666666667</v>
      </c>
      <c r="E127" s="40">
        <v>1947.8833333333334</v>
      </c>
      <c r="F127" s="40">
        <v>1893.0166666666667</v>
      </c>
      <c r="G127" s="40">
        <v>1860.9833333333333</v>
      </c>
      <c r="H127" s="40">
        <v>2034.7833333333335</v>
      </c>
      <c r="I127" s="40">
        <v>2066.8166666666666</v>
      </c>
      <c r="J127" s="40">
        <v>2121.6833333333334</v>
      </c>
      <c r="K127" s="31">
        <v>2011.95</v>
      </c>
      <c r="L127" s="31">
        <v>1925.05</v>
      </c>
      <c r="M127" s="31">
        <v>7.9638099999999996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2038.65</v>
      </c>
      <c r="D128" s="40">
        <v>2023.1500000000003</v>
      </c>
      <c r="E128" s="40">
        <v>1997.5000000000005</v>
      </c>
      <c r="F128" s="40">
        <v>1956.3500000000001</v>
      </c>
      <c r="G128" s="40">
        <v>1930.7000000000003</v>
      </c>
      <c r="H128" s="40">
        <v>2064.3000000000006</v>
      </c>
      <c r="I128" s="40">
        <v>2089.9500000000007</v>
      </c>
      <c r="J128" s="40">
        <v>2131.1000000000008</v>
      </c>
      <c r="K128" s="31">
        <v>2048.8000000000002</v>
      </c>
      <c r="L128" s="31">
        <v>1982</v>
      </c>
      <c r="M128" s="31">
        <v>3.0118200000000002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311.35000000000002</v>
      </c>
      <c r="D129" s="40">
        <v>306.76666666666665</v>
      </c>
      <c r="E129" s="40">
        <v>300.63333333333333</v>
      </c>
      <c r="F129" s="40">
        <v>289.91666666666669</v>
      </c>
      <c r="G129" s="40">
        <v>283.78333333333336</v>
      </c>
      <c r="H129" s="40">
        <v>317.48333333333329</v>
      </c>
      <c r="I129" s="40">
        <v>323.61666666666662</v>
      </c>
      <c r="J129" s="40">
        <v>334.33333333333326</v>
      </c>
      <c r="K129" s="31">
        <v>312.89999999999998</v>
      </c>
      <c r="L129" s="31">
        <v>296.05</v>
      </c>
      <c r="M129" s="31">
        <v>7.2839900000000002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653.04999999999995</v>
      </c>
      <c r="D130" s="40">
        <v>650.33333333333337</v>
      </c>
      <c r="E130" s="40">
        <v>645.86666666666679</v>
      </c>
      <c r="F130" s="40">
        <v>638.68333333333339</v>
      </c>
      <c r="G130" s="40">
        <v>634.21666666666681</v>
      </c>
      <c r="H130" s="40">
        <v>657.51666666666677</v>
      </c>
      <c r="I130" s="40">
        <v>661.98333333333323</v>
      </c>
      <c r="J130" s="40">
        <v>669.16666666666674</v>
      </c>
      <c r="K130" s="31">
        <v>654.79999999999995</v>
      </c>
      <c r="L130" s="31">
        <v>643.15</v>
      </c>
      <c r="M130" s="31">
        <v>18.389189999999999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381</v>
      </c>
      <c r="D131" s="40">
        <v>380.5333333333333</v>
      </c>
      <c r="E131" s="40">
        <v>377.66666666666663</v>
      </c>
      <c r="F131" s="40">
        <v>374.33333333333331</v>
      </c>
      <c r="G131" s="40">
        <v>371.46666666666664</v>
      </c>
      <c r="H131" s="40">
        <v>383.86666666666662</v>
      </c>
      <c r="I131" s="40">
        <v>386.73333333333329</v>
      </c>
      <c r="J131" s="40">
        <v>390.06666666666661</v>
      </c>
      <c r="K131" s="31">
        <v>383.4</v>
      </c>
      <c r="L131" s="31">
        <v>377.2</v>
      </c>
      <c r="M131" s="31">
        <v>22.202500000000001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3520.6</v>
      </c>
      <c r="D132" s="40">
        <v>3467.6666666666665</v>
      </c>
      <c r="E132" s="40">
        <v>3402.9333333333329</v>
      </c>
      <c r="F132" s="40">
        <v>3285.2666666666664</v>
      </c>
      <c r="G132" s="40">
        <v>3220.5333333333328</v>
      </c>
      <c r="H132" s="40">
        <v>3585.333333333333</v>
      </c>
      <c r="I132" s="40">
        <v>3650.0666666666666</v>
      </c>
      <c r="J132" s="40">
        <v>3767.7333333333331</v>
      </c>
      <c r="K132" s="31">
        <v>3532.4</v>
      </c>
      <c r="L132" s="31">
        <v>3350</v>
      </c>
      <c r="M132" s="31">
        <v>5.5566300000000002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1773.45</v>
      </c>
      <c r="D133" s="40">
        <v>1757.8</v>
      </c>
      <c r="E133" s="40">
        <v>1736.6499999999999</v>
      </c>
      <c r="F133" s="40">
        <v>1699.85</v>
      </c>
      <c r="G133" s="40">
        <v>1678.6999999999998</v>
      </c>
      <c r="H133" s="40">
        <v>1794.6</v>
      </c>
      <c r="I133" s="40">
        <v>1815.75</v>
      </c>
      <c r="J133" s="40">
        <v>1852.55</v>
      </c>
      <c r="K133" s="31">
        <v>1778.95</v>
      </c>
      <c r="L133" s="31">
        <v>1721</v>
      </c>
      <c r="M133" s="31">
        <v>16.538329999999998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77.900000000000006</v>
      </c>
      <c r="D134" s="40">
        <v>76.833333333333329</v>
      </c>
      <c r="E134" s="40">
        <v>75.566666666666663</v>
      </c>
      <c r="F134" s="40">
        <v>73.233333333333334</v>
      </c>
      <c r="G134" s="40">
        <v>71.966666666666669</v>
      </c>
      <c r="H134" s="40">
        <v>79.166666666666657</v>
      </c>
      <c r="I134" s="40">
        <v>80.433333333333337</v>
      </c>
      <c r="J134" s="40">
        <v>82.766666666666652</v>
      </c>
      <c r="K134" s="31">
        <v>78.099999999999994</v>
      </c>
      <c r="L134" s="31">
        <v>74.5</v>
      </c>
      <c r="M134" s="31">
        <v>95.446759999999998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5475.2</v>
      </c>
      <c r="D135" s="40">
        <v>5424.0166666666664</v>
      </c>
      <c r="E135" s="40">
        <v>5331.2333333333327</v>
      </c>
      <c r="F135" s="40">
        <v>5187.2666666666664</v>
      </c>
      <c r="G135" s="40">
        <v>5094.4833333333327</v>
      </c>
      <c r="H135" s="40">
        <v>5567.9833333333327</v>
      </c>
      <c r="I135" s="40">
        <v>5660.7666666666655</v>
      </c>
      <c r="J135" s="40">
        <v>5804.7333333333327</v>
      </c>
      <c r="K135" s="31">
        <v>5516.8</v>
      </c>
      <c r="L135" s="31">
        <v>5280.05</v>
      </c>
      <c r="M135" s="31">
        <v>2.45364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364.95</v>
      </c>
      <c r="D136" s="40">
        <v>360.2833333333333</v>
      </c>
      <c r="E136" s="40">
        <v>354.66666666666663</v>
      </c>
      <c r="F136" s="40">
        <v>344.38333333333333</v>
      </c>
      <c r="G136" s="40">
        <v>338.76666666666665</v>
      </c>
      <c r="H136" s="40">
        <v>370.56666666666661</v>
      </c>
      <c r="I136" s="40">
        <v>376.18333333333328</v>
      </c>
      <c r="J136" s="40">
        <v>386.46666666666658</v>
      </c>
      <c r="K136" s="31">
        <v>365.9</v>
      </c>
      <c r="L136" s="31">
        <v>350</v>
      </c>
      <c r="M136" s="31">
        <v>24.151599999999998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7181.25</v>
      </c>
      <c r="D137" s="40">
        <v>7152.083333333333</v>
      </c>
      <c r="E137" s="40">
        <v>7079.1666666666661</v>
      </c>
      <c r="F137" s="40">
        <v>6977.083333333333</v>
      </c>
      <c r="G137" s="40">
        <v>6904.1666666666661</v>
      </c>
      <c r="H137" s="40">
        <v>7254.1666666666661</v>
      </c>
      <c r="I137" s="40">
        <v>7327.0833333333321</v>
      </c>
      <c r="J137" s="40">
        <v>7429.1666666666661</v>
      </c>
      <c r="K137" s="31">
        <v>7225</v>
      </c>
      <c r="L137" s="31">
        <v>7050</v>
      </c>
      <c r="M137" s="31">
        <v>3.8014100000000002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1866.2</v>
      </c>
      <c r="D138" s="40">
        <v>1862.5500000000002</v>
      </c>
      <c r="E138" s="40">
        <v>1849.4500000000003</v>
      </c>
      <c r="F138" s="40">
        <v>1832.7</v>
      </c>
      <c r="G138" s="40">
        <v>1819.6000000000001</v>
      </c>
      <c r="H138" s="40">
        <v>1879.3000000000004</v>
      </c>
      <c r="I138" s="40">
        <v>1892.4000000000003</v>
      </c>
      <c r="J138" s="40">
        <v>1909.1500000000005</v>
      </c>
      <c r="K138" s="31">
        <v>1875.65</v>
      </c>
      <c r="L138" s="31">
        <v>1845.8</v>
      </c>
      <c r="M138" s="31">
        <v>11.39744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519.25</v>
      </c>
      <c r="D139" s="40">
        <v>512.76666666666665</v>
      </c>
      <c r="E139" s="40">
        <v>500.5333333333333</v>
      </c>
      <c r="F139" s="40">
        <v>481.81666666666666</v>
      </c>
      <c r="G139" s="40">
        <v>469.58333333333331</v>
      </c>
      <c r="H139" s="40">
        <v>531.48333333333335</v>
      </c>
      <c r="I139" s="40">
        <v>543.7166666666667</v>
      </c>
      <c r="J139" s="40">
        <v>562.43333333333328</v>
      </c>
      <c r="K139" s="31">
        <v>525</v>
      </c>
      <c r="L139" s="31">
        <v>494.05</v>
      </c>
      <c r="M139" s="31">
        <v>32.688020000000002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916.45</v>
      </c>
      <c r="D140" s="40">
        <v>911.48333333333323</v>
      </c>
      <c r="E140" s="40">
        <v>904.96666666666647</v>
      </c>
      <c r="F140" s="40">
        <v>893.48333333333323</v>
      </c>
      <c r="G140" s="40">
        <v>886.96666666666647</v>
      </c>
      <c r="H140" s="40">
        <v>922.96666666666647</v>
      </c>
      <c r="I140" s="40">
        <v>929.48333333333312</v>
      </c>
      <c r="J140" s="40">
        <v>940.96666666666647</v>
      </c>
      <c r="K140" s="31">
        <v>918</v>
      </c>
      <c r="L140" s="31">
        <v>900</v>
      </c>
      <c r="M140" s="31">
        <v>15.801130000000001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70526.2</v>
      </c>
      <c r="D141" s="40">
        <v>70075.21666666666</v>
      </c>
      <c r="E141" s="40">
        <v>69460.983333333323</v>
      </c>
      <c r="F141" s="40">
        <v>68395.766666666663</v>
      </c>
      <c r="G141" s="40">
        <v>67781.533333333326</v>
      </c>
      <c r="H141" s="40">
        <v>71140.43333333332</v>
      </c>
      <c r="I141" s="40">
        <v>71754.666666666657</v>
      </c>
      <c r="J141" s="40">
        <v>72819.883333333317</v>
      </c>
      <c r="K141" s="31">
        <v>70689.45</v>
      </c>
      <c r="L141" s="31">
        <v>69010</v>
      </c>
      <c r="M141" s="31">
        <v>7.843E-2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848.45</v>
      </c>
      <c r="D142" s="40">
        <v>845.43333333333339</v>
      </c>
      <c r="E142" s="40">
        <v>841.11666666666679</v>
      </c>
      <c r="F142" s="40">
        <v>833.78333333333342</v>
      </c>
      <c r="G142" s="40">
        <v>829.46666666666681</v>
      </c>
      <c r="H142" s="40">
        <v>852.76666666666677</v>
      </c>
      <c r="I142" s="40">
        <v>857.08333333333337</v>
      </c>
      <c r="J142" s="40">
        <v>864.41666666666674</v>
      </c>
      <c r="K142" s="31">
        <v>849.75</v>
      </c>
      <c r="L142" s="31">
        <v>838.1</v>
      </c>
      <c r="M142" s="31">
        <v>1.81362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146</v>
      </c>
      <c r="D143" s="40">
        <v>144.41666666666666</v>
      </c>
      <c r="E143" s="40">
        <v>142.58333333333331</v>
      </c>
      <c r="F143" s="40">
        <v>139.16666666666666</v>
      </c>
      <c r="G143" s="40">
        <v>137.33333333333331</v>
      </c>
      <c r="H143" s="40">
        <v>147.83333333333331</v>
      </c>
      <c r="I143" s="40">
        <v>149.66666666666663</v>
      </c>
      <c r="J143" s="40">
        <v>153.08333333333331</v>
      </c>
      <c r="K143" s="31">
        <v>146.25</v>
      </c>
      <c r="L143" s="31">
        <v>141</v>
      </c>
      <c r="M143" s="31">
        <v>22.53275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818.55</v>
      </c>
      <c r="D144" s="40">
        <v>816.21666666666658</v>
      </c>
      <c r="E144" s="40">
        <v>809.28333333333319</v>
      </c>
      <c r="F144" s="40">
        <v>800.01666666666665</v>
      </c>
      <c r="G144" s="40">
        <v>793.08333333333326</v>
      </c>
      <c r="H144" s="40">
        <v>825.48333333333312</v>
      </c>
      <c r="I144" s="40">
        <v>832.41666666666652</v>
      </c>
      <c r="J144" s="40">
        <v>841.68333333333305</v>
      </c>
      <c r="K144" s="31">
        <v>823.15</v>
      </c>
      <c r="L144" s="31">
        <v>806.95</v>
      </c>
      <c r="M144" s="31">
        <v>14.92196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165</v>
      </c>
      <c r="D145" s="40">
        <v>164.56666666666666</v>
      </c>
      <c r="E145" s="40">
        <v>163.13333333333333</v>
      </c>
      <c r="F145" s="40">
        <v>161.26666666666665</v>
      </c>
      <c r="G145" s="40">
        <v>159.83333333333331</v>
      </c>
      <c r="H145" s="40">
        <v>166.43333333333334</v>
      </c>
      <c r="I145" s="40">
        <v>167.86666666666667</v>
      </c>
      <c r="J145" s="40">
        <v>169.73333333333335</v>
      </c>
      <c r="K145" s="31">
        <v>166</v>
      </c>
      <c r="L145" s="31">
        <v>162.69999999999999</v>
      </c>
      <c r="M145" s="31">
        <v>15.559850000000001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500.9</v>
      </c>
      <c r="D146" s="40">
        <v>502.8</v>
      </c>
      <c r="E146" s="40">
        <v>498.05</v>
      </c>
      <c r="F146" s="40">
        <v>495.2</v>
      </c>
      <c r="G146" s="40">
        <v>490.45</v>
      </c>
      <c r="H146" s="40">
        <v>505.65000000000003</v>
      </c>
      <c r="I146" s="40">
        <v>510.40000000000003</v>
      </c>
      <c r="J146" s="40">
        <v>513.25</v>
      </c>
      <c r="K146" s="31">
        <v>507.55</v>
      </c>
      <c r="L146" s="31">
        <v>499.95</v>
      </c>
      <c r="M146" s="31">
        <v>5.4583199999999996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7289.5</v>
      </c>
      <c r="D147" s="40">
        <v>7268.5666666666666</v>
      </c>
      <c r="E147" s="40">
        <v>7207.1333333333332</v>
      </c>
      <c r="F147" s="40">
        <v>7124.7666666666664</v>
      </c>
      <c r="G147" s="40">
        <v>7063.333333333333</v>
      </c>
      <c r="H147" s="40">
        <v>7350.9333333333334</v>
      </c>
      <c r="I147" s="40">
        <v>7412.3666666666659</v>
      </c>
      <c r="J147" s="40">
        <v>7494.7333333333336</v>
      </c>
      <c r="K147" s="31">
        <v>7330</v>
      </c>
      <c r="L147" s="31">
        <v>7186.2</v>
      </c>
      <c r="M147" s="31">
        <v>1.9017999999999999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955.25</v>
      </c>
      <c r="D148" s="40">
        <v>953.35</v>
      </c>
      <c r="E148" s="40">
        <v>941.45</v>
      </c>
      <c r="F148" s="40">
        <v>927.65</v>
      </c>
      <c r="G148" s="40">
        <v>915.75</v>
      </c>
      <c r="H148" s="40">
        <v>967.15000000000009</v>
      </c>
      <c r="I148" s="40">
        <v>979.05</v>
      </c>
      <c r="J148" s="40">
        <v>992.85000000000014</v>
      </c>
      <c r="K148" s="31">
        <v>965.25</v>
      </c>
      <c r="L148" s="31">
        <v>939.55</v>
      </c>
      <c r="M148" s="31">
        <v>2.0444900000000001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4634.6000000000004</v>
      </c>
      <c r="D149" s="40">
        <v>4611.166666666667</v>
      </c>
      <c r="E149" s="40">
        <v>4573.4333333333343</v>
      </c>
      <c r="F149" s="40">
        <v>4512.2666666666673</v>
      </c>
      <c r="G149" s="40">
        <v>4474.5333333333347</v>
      </c>
      <c r="H149" s="40">
        <v>4672.3333333333339</v>
      </c>
      <c r="I149" s="40">
        <v>4710.0666666666657</v>
      </c>
      <c r="J149" s="40">
        <v>4771.2333333333336</v>
      </c>
      <c r="K149" s="31">
        <v>4648.8999999999996</v>
      </c>
      <c r="L149" s="31">
        <v>4550</v>
      </c>
      <c r="M149" s="31">
        <v>4.9773800000000001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3230.35</v>
      </c>
      <c r="D150" s="40">
        <v>3208.1166666666663</v>
      </c>
      <c r="E150" s="40">
        <v>3177.2833333333328</v>
      </c>
      <c r="F150" s="40">
        <v>3124.2166666666667</v>
      </c>
      <c r="G150" s="40">
        <v>3093.3833333333332</v>
      </c>
      <c r="H150" s="40">
        <v>3261.1833333333325</v>
      </c>
      <c r="I150" s="40">
        <v>3292.0166666666655</v>
      </c>
      <c r="J150" s="40">
        <v>3345.0833333333321</v>
      </c>
      <c r="K150" s="31">
        <v>3238.95</v>
      </c>
      <c r="L150" s="31">
        <v>3155.05</v>
      </c>
      <c r="M150" s="31">
        <v>4.4476399999999998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1487.25</v>
      </c>
      <c r="D151" s="40">
        <v>1480.6166666666668</v>
      </c>
      <c r="E151" s="40">
        <v>1467.2333333333336</v>
      </c>
      <c r="F151" s="40">
        <v>1447.2166666666667</v>
      </c>
      <c r="G151" s="40">
        <v>1433.8333333333335</v>
      </c>
      <c r="H151" s="40">
        <v>1500.6333333333337</v>
      </c>
      <c r="I151" s="40">
        <v>1514.0166666666669</v>
      </c>
      <c r="J151" s="40">
        <v>1534.0333333333338</v>
      </c>
      <c r="K151" s="31">
        <v>1494</v>
      </c>
      <c r="L151" s="31">
        <v>1460.6</v>
      </c>
      <c r="M151" s="31">
        <v>3.08466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890.4</v>
      </c>
      <c r="D152" s="40">
        <v>875.88333333333333</v>
      </c>
      <c r="E152" s="40">
        <v>854.76666666666665</v>
      </c>
      <c r="F152" s="40">
        <v>819.13333333333333</v>
      </c>
      <c r="G152" s="40">
        <v>798.01666666666665</v>
      </c>
      <c r="H152" s="40">
        <v>911.51666666666665</v>
      </c>
      <c r="I152" s="40">
        <v>932.63333333333321</v>
      </c>
      <c r="J152" s="40">
        <v>968.26666666666665</v>
      </c>
      <c r="K152" s="31">
        <v>897</v>
      </c>
      <c r="L152" s="31">
        <v>840.25</v>
      </c>
      <c r="M152" s="31">
        <v>3.5792199999999998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132.5</v>
      </c>
      <c r="D153" s="40">
        <v>132.35</v>
      </c>
      <c r="E153" s="40">
        <v>130.64999999999998</v>
      </c>
      <c r="F153" s="40">
        <v>128.79999999999998</v>
      </c>
      <c r="G153" s="40">
        <v>127.09999999999997</v>
      </c>
      <c r="H153" s="40">
        <v>134.19999999999999</v>
      </c>
      <c r="I153" s="40">
        <v>135.89999999999998</v>
      </c>
      <c r="J153" s="40">
        <v>137.75</v>
      </c>
      <c r="K153" s="31">
        <v>134.05000000000001</v>
      </c>
      <c r="L153" s="31">
        <v>130.5</v>
      </c>
      <c r="M153" s="31">
        <v>44.696379999999998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121.85</v>
      </c>
      <c r="D154" s="40">
        <v>121.53333333333335</v>
      </c>
      <c r="E154" s="40">
        <v>120.91666666666669</v>
      </c>
      <c r="F154" s="40">
        <v>119.98333333333333</v>
      </c>
      <c r="G154" s="40">
        <v>119.36666666666667</v>
      </c>
      <c r="H154" s="40">
        <v>122.4666666666667</v>
      </c>
      <c r="I154" s="40">
        <v>123.08333333333334</v>
      </c>
      <c r="J154" s="40">
        <v>124.01666666666671</v>
      </c>
      <c r="K154" s="31">
        <v>122.15</v>
      </c>
      <c r="L154" s="31">
        <v>120.6</v>
      </c>
      <c r="M154" s="31">
        <v>50.972169999999998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100.9</v>
      </c>
      <c r="D155" s="40">
        <v>100.36666666666667</v>
      </c>
      <c r="E155" s="40">
        <v>99.383333333333354</v>
      </c>
      <c r="F155" s="40">
        <v>97.866666666666674</v>
      </c>
      <c r="G155" s="40">
        <v>96.883333333333354</v>
      </c>
      <c r="H155" s="40">
        <v>101.88333333333335</v>
      </c>
      <c r="I155" s="40">
        <v>102.86666666666667</v>
      </c>
      <c r="J155" s="40">
        <v>104.38333333333335</v>
      </c>
      <c r="K155" s="31">
        <v>101.35</v>
      </c>
      <c r="L155" s="31">
        <v>98.85</v>
      </c>
      <c r="M155" s="31">
        <v>161.80239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4243.95</v>
      </c>
      <c r="D156" s="40">
        <v>4159.1500000000005</v>
      </c>
      <c r="E156" s="40">
        <v>4049.8000000000011</v>
      </c>
      <c r="F156" s="40">
        <v>3855.6500000000005</v>
      </c>
      <c r="G156" s="40">
        <v>3746.3000000000011</v>
      </c>
      <c r="H156" s="40">
        <v>4353.3000000000011</v>
      </c>
      <c r="I156" s="40">
        <v>4462.6500000000015</v>
      </c>
      <c r="J156" s="40">
        <v>4656.8000000000011</v>
      </c>
      <c r="K156" s="31">
        <v>4268.5</v>
      </c>
      <c r="L156" s="31">
        <v>3965</v>
      </c>
      <c r="M156" s="31">
        <v>6.57369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19302.349999999999</v>
      </c>
      <c r="D157" s="40">
        <v>19267.266666666666</v>
      </c>
      <c r="E157" s="40">
        <v>19134.533333333333</v>
      </c>
      <c r="F157" s="40">
        <v>18966.716666666667</v>
      </c>
      <c r="G157" s="40">
        <v>18833.983333333334</v>
      </c>
      <c r="H157" s="40">
        <v>19435.083333333332</v>
      </c>
      <c r="I157" s="40">
        <v>19567.816666666662</v>
      </c>
      <c r="J157" s="40">
        <v>19735.633333333331</v>
      </c>
      <c r="K157" s="31">
        <v>19400</v>
      </c>
      <c r="L157" s="31">
        <v>19099.45</v>
      </c>
      <c r="M157" s="31">
        <v>0.26588000000000001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338.5</v>
      </c>
      <c r="D158" s="40">
        <v>336.83333333333331</v>
      </c>
      <c r="E158" s="40">
        <v>333.96666666666664</v>
      </c>
      <c r="F158" s="40">
        <v>329.43333333333334</v>
      </c>
      <c r="G158" s="40">
        <v>326.56666666666666</v>
      </c>
      <c r="H158" s="40">
        <v>341.36666666666662</v>
      </c>
      <c r="I158" s="40">
        <v>344.23333333333329</v>
      </c>
      <c r="J158" s="40">
        <v>348.76666666666659</v>
      </c>
      <c r="K158" s="31">
        <v>339.7</v>
      </c>
      <c r="L158" s="31">
        <v>332.3</v>
      </c>
      <c r="M158" s="31">
        <v>4.0133799999999997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863.75</v>
      </c>
      <c r="D159" s="40">
        <v>852.43333333333339</v>
      </c>
      <c r="E159" s="40">
        <v>836.96666666666681</v>
      </c>
      <c r="F159" s="40">
        <v>810.18333333333339</v>
      </c>
      <c r="G159" s="40">
        <v>794.71666666666681</v>
      </c>
      <c r="H159" s="40">
        <v>879.21666666666681</v>
      </c>
      <c r="I159" s="40">
        <v>894.68333333333351</v>
      </c>
      <c r="J159" s="40">
        <v>921.46666666666681</v>
      </c>
      <c r="K159" s="31">
        <v>867.9</v>
      </c>
      <c r="L159" s="31">
        <v>825.65</v>
      </c>
      <c r="M159" s="31">
        <v>6.5742700000000003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137.35</v>
      </c>
      <c r="D160" s="40">
        <v>137.13333333333333</v>
      </c>
      <c r="E160" s="40">
        <v>136.21666666666664</v>
      </c>
      <c r="F160" s="40">
        <v>135.08333333333331</v>
      </c>
      <c r="G160" s="40">
        <v>134.16666666666663</v>
      </c>
      <c r="H160" s="40">
        <v>138.26666666666665</v>
      </c>
      <c r="I160" s="40">
        <v>139.18333333333334</v>
      </c>
      <c r="J160" s="40">
        <v>140.31666666666666</v>
      </c>
      <c r="K160" s="31">
        <v>138.05000000000001</v>
      </c>
      <c r="L160" s="31">
        <v>136</v>
      </c>
      <c r="M160" s="31">
        <v>44.04298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175.25</v>
      </c>
      <c r="D161" s="40">
        <v>174.95000000000002</v>
      </c>
      <c r="E161" s="40">
        <v>173.40000000000003</v>
      </c>
      <c r="F161" s="40">
        <v>171.55</v>
      </c>
      <c r="G161" s="40">
        <v>170.00000000000003</v>
      </c>
      <c r="H161" s="40">
        <v>176.80000000000004</v>
      </c>
      <c r="I161" s="40">
        <v>178.35000000000005</v>
      </c>
      <c r="J161" s="40">
        <v>180.20000000000005</v>
      </c>
      <c r="K161" s="31">
        <v>176.5</v>
      </c>
      <c r="L161" s="31">
        <v>173.1</v>
      </c>
      <c r="M161" s="31">
        <v>4.0270900000000003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2891.5</v>
      </c>
      <c r="D162" s="40">
        <v>2896.3833333333332</v>
      </c>
      <c r="E162" s="40">
        <v>2860.9666666666662</v>
      </c>
      <c r="F162" s="40">
        <v>2830.4333333333329</v>
      </c>
      <c r="G162" s="40">
        <v>2795.016666666666</v>
      </c>
      <c r="H162" s="40">
        <v>2926.9166666666665</v>
      </c>
      <c r="I162" s="40">
        <v>2962.3333333333335</v>
      </c>
      <c r="J162" s="40">
        <v>2992.8666666666668</v>
      </c>
      <c r="K162" s="31">
        <v>2931.8</v>
      </c>
      <c r="L162" s="31">
        <v>2865.85</v>
      </c>
      <c r="M162" s="31">
        <v>1.80928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39084.300000000003</v>
      </c>
      <c r="D163" s="40">
        <v>38968.950000000004</v>
      </c>
      <c r="E163" s="40">
        <v>38615.350000000006</v>
      </c>
      <c r="F163" s="40">
        <v>38146.400000000001</v>
      </c>
      <c r="G163" s="40">
        <v>37792.800000000003</v>
      </c>
      <c r="H163" s="40">
        <v>39437.900000000009</v>
      </c>
      <c r="I163" s="40">
        <v>39791.5</v>
      </c>
      <c r="J163" s="40">
        <v>40260.450000000012</v>
      </c>
      <c r="K163" s="31">
        <v>39322.550000000003</v>
      </c>
      <c r="L163" s="31">
        <v>38500</v>
      </c>
      <c r="M163" s="31">
        <v>0.11879000000000001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216.55</v>
      </c>
      <c r="D164" s="40">
        <v>215.79999999999998</v>
      </c>
      <c r="E164" s="40">
        <v>214.39999999999998</v>
      </c>
      <c r="F164" s="40">
        <v>212.25</v>
      </c>
      <c r="G164" s="40">
        <v>210.85</v>
      </c>
      <c r="H164" s="40">
        <v>217.94999999999996</v>
      </c>
      <c r="I164" s="40">
        <v>219.35</v>
      </c>
      <c r="J164" s="40">
        <v>221.49999999999994</v>
      </c>
      <c r="K164" s="31">
        <v>217.2</v>
      </c>
      <c r="L164" s="31">
        <v>213.65</v>
      </c>
      <c r="M164" s="31">
        <v>6.6357400000000002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5008</v>
      </c>
      <c r="D165" s="40">
        <v>5007.0666666666666</v>
      </c>
      <c r="E165" s="40">
        <v>4967.9333333333334</v>
      </c>
      <c r="F165" s="40">
        <v>4927.8666666666668</v>
      </c>
      <c r="G165" s="40">
        <v>4888.7333333333336</v>
      </c>
      <c r="H165" s="40">
        <v>5047.1333333333332</v>
      </c>
      <c r="I165" s="40">
        <v>5086.2666666666664</v>
      </c>
      <c r="J165" s="40">
        <v>5126.333333333333</v>
      </c>
      <c r="K165" s="31">
        <v>5046.2</v>
      </c>
      <c r="L165" s="31">
        <v>4967</v>
      </c>
      <c r="M165" s="31">
        <v>0.31453999999999999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2398.1999999999998</v>
      </c>
      <c r="D166" s="40">
        <v>2405.65</v>
      </c>
      <c r="E166" s="40">
        <v>2386.3500000000004</v>
      </c>
      <c r="F166" s="40">
        <v>2374.5000000000005</v>
      </c>
      <c r="G166" s="40">
        <v>2355.2000000000007</v>
      </c>
      <c r="H166" s="40">
        <v>2417.5</v>
      </c>
      <c r="I166" s="40">
        <v>2436.8000000000002</v>
      </c>
      <c r="J166" s="40">
        <v>2448.6499999999996</v>
      </c>
      <c r="K166" s="31">
        <v>2424.9499999999998</v>
      </c>
      <c r="L166" s="31">
        <v>2393.8000000000002</v>
      </c>
      <c r="M166" s="31">
        <v>1.6373500000000001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2601.4</v>
      </c>
      <c r="D167" s="40">
        <v>2582.3166666666671</v>
      </c>
      <c r="E167" s="40">
        <v>2555.0833333333339</v>
      </c>
      <c r="F167" s="40">
        <v>2508.7666666666669</v>
      </c>
      <c r="G167" s="40">
        <v>2481.5333333333338</v>
      </c>
      <c r="H167" s="40">
        <v>2628.6333333333341</v>
      </c>
      <c r="I167" s="40">
        <v>2655.8666666666668</v>
      </c>
      <c r="J167" s="40">
        <v>2702.1833333333343</v>
      </c>
      <c r="K167" s="31">
        <v>2609.5500000000002</v>
      </c>
      <c r="L167" s="31">
        <v>2536</v>
      </c>
      <c r="M167" s="31">
        <v>3.0256699999999999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2367.85</v>
      </c>
      <c r="D168" s="40">
        <v>2350.5333333333333</v>
      </c>
      <c r="E168" s="40">
        <v>2322.3166666666666</v>
      </c>
      <c r="F168" s="40">
        <v>2276.7833333333333</v>
      </c>
      <c r="G168" s="40">
        <v>2248.5666666666666</v>
      </c>
      <c r="H168" s="40">
        <v>2396.0666666666666</v>
      </c>
      <c r="I168" s="40">
        <v>2424.2833333333328</v>
      </c>
      <c r="J168" s="40">
        <v>2469.8166666666666</v>
      </c>
      <c r="K168" s="31">
        <v>2378.75</v>
      </c>
      <c r="L168" s="31">
        <v>2305</v>
      </c>
      <c r="M168" s="31">
        <v>1.78939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119.2</v>
      </c>
      <c r="D169" s="40">
        <v>118.38333333333334</v>
      </c>
      <c r="E169" s="40">
        <v>117.36666666666667</v>
      </c>
      <c r="F169" s="40">
        <v>115.53333333333333</v>
      </c>
      <c r="G169" s="40">
        <v>114.51666666666667</v>
      </c>
      <c r="H169" s="40">
        <v>120.21666666666668</v>
      </c>
      <c r="I169" s="40">
        <v>121.23333333333336</v>
      </c>
      <c r="J169" s="40">
        <v>123.06666666666669</v>
      </c>
      <c r="K169" s="31">
        <v>119.4</v>
      </c>
      <c r="L169" s="31">
        <v>116.55</v>
      </c>
      <c r="M169" s="31">
        <v>21.776029999999999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206.1</v>
      </c>
      <c r="D170" s="40">
        <v>206.11666666666667</v>
      </c>
      <c r="E170" s="40">
        <v>204.98333333333335</v>
      </c>
      <c r="F170" s="40">
        <v>203.86666666666667</v>
      </c>
      <c r="G170" s="40">
        <v>202.73333333333335</v>
      </c>
      <c r="H170" s="40">
        <v>207.23333333333335</v>
      </c>
      <c r="I170" s="40">
        <v>208.36666666666667</v>
      </c>
      <c r="J170" s="40">
        <v>209.48333333333335</v>
      </c>
      <c r="K170" s="31">
        <v>207.25</v>
      </c>
      <c r="L170" s="31">
        <v>205</v>
      </c>
      <c r="M170" s="31">
        <v>64.861410000000006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477.55</v>
      </c>
      <c r="D171" s="40">
        <v>472.63333333333338</v>
      </c>
      <c r="E171" s="40">
        <v>462.86666666666679</v>
      </c>
      <c r="F171" s="40">
        <v>448.18333333333339</v>
      </c>
      <c r="G171" s="40">
        <v>438.4166666666668</v>
      </c>
      <c r="H171" s="40">
        <v>487.31666666666678</v>
      </c>
      <c r="I171" s="40">
        <v>497.08333333333331</v>
      </c>
      <c r="J171" s="40">
        <v>511.76666666666677</v>
      </c>
      <c r="K171" s="31">
        <v>482.4</v>
      </c>
      <c r="L171" s="31">
        <v>457.95</v>
      </c>
      <c r="M171" s="31">
        <v>7.5536500000000002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15626.5</v>
      </c>
      <c r="D172" s="40">
        <v>15504.883333333333</v>
      </c>
      <c r="E172" s="40">
        <v>14695.466666666667</v>
      </c>
      <c r="F172" s="40">
        <v>13764.433333333334</v>
      </c>
      <c r="G172" s="40">
        <v>12955.016666666668</v>
      </c>
      <c r="H172" s="40">
        <v>16435.916666666664</v>
      </c>
      <c r="I172" s="40">
        <v>17245.333333333336</v>
      </c>
      <c r="J172" s="40">
        <v>18176.366666666665</v>
      </c>
      <c r="K172" s="31">
        <v>16314.3</v>
      </c>
      <c r="L172" s="31">
        <v>14573.85</v>
      </c>
      <c r="M172" s="31">
        <v>0.27137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37.25</v>
      </c>
      <c r="D173" s="40">
        <v>36.949999999999996</v>
      </c>
      <c r="E173" s="40">
        <v>36.54999999999999</v>
      </c>
      <c r="F173" s="40">
        <v>35.849999999999994</v>
      </c>
      <c r="G173" s="40">
        <v>35.449999999999989</v>
      </c>
      <c r="H173" s="40">
        <v>37.649999999999991</v>
      </c>
      <c r="I173" s="40">
        <v>38.049999999999997</v>
      </c>
      <c r="J173" s="40">
        <v>38.749999999999993</v>
      </c>
      <c r="K173" s="31">
        <v>37.35</v>
      </c>
      <c r="L173" s="31">
        <v>36.25</v>
      </c>
      <c r="M173" s="31">
        <v>425.55203999999998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140.94999999999999</v>
      </c>
      <c r="D174" s="40">
        <v>142.26666666666668</v>
      </c>
      <c r="E174" s="40">
        <v>128.88333333333335</v>
      </c>
      <c r="F174" s="40">
        <v>116.81666666666666</v>
      </c>
      <c r="G174" s="40">
        <v>103.43333333333334</v>
      </c>
      <c r="H174" s="40">
        <v>154.33333333333337</v>
      </c>
      <c r="I174" s="40">
        <v>167.7166666666667</v>
      </c>
      <c r="J174" s="40">
        <v>179.78333333333339</v>
      </c>
      <c r="K174" s="31">
        <v>155.65</v>
      </c>
      <c r="L174" s="31">
        <v>130.19999999999999</v>
      </c>
      <c r="M174" s="31">
        <v>1906.62841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131.6</v>
      </c>
      <c r="D175" s="40">
        <v>131.14999999999998</v>
      </c>
      <c r="E175" s="40">
        <v>129.84999999999997</v>
      </c>
      <c r="F175" s="40">
        <v>128.1</v>
      </c>
      <c r="G175" s="40">
        <v>126.79999999999998</v>
      </c>
      <c r="H175" s="40">
        <v>132.89999999999995</v>
      </c>
      <c r="I175" s="40">
        <v>134.19999999999996</v>
      </c>
      <c r="J175" s="40">
        <v>135.94999999999993</v>
      </c>
      <c r="K175" s="31">
        <v>132.44999999999999</v>
      </c>
      <c r="L175" s="31">
        <v>129.4</v>
      </c>
      <c r="M175" s="31">
        <v>22.741679999999999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2370.25</v>
      </c>
      <c r="D176" s="40">
        <v>2365.4500000000003</v>
      </c>
      <c r="E176" s="40">
        <v>2352.9000000000005</v>
      </c>
      <c r="F176" s="40">
        <v>2335.5500000000002</v>
      </c>
      <c r="G176" s="40">
        <v>2323.0000000000005</v>
      </c>
      <c r="H176" s="40">
        <v>2382.8000000000006</v>
      </c>
      <c r="I176" s="40">
        <v>2395.3500000000008</v>
      </c>
      <c r="J176" s="40">
        <v>2412.7000000000007</v>
      </c>
      <c r="K176" s="31">
        <v>2378</v>
      </c>
      <c r="L176" s="31">
        <v>2348.1</v>
      </c>
      <c r="M176" s="31">
        <v>18.539480000000001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903.8</v>
      </c>
      <c r="D177" s="40">
        <v>900.2833333333333</v>
      </c>
      <c r="E177" s="40">
        <v>894.56666666666661</v>
      </c>
      <c r="F177" s="40">
        <v>885.33333333333326</v>
      </c>
      <c r="G177" s="40">
        <v>879.61666666666656</v>
      </c>
      <c r="H177" s="40">
        <v>909.51666666666665</v>
      </c>
      <c r="I177" s="40">
        <v>915.23333333333335</v>
      </c>
      <c r="J177" s="40">
        <v>924.4666666666667</v>
      </c>
      <c r="K177" s="31">
        <v>906</v>
      </c>
      <c r="L177" s="31">
        <v>891.05</v>
      </c>
      <c r="M177" s="31">
        <v>7.4685600000000001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1161.95</v>
      </c>
      <c r="D178" s="40">
        <v>1154.1166666666666</v>
      </c>
      <c r="E178" s="40">
        <v>1143.1833333333332</v>
      </c>
      <c r="F178" s="40">
        <v>1124.4166666666665</v>
      </c>
      <c r="G178" s="40">
        <v>1113.4833333333331</v>
      </c>
      <c r="H178" s="40">
        <v>1172.8833333333332</v>
      </c>
      <c r="I178" s="40">
        <v>1183.8166666666666</v>
      </c>
      <c r="J178" s="40">
        <v>1202.5833333333333</v>
      </c>
      <c r="K178" s="31">
        <v>1165.05</v>
      </c>
      <c r="L178" s="31">
        <v>1135.3499999999999</v>
      </c>
      <c r="M178" s="31">
        <v>7.9812900000000004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2344</v>
      </c>
      <c r="D179" s="40">
        <v>2335.4666666666667</v>
      </c>
      <c r="E179" s="40">
        <v>2301.0333333333333</v>
      </c>
      <c r="F179" s="40">
        <v>2258.0666666666666</v>
      </c>
      <c r="G179" s="40">
        <v>2223.6333333333332</v>
      </c>
      <c r="H179" s="40">
        <v>2378.4333333333334</v>
      </c>
      <c r="I179" s="40">
        <v>2412.8666666666668</v>
      </c>
      <c r="J179" s="40">
        <v>2455.8333333333335</v>
      </c>
      <c r="K179" s="31">
        <v>2369.9</v>
      </c>
      <c r="L179" s="31">
        <v>2292.5</v>
      </c>
      <c r="M179" s="31">
        <v>9.4036100000000005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7706.5</v>
      </c>
      <c r="D180" s="40">
        <v>7694.75</v>
      </c>
      <c r="E180" s="40">
        <v>7644.8</v>
      </c>
      <c r="F180" s="40">
        <v>7583.1</v>
      </c>
      <c r="G180" s="40">
        <v>7533.1500000000005</v>
      </c>
      <c r="H180" s="40">
        <v>7756.45</v>
      </c>
      <c r="I180" s="40">
        <v>7806.4000000000005</v>
      </c>
      <c r="J180" s="40">
        <v>7868.0999999999995</v>
      </c>
      <c r="K180" s="31">
        <v>7744.7</v>
      </c>
      <c r="L180" s="31">
        <v>7633.05</v>
      </c>
      <c r="M180" s="31">
        <v>7.1999999999999995E-2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26295.200000000001</v>
      </c>
      <c r="D181" s="40">
        <v>26218.483333333334</v>
      </c>
      <c r="E181" s="40">
        <v>25986.966666666667</v>
      </c>
      <c r="F181" s="40">
        <v>25678.733333333334</v>
      </c>
      <c r="G181" s="40">
        <v>25447.216666666667</v>
      </c>
      <c r="H181" s="40">
        <v>26526.716666666667</v>
      </c>
      <c r="I181" s="40">
        <v>26758.233333333337</v>
      </c>
      <c r="J181" s="40">
        <v>27066.466666666667</v>
      </c>
      <c r="K181" s="31">
        <v>26450</v>
      </c>
      <c r="L181" s="31">
        <v>25910.25</v>
      </c>
      <c r="M181" s="31">
        <v>7.7359999999999998E-2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1218.7</v>
      </c>
      <c r="D182" s="40">
        <v>1205.95</v>
      </c>
      <c r="E182" s="40">
        <v>1183.9000000000001</v>
      </c>
      <c r="F182" s="40">
        <v>1149.1000000000001</v>
      </c>
      <c r="G182" s="40">
        <v>1127.0500000000002</v>
      </c>
      <c r="H182" s="40">
        <v>1240.75</v>
      </c>
      <c r="I182" s="40">
        <v>1262.7999999999997</v>
      </c>
      <c r="J182" s="40">
        <v>1297.5999999999999</v>
      </c>
      <c r="K182" s="31">
        <v>1228</v>
      </c>
      <c r="L182" s="31">
        <v>1171.1500000000001</v>
      </c>
      <c r="M182" s="31">
        <v>17.99531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2353.0500000000002</v>
      </c>
      <c r="D183" s="40">
        <v>2365.8333333333335</v>
      </c>
      <c r="E183" s="40">
        <v>2327.0166666666669</v>
      </c>
      <c r="F183" s="40">
        <v>2300.9833333333336</v>
      </c>
      <c r="G183" s="40">
        <v>2262.166666666667</v>
      </c>
      <c r="H183" s="40">
        <v>2391.8666666666668</v>
      </c>
      <c r="I183" s="40">
        <v>2430.6833333333334</v>
      </c>
      <c r="J183" s="40">
        <v>2456.7166666666667</v>
      </c>
      <c r="K183" s="31">
        <v>2404.65</v>
      </c>
      <c r="L183" s="31">
        <v>2339.8000000000002</v>
      </c>
      <c r="M183" s="31">
        <v>5.9694799999999999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458.05</v>
      </c>
      <c r="D184" s="40">
        <v>456.36666666666662</v>
      </c>
      <c r="E184" s="40">
        <v>452.23333333333323</v>
      </c>
      <c r="F184" s="40">
        <v>446.41666666666663</v>
      </c>
      <c r="G184" s="40">
        <v>442.28333333333325</v>
      </c>
      <c r="H184" s="40">
        <v>462.18333333333322</v>
      </c>
      <c r="I184" s="40">
        <v>466.31666666666655</v>
      </c>
      <c r="J184" s="40">
        <v>472.13333333333321</v>
      </c>
      <c r="K184" s="31">
        <v>460.5</v>
      </c>
      <c r="L184" s="31">
        <v>450.55</v>
      </c>
      <c r="M184" s="31">
        <v>88.564819999999997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108.45</v>
      </c>
      <c r="D185" s="40">
        <v>108.26666666666665</v>
      </c>
      <c r="E185" s="40">
        <v>107.2833333333333</v>
      </c>
      <c r="F185" s="40">
        <v>106.11666666666665</v>
      </c>
      <c r="G185" s="40">
        <v>105.1333333333333</v>
      </c>
      <c r="H185" s="40">
        <v>109.43333333333331</v>
      </c>
      <c r="I185" s="40">
        <v>110.41666666666666</v>
      </c>
      <c r="J185" s="40">
        <v>111.58333333333331</v>
      </c>
      <c r="K185" s="31">
        <v>109.25</v>
      </c>
      <c r="L185" s="31">
        <v>107.1</v>
      </c>
      <c r="M185" s="31">
        <v>180.01259999999999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794.1</v>
      </c>
      <c r="D186" s="40">
        <v>790.61666666666667</v>
      </c>
      <c r="E186" s="40">
        <v>784.63333333333333</v>
      </c>
      <c r="F186" s="40">
        <v>775.16666666666663</v>
      </c>
      <c r="G186" s="40">
        <v>769.18333333333328</v>
      </c>
      <c r="H186" s="40">
        <v>800.08333333333337</v>
      </c>
      <c r="I186" s="40">
        <v>806.06666666666672</v>
      </c>
      <c r="J186" s="40">
        <v>815.53333333333342</v>
      </c>
      <c r="K186" s="31">
        <v>796.6</v>
      </c>
      <c r="L186" s="31">
        <v>781.15</v>
      </c>
      <c r="M186" s="31">
        <v>35.984870000000001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489.1</v>
      </c>
      <c r="D187" s="40">
        <v>488.48333333333335</v>
      </c>
      <c r="E187" s="40">
        <v>484.61666666666667</v>
      </c>
      <c r="F187" s="40">
        <v>480.13333333333333</v>
      </c>
      <c r="G187" s="40">
        <v>476.26666666666665</v>
      </c>
      <c r="H187" s="40">
        <v>492.9666666666667</v>
      </c>
      <c r="I187" s="40">
        <v>496.83333333333337</v>
      </c>
      <c r="J187" s="40">
        <v>501.31666666666672</v>
      </c>
      <c r="K187" s="31">
        <v>492.35</v>
      </c>
      <c r="L187" s="31">
        <v>484</v>
      </c>
      <c r="M187" s="31">
        <v>7.6926600000000001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585.6</v>
      </c>
      <c r="D188" s="40">
        <v>585.66666666666663</v>
      </c>
      <c r="E188" s="40">
        <v>578.33333333333326</v>
      </c>
      <c r="F188" s="40">
        <v>571.06666666666661</v>
      </c>
      <c r="G188" s="40">
        <v>563.73333333333323</v>
      </c>
      <c r="H188" s="40">
        <v>592.93333333333328</v>
      </c>
      <c r="I188" s="40">
        <v>600.26666666666654</v>
      </c>
      <c r="J188" s="40">
        <v>607.5333333333333</v>
      </c>
      <c r="K188" s="31">
        <v>593</v>
      </c>
      <c r="L188" s="31">
        <v>578.4</v>
      </c>
      <c r="M188" s="31">
        <v>6.5474699999999997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605.65</v>
      </c>
      <c r="D189" s="40">
        <v>604.48333333333323</v>
      </c>
      <c r="E189" s="40">
        <v>601.16666666666652</v>
      </c>
      <c r="F189" s="40">
        <v>596.68333333333328</v>
      </c>
      <c r="G189" s="40">
        <v>593.36666666666656</v>
      </c>
      <c r="H189" s="40">
        <v>608.96666666666647</v>
      </c>
      <c r="I189" s="40">
        <v>612.2833333333333</v>
      </c>
      <c r="J189" s="40">
        <v>616.76666666666642</v>
      </c>
      <c r="K189" s="31">
        <v>607.79999999999995</v>
      </c>
      <c r="L189" s="31">
        <v>600</v>
      </c>
      <c r="M189" s="31">
        <v>8.6874199999999995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879.9</v>
      </c>
      <c r="D190" s="40">
        <v>874.59999999999991</v>
      </c>
      <c r="E190" s="40">
        <v>865.64999999999986</v>
      </c>
      <c r="F190" s="40">
        <v>851.4</v>
      </c>
      <c r="G190" s="40">
        <v>842.44999999999993</v>
      </c>
      <c r="H190" s="40">
        <v>888.8499999999998</v>
      </c>
      <c r="I190" s="40">
        <v>897.79999999999984</v>
      </c>
      <c r="J190" s="40">
        <v>912.04999999999973</v>
      </c>
      <c r="K190" s="31">
        <v>883.55</v>
      </c>
      <c r="L190" s="31">
        <v>860.35</v>
      </c>
      <c r="M190" s="31">
        <v>5.0849099999999998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1363.95</v>
      </c>
      <c r="D191" s="40">
        <v>1369.3666666666668</v>
      </c>
      <c r="E191" s="40">
        <v>1348.7333333333336</v>
      </c>
      <c r="F191" s="40">
        <v>1333.5166666666669</v>
      </c>
      <c r="G191" s="40">
        <v>1312.8833333333337</v>
      </c>
      <c r="H191" s="40">
        <v>1384.5833333333335</v>
      </c>
      <c r="I191" s="40">
        <v>1405.2166666666667</v>
      </c>
      <c r="J191" s="40">
        <v>1420.4333333333334</v>
      </c>
      <c r="K191" s="31">
        <v>1390</v>
      </c>
      <c r="L191" s="31">
        <v>1354.15</v>
      </c>
      <c r="M191" s="31">
        <v>1.62999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3696.1</v>
      </c>
      <c r="D192" s="40">
        <v>3683.0666666666671</v>
      </c>
      <c r="E192" s="40">
        <v>3666.1333333333341</v>
      </c>
      <c r="F192" s="40">
        <v>3636.166666666667</v>
      </c>
      <c r="G192" s="40">
        <v>3619.233333333334</v>
      </c>
      <c r="H192" s="40">
        <v>3713.0333333333342</v>
      </c>
      <c r="I192" s="40">
        <v>3729.9666666666676</v>
      </c>
      <c r="J192" s="40">
        <v>3759.9333333333343</v>
      </c>
      <c r="K192" s="31">
        <v>3700</v>
      </c>
      <c r="L192" s="31">
        <v>3653.1</v>
      </c>
      <c r="M192" s="31">
        <v>15.34135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718.5</v>
      </c>
      <c r="D193" s="40">
        <v>716.58333333333337</v>
      </c>
      <c r="E193" s="40">
        <v>708.66666666666674</v>
      </c>
      <c r="F193" s="40">
        <v>698.83333333333337</v>
      </c>
      <c r="G193" s="40">
        <v>690.91666666666674</v>
      </c>
      <c r="H193" s="40">
        <v>726.41666666666674</v>
      </c>
      <c r="I193" s="40">
        <v>734.33333333333348</v>
      </c>
      <c r="J193" s="40">
        <v>744.16666666666674</v>
      </c>
      <c r="K193" s="31">
        <v>724.5</v>
      </c>
      <c r="L193" s="31">
        <v>706.75</v>
      </c>
      <c r="M193" s="31">
        <v>6.9192999999999998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5444.1</v>
      </c>
      <c r="D194" s="40">
        <v>5461.7</v>
      </c>
      <c r="E194" s="40">
        <v>5403.4</v>
      </c>
      <c r="F194" s="40">
        <v>5362.7</v>
      </c>
      <c r="G194" s="40">
        <v>5304.4</v>
      </c>
      <c r="H194" s="40">
        <v>5502.4</v>
      </c>
      <c r="I194" s="40">
        <v>5560.7000000000007</v>
      </c>
      <c r="J194" s="40">
        <v>5601.4</v>
      </c>
      <c r="K194" s="31">
        <v>5520</v>
      </c>
      <c r="L194" s="31">
        <v>5421</v>
      </c>
      <c r="M194" s="31">
        <v>0.85984000000000005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471.15</v>
      </c>
      <c r="D195" s="40">
        <v>467.89999999999992</v>
      </c>
      <c r="E195" s="40">
        <v>463.34999999999985</v>
      </c>
      <c r="F195" s="40">
        <v>455.54999999999995</v>
      </c>
      <c r="G195" s="40">
        <v>450.99999999999989</v>
      </c>
      <c r="H195" s="40">
        <v>475.69999999999982</v>
      </c>
      <c r="I195" s="40">
        <v>480.24999999999989</v>
      </c>
      <c r="J195" s="40">
        <v>488.04999999999978</v>
      </c>
      <c r="K195" s="31">
        <v>472.45</v>
      </c>
      <c r="L195" s="31">
        <v>460.1</v>
      </c>
      <c r="M195" s="31">
        <v>125.57565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217.35</v>
      </c>
      <c r="D196" s="40">
        <v>216.30000000000004</v>
      </c>
      <c r="E196" s="40">
        <v>214.85000000000008</v>
      </c>
      <c r="F196" s="40">
        <v>212.35000000000005</v>
      </c>
      <c r="G196" s="40">
        <v>210.90000000000009</v>
      </c>
      <c r="H196" s="40">
        <v>218.80000000000007</v>
      </c>
      <c r="I196" s="40">
        <v>220.25000000000006</v>
      </c>
      <c r="J196" s="40">
        <v>222.75000000000006</v>
      </c>
      <c r="K196" s="31">
        <v>217.75</v>
      </c>
      <c r="L196" s="31">
        <v>213.8</v>
      </c>
      <c r="M196" s="31">
        <v>158.70056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1121.8</v>
      </c>
      <c r="D197" s="40">
        <v>1116.2833333333333</v>
      </c>
      <c r="E197" s="40">
        <v>1107.8666666666666</v>
      </c>
      <c r="F197" s="40">
        <v>1093.9333333333332</v>
      </c>
      <c r="G197" s="40">
        <v>1085.5166666666664</v>
      </c>
      <c r="H197" s="40">
        <v>1130.2166666666667</v>
      </c>
      <c r="I197" s="40">
        <v>1138.6333333333337</v>
      </c>
      <c r="J197" s="40">
        <v>1152.5666666666668</v>
      </c>
      <c r="K197" s="31">
        <v>1124.7</v>
      </c>
      <c r="L197" s="31">
        <v>1102.3499999999999</v>
      </c>
      <c r="M197" s="31">
        <v>27.588509999999999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1785</v>
      </c>
      <c r="D198" s="40">
        <v>1760.2166666666665</v>
      </c>
      <c r="E198" s="40">
        <v>1728.4333333333329</v>
      </c>
      <c r="F198" s="40">
        <v>1671.8666666666666</v>
      </c>
      <c r="G198" s="40">
        <v>1640.083333333333</v>
      </c>
      <c r="H198" s="40">
        <v>1816.7833333333328</v>
      </c>
      <c r="I198" s="40">
        <v>1848.5666666666662</v>
      </c>
      <c r="J198" s="40">
        <v>1905.1333333333328</v>
      </c>
      <c r="K198" s="31">
        <v>1792</v>
      </c>
      <c r="L198" s="31">
        <v>1703.65</v>
      </c>
      <c r="M198" s="31">
        <v>45.12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981.65</v>
      </c>
      <c r="D199" s="40">
        <v>984.88333333333333</v>
      </c>
      <c r="E199" s="40">
        <v>976.26666666666665</v>
      </c>
      <c r="F199" s="40">
        <v>970.88333333333333</v>
      </c>
      <c r="G199" s="40">
        <v>962.26666666666665</v>
      </c>
      <c r="H199" s="40">
        <v>990.26666666666665</v>
      </c>
      <c r="I199" s="40">
        <v>998.88333333333321</v>
      </c>
      <c r="J199" s="40">
        <v>1004.2666666666667</v>
      </c>
      <c r="K199" s="31">
        <v>993.5</v>
      </c>
      <c r="L199" s="31">
        <v>979.5</v>
      </c>
      <c r="M199" s="31">
        <v>0.57826999999999995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2331.3000000000002</v>
      </c>
      <c r="D200" s="40">
        <v>2320.5333333333333</v>
      </c>
      <c r="E200" s="40">
        <v>2297.0666666666666</v>
      </c>
      <c r="F200" s="40">
        <v>2262.8333333333335</v>
      </c>
      <c r="G200" s="40">
        <v>2239.3666666666668</v>
      </c>
      <c r="H200" s="40">
        <v>2354.7666666666664</v>
      </c>
      <c r="I200" s="40">
        <v>2378.2333333333327</v>
      </c>
      <c r="J200" s="40">
        <v>2412.4666666666662</v>
      </c>
      <c r="K200" s="31">
        <v>2344</v>
      </c>
      <c r="L200" s="31">
        <v>2286.3000000000002</v>
      </c>
      <c r="M200" s="31">
        <v>5.3754499999999998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3148.75</v>
      </c>
      <c r="D201" s="40">
        <v>3113.2000000000003</v>
      </c>
      <c r="E201" s="40">
        <v>3066.2000000000007</v>
      </c>
      <c r="F201" s="40">
        <v>2983.6500000000005</v>
      </c>
      <c r="G201" s="40">
        <v>2936.650000000001</v>
      </c>
      <c r="H201" s="40">
        <v>3195.7500000000005</v>
      </c>
      <c r="I201" s="40">
        <v>3242.7499999999995</v>
      </c>
      <c r="J201" s="40">
        <v>3325.3</v>
      </c>
      <c r="K201" s="31">
        <v>3160.2</v>
      </c>
      <c r="L201" s="31">
        <v>3030.65</v>
      </c>
      <c r="M201" s="31">
        <v>4.3965899999999998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538</v>
      </c>
      <c r="D202" s="40">
        <v>535.31666666666672</v>
      </c>
      <c r="E202" s="40">
        <v>529.98333333333346</v>
      </c>
      <c r="F202" s="40">
        <v>521.9666666666667</v>
      </c>
      <c r="G202" s="40">
        <v>516.63333333333344</v>
      </c>
      <c r="H202" s="40">
        <v>543.33333333333348</v>
      </c>
      <c r="I202" s="40">
        <v>548.66666666666674</v>
      </c>
      <c r="J202" s="40">
        <v>556.68333333333351</v>
      </c>
      <c r="K202" s="31">
        <v>540.65</v>
      </c>
      <c r="L202" s="31">
        <v>527.29999999999995</v>
      </c>
      <c r="M202" s="31">
        <v>5.2099700000000002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1051.05</v>
      </c>
      <c r="D203" s="40">
        <v>1046.3500000000001</v>
      </c>
      <c r="E203" s="40">
        <v>1024.7000000000003</v>
      </c>
      <c r="F203" s="40">
        <v>998.35000000000014</v>
      </c>
      <c r="G203" s="40">
        <v>976.70000000000027</v>
      </c>
      <c r="H203" s="40">
        <v>1072.7000000000003</v>
      </c>
      <c r="I203" s="40">
        <v>1094.3500000000004</v>
      </c>
      <c r="J203" s="40">
        <v>1120.7000000000003</v>
      </c>
      <c r="K203" s="31">
        <v>1068</v>
      </c>
      <c r="L203" s="31">
        <v>1020</v>
      </c>
      <c r="M203" s="31">
        <v>8.3470300000000002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756.6</v>
      </c>
      <c r="D204" s="40">
        <v>752.2833333333333</v>
      </c>
      <c r="E204" s="40">
        <v>744.56666666666661</v>
      </c>
      <c r="F204" s="40">
        <v>732.5333333333333</v>
      </c>
      <c r="G204" s="40">
        <v>724.81666666666661</v>
      </c>
      <c r="H204" s="40">
        <v>764.31666666666661</v>
      </c>
      <c r="I204" s="40">
        <v>772.0333333333333</v>
      </c>
      <c r="J204" s="40">
        <v>784.06666666666661</v>
      </c>
      <c r="K204" s="31">
        <v>760</v>
      </c>
      <c r="L204" s="31">
        <v>740.25</v>
      </c>
      <c r="M204" s="31">
        <v>13.15245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7245.05</v>
      </c>
      <c r="D205" s="40">
        <v>7237.45</v>
      </c>
      <c r="E205" s="40">
        <v>7179.9</v>
      </c>
      <c r="F205" s="40">
        <v>7114.75</v>
      </c>
      <c r="G205" s="40">
        <v>7057.2</v>
      </c>
      <c r="H205" s="40">
        <v>7302.5999999999995</v>
      </c>
      <c r="I205" s="40">
        <v>7360.1500000000005</v>
      </c>
      <c r="J205" s="40">
        <v>7425.2999999999993</v>
      </c>
      <c r="K205" s="31">
        <v>7295</v>
      </c>
      <c r="L205" s="31">
        <v>7172.3</v>
      </c>
      <c r="M205" s="31">
        <v>1.42927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42.95</v>
      </c>
      <c r="D206" s="40">
        <v>42.95000000000001</v>
      </c>
      <c r="E206" s="40">
        <v>42.200000000000017</v>
      </c>
      <c r="F206" s="40">
        <v>41.45000000000001</v>
      </c>
      <c r="G206" s="40">
        <v>40.700000000000017</v>
      </c>
      <c r="H206" s="40">
        <v>43.700000000000017</v>
      </c>
      <c r="I206" s="40">
        <v>44.45</v>
      </c>
      <c r="J206" s="40">
        <v>45.200000000000017</v>
      </c>
      <c r="K206" s="31">
        <v>43.7</v>
      </c>
      <c r="L206" s="31">
        <v>42.2</v>
      </c>
      <c r="M206" s="31">
        <v>103.70623999999999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1534.1</v>
      </c>
      <c r="D207" s="40">
        <v>1534.0166666666667</v>
      </c>
      <c r="E207" s="40">
        <v>1505.0833333333333</v>
      </c>
      <c r="F207" s="40">
        <v>1476.0666666666666</v>
      </c>
      <c r="G207" s="40">
        <v>1447.1333333333332</v>
      </c>
      <c r="H207" s="40">
        <v>1563.0333333333333</v>
      </c>
      <c r="I207" s="40">
        <v>1591.9666666666667</v>
      </c>
      <c r="J207" s="40">
        <v>1620.9833333333333</v>
      </c>
      <c r="K207" s="31">
        <v>1562.95</v>
      </c>
      <c r="L207" s="31">
        <v>1505</v>
      </c>
      <c r="M207" s="31">
        <v>5.8105399999999996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884.1</v>
      </c>
      <c r="D208" s="40">
        <v>881.6</v>
      </c>
      <c r="E208" s="40">
        <v>874.05000000000007</v>
      </c>
      <c r="F208" s="40">
        <v>864</v>
      </c>
      <c r="G208" s="40">
        <v>856.45</v>
      </c>
      <c r="H208" s="40">
        <v>891.65000000000009</v>
      </c>
      <c r="I208" s="40">
        <v>899.2</v>
      </c>
      <c r="J208" s="40">
        <v>909.25000000000011</v>
      </c>
      <c r="K208" s="31">
        <v>889.15</v>
      </c>
      <c r="L208" s="31">
        <v>871.55</v>
      </c>
      <c r="M208" s="31">
        <v>7.6275399999999998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854.95</v>
      </c>
      <c r="D209" s="40">
        <v>846.23333333333323</v>
      </c>
      <c r="E209" s="40">
        <v>834.01666666666642</v>
      </c>
      <c r="F209" s="40">
        <v>813.08333333333314</v>
      </c>
      <c r="G209" s="40">
        <v>800.86666666666633</v>
      </c>
      <c r="H209" s="40">
        <v>867.16666666666652</v>
      </c>
      <c r="I209" s="40">
        <v>879.38333333333344</v>
      </c>
      <c r="J209" s="40">
        <v>900.31666666666661</v>
      </c>
      <c r="K209" s="31">
        <v>858.45</v>
      </c>
      <c r="L209" s="31">
        <v>825.3</v>
      </c>
      <c r="M209" s="31">
        <v>3.09517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340.4</v>
      </c>
      <c r="D210" s="40">
        <v>341.84999999999997</v>
      </c>
      <c r="E210" s="40">
        <v>335.09999999999991</v>
      </c>
      <c r="F210" s="40">
        <v>329.79999999999995</v>
      </c>
      <c r="G210" s="40">
        <v>323.0499999999999</v>
      </c>
      <c r="H210" s="40">
        <v>347.14999999999992</v>
      </c>
      <c r="I210" s="40">
        <v>353.90000000000003</v>
      </c>
      <c r="J210" s="40">
        <v>359.19999999999993</v>
      </c>
      <c r="K210" s="31">
        <v>348.6</v>
      </c>
      <c r="L210" s="31">
        <v>336.55</v>
      </c>
      <c r="M210" s="31">
        <v>75.214169999999996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13.45</v>
      </c>
      <c r="D211" s="40">
        <v>13.5</v>
      </c>
      <c r="E211" s="40">
        <v>13.25</v>
      </c>
      <c r="F211" s="40">
        <v>13.05</v>
      </c>
      <c r="G211" s="40">
        <v>12.8</v>
      </c>
      <c r="H211" s="40">
        <v>13.7</v>
      </c>
      <c r="I211" s="40">
        <v>13.95</v>
      </c>
      <c r="J211" s="40">
        <v>14.149999999999999</v>
      </c>
      <c r="K211" s="31">
        <v>13.75</v>
      </c>
      <c r="L211" s="31">
        <v>13.3</v>
      </c>
      <c r="M211" s="31">
        <v>1339.98036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1195.75</v>
      </c>
      <c r="D212" s="40">
        <v>1195.4666666666667</v>
      </c>
      <c r="E212" s="40">
        <v>1184.1833333333334</v>
      </c>
      <c r="F212" s="40">
        <v>1172.6166666666668</v>
      </c>
      <c r="G212" s="40">
        <v>1161.3333333333335</v>
      </c>
      <c r="H212" s="40">
        <v>1207.0333333333333</v>
      </c>
      <c r="I212" s="40">
        <v>1218.3166666666666</v>
      </c>
      <c r="J212" s="40">
        <v>1229.8833333333332</v>
      </c>
      <c r="K212" s="31">
        <v>1206.75</v>
      </c>
      <c r="L212" s="31">
        <v>1183.9000000000001</v>
      </c>
      <c r="M212" s="31">
        <v>2.9878999999999998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1734.7</v>
      </c>
      <c r="D213" s="40">
        <v>1733.3</v>
      </c>
      <c r="E213" s="40">
        <v>1713.3999999999999</v>
      </c>
      <c r="F213" s="40">
        <v>1692.1</v>
      </c>
      <c r="G213" s="40">
        <v>1672.1999999999998</v>
      </c>
      <c r="H213" s="40">
        <v>1754.6</v>
      </c>
      <c r="I213" s="40">
        <v>1774.5</v>
      </c>
      <c r="J213" s="40">
        <v>1795.8</v>
      </c>
      <c r="K213" s="31">
        <v>1753.2</v>
      </c>
      <c r="L213" s="31">
        <v>1712</v>
      </c>
      <c r="M213" s="31">
        <v>0.97055000000000002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699.6</v>
      </c>
      <c r="D214" s="40">
        <v>697.25</v>
      </c>
      <c r="E214" s="40">
        <v>693.5</v>
      </c>
      <c r="F214" s="40">
        <v>687.4</v>
      </c>
      <c r="G214" s="40">
        <v>683.65</v>
      </c>
      <c r="H214" s="40">
        <v>703.35</v>
      </c>
      <c r="I214" s="40">
        <v>707.1</v>
      </c>
      <c r="J214" s="40">
        <v>713.2</v>
      </c>
      <c r="K214" s="40">
        <v>701</v>
      </c>
      <c r="L214" s="40">
        <v>691.15</v>
      </c>
      <c r="M214" s="40">
        <v>50.943280000000001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13.2</v>
      </c>
      <c r="D215" s="40">
        <v>13.233333333333334</v>
      </c>
      <c r="E215" s="40">
        <v>13.016666666666669</v>
      </c>
      <c r="F215" s="40">
        <v>12.833333333333336</v>
      </c>
      <c r="G215" s="40">
        <v>12.616666666666671</v>
      </c>
      <c r="H215" s="40">
        <v>13.416666666666668</v>
      </c>
      <c r="I215" s="40">
        <v>13.633333333333333</v>
      </c>
      <c r="J215" s="40">
        <v>13.816666666666666</v>
      </c>
      <c r="K215" s="40">
        <v>13.45</v>
      </c>
      <c r="L215" s="40">
        <v>13.05</v>
      </c>
      <c r="M215" s="40">
        <v>623.29124000000002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317.95</v>
      </c>
      <c r="D216" s="40">
        <v>322.38333333333333</v>
      </c>
      <c r="E216" s="40">
        <v>311.06666666666666</v>
      </c>
      <c r="F216" s="40">
        <v>304.18333333333334</v>
      </c>
      <c r="G216" s="40">
        <v>292.86666666666667</v>
      </c>
      <c r="H216" s="40">
        <v>329.26666666666665</v>
      </c>
      <c r="I216" s="40">
        <v>340.58333333333326</v>
      </c>
      <c r="J216" s="40">
        <v>347.46666666666664</v>
      </c>
      <c r="K216" s="40">
        <v>333.7</v>
      </c>
      <c r="L216" s="40">
        <v>315.5</v>
      </c>
      <c r="M216" s="40">
        <v>223.94765000000001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25" sqref="D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8"/>
      <c r="B1" s="52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21" t="s">
        <v>16</v>
      </c>
      <c r="B9" s="523" t="s">
        <v>18</v>
      </c>
      <c r="C9" s="527" t="s">
        <v>20</v>
      </c>
      <c r="D9" s="527" t="s">
        <v>21</v>
      </c>
      <c r="E9" s="518" t="s">
        <v>22</v>
      </c>
      <c r="F9" s="519"/>
      <c r="G9" s="520"/>
      <c r="H9" s="518" t="s">
        <v>23</v>
      </c>
      <c r="I9" s="519"/>
      <c r="J9" s="520"/>
      <c r="K9" s="26"/>
      <c r="L9" s="27"/>
      <c r="M9" s="53"/>
      <c r="N9" s="1"/>
      <c r="O9" s="1"/>
    </row>
    <row r="10" spans="1:15" ht="42.75" customHeight="1">
      <c r="A10" s="525"/>
      <c r="B10" s="526"/>
      <c r="C10" s="526"/>
      <c r="D10" s="52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503" t="s">
        <v>289</v>
      </c>
      <c r="C11" s="504">
        <v>24963.4</v>
      </c>
      <c r="D11" s="505">
        <v>25088.399999999998</v>
      </c>
      <c r="E11" s="505">
        <v>24677.799999999996</v>
      </c>
      <c r="F11" s="505">
        <v>24392.199999999997</v>
      </c>
      <c r="G11" s="505">
        <v>23981.599999999995</v>
      </c>
      <c r="H11" s="505">
        <v>25373.999999999996</v>
      </c>
      <c r="I11" s="505">
        <v>25784.599999999995</v>
      </c>
      <c r="J11" s="505">
        <v>26070.199999999997</v>
      </c>
      <c r="K11" s="504">
        <v>25499</v>
      </c>
      <c r="L11" s="504">
        <v>24802.799999999999</v>
      </c>
      <c r="M11" s="504">
        <v>4.206E-2</v>
      </c>
      <c r="N11" s="1"/>
      <c r="O11" s="1"/>
    </row>
    <row r="12" spans="1:15" ht="12" customHeight="1">
      <c r="A12" s="31">
        <v>2</v>
      </c>
      <c r="B12" s="503" t="s">
        <v>294</v>
      </c>
      <c r="C12" s="504">
        <v>523</v>
      </c>
      <c r="D12" s="505">
        <v>524.63333333333333</v>
      </c>
      <c r="E12" s="505">
        <v>517.16666666666663</v>
      </c>
      <c r="F12" s="505">
        <v>511.33333333333326</v>
      </c>
      <c r="G12" s="505">
        <v>503.86666666666656</v>
      </c>
      <c r="H12" s="505">
        <v>530.4666666666667</v>
      </c>
      <c r="I12" s="505">
        <v>537.93333333333339</v>
      </c>
      <c r="J12" s="505">
        <v>543.76666666666677</v>
      </c>
      <c r="K12" s="504">
        <v>532.1</v>
      </c>
      <c r="L12" s="504">
        <v>518.79999999999995</v>
      </c>
      <c r="M12" s="504">
        <v>1.28396</v>
      </c>
      <c r="N12" s="1"/>
      <c r="O12" s="1"/>
    </row>
    <row r="13" spans="1:15" ht="12" customHeight="1">
      <c r="A13" s="31">
        <v>3</v>
      </c>
      <c r="B13" s="503" t="s">
        <v>39</v>
      </c>
      <c r="C13" s="504">
        <v>968.15</v>
      </c>
      <c r="D13" s="505">
        <v>962.35</v>
      </c>
      <c r="E13" s="505">
        <v>950.80000000000007</v>
      </c>
      <c r="F13" s="505">
        <v>933.45</v>
      </c>
      <c r="G13" s="505">
        <v>921.90000000000009</v>
      </c>
      <c r="H13" s="505">
        <v>979.7</v>
      </c>
      <c r="I13" s="505">
        <v>991.25</v>
      </c>
      <c r="J13" s="505">
        <v>1008.6</v>
      </c>
      <c r="K13" s="504">
        <v>973.9</v>
      </c>
      <c r="L13" s="504">
        <v>945</v>
      </c>
      <c r="M13" s="504">
        <v>6.30077</v>
      </c>
      <c r="N13" s="1"/>
      <c r="O13" s="1"/>
    </row>
    <row r="14" spans="1:15" ht="12" customHeight="1">
      <c r="A14" s="31">
        <v>4</v>
      </c>
      <c r="B14" s="503" t="s">
        <v>295</v>
      </c>
      <c r="C14" s="504">
        <v>2488.4499999999998</v>
      </c>
      <c r="D14" s="505">
        <v>2481.1666666666665</v>
      </c>
      <c r="E14" s="505">
        <v>2443.1333333333332</v>
      </c>
      <c r="F14" s="505">
        <v>2397.8166666666666</v>
      </c>
      <c r="G14" s="505">
        <v>2359.7833333333333</v>
      </c>
      <c r="H14" s="505">
        <v>2526.4833333333331</v>
      </c>
      <c r="I14" s="505">
        <v>2564.5166666666669</v>
      </c>
      <c r="J14" s="505">
        <v>2609.833333333333</v>
      </c>
      <c r="K14" s="504">
        <v>2519.1999999999998</v>
      </c>
      <c r="L14" s="504">
        <v>2435.85</v>
      </c>
      <c r="M14" s="504">
        <v>0.99883999999999995</v>
      </c>
      <c r="N14" s="1"/>
      <c r="O14" s="1"/>
    </row>
    <row r="15" spans="1:15" ht="12" customHeight="1">
      <c r="A15" s="31">
        <v>5</v>
      </c>
      <c r="B15" s="503" t="s">
        <v>290</v>
      </c>
      <c r="C15" s="504">
        <v>2195.5</v>
      </c>
      <c r="D15" s="505">
        <v>2212.85</v>
      </c>
      <c r="E15" s="505">
        <v>2157.9499999999998</v>
      </c>
      <c r="F15" s="505">
        <v>2120.4</v>
      </c>
      <c r="G15" s="505">
        <v>2065.5</v>
      </c>
      <c r="H15" s="505">
        <v>2250.3999999999996</v>
      </c>
      <c r="I15" s="505">
        <v>2305.3000000000002</v>
      </c>
      <c r="J15" s="505">
        <v>2342.8499999999995</v>
      </c>
      <c r="K15" s="504">
        <v>2267.75</v>
      </c>
      <c r="L15" s="504">
        <v>2175.3000000000002</v>
      </c>
      <c r="M15" s="504">
        <v>1.34745</v>
      </c>
      <c r="N15" s="1"/>
      <c r="O15" s="1"/>
    </row>
    <row r="16" spans="1:15" ht="12" customHeight="1">
      <c r="A16" s="31">
        <v>6</v>
      </c>
      <c r="B16" s="503" t="s">
        <v>239</v>
      </c>
      <c r="C16" s="504">
        <v>18794.25</v>
      </c>
      <c r="D16" s="505">
        <v>18692.600000000002</v>
      </c>
      <c r="E16" s="505">
        <v>18286.200000000004</v>
      </c>
      <c r="F16" s="505">
        <v>17778.150000000001</v>
      </c>
      <c r="G16" s="505">
        <v>17371.750000000004</v>
      </c>
      <c r="H16" s="505">
        <v>19200.650000000005</v>
      </c>
      <c r="I16" s="505">
        <v>19607.050000000007</v>
      </c>
      <c r="J16" s="505">
        <v>20115.100000000006</v>
      </c>
      <c r="K16" s="504">
        <v>19099</v>
      </c>
      <c r="L16" s="504">
        <v>18184.55</v>
      </c>
      <c r="M16" s="504">
        <v>0.20383000000000001</v>
      </c>
      <c r="N16" s="1"/>
      <c r="O16" s="1"/>
    </row>
    <row r="17" spans="1:15" ht="12" customHeight="1">
      <c r="A17" s="31">
        <v>7</v>
      </c>
      <c r="B17" s="503" t="s">
        <v>243</v>
      </c>
      <c r="C17" s="504">
        <v>119.1</v>
      </c>
      <c r="D17" s="505">
        <v>117.61666666666667</v>
      </c>
      <c r="E17" s="505">
        <v>115.23333333333335</v>
      </c>
      <c r="F17" s="505">
        <v>111.36666666666667</v>
      </c>
      <c r="G17" s="505">
        <v>108.98333333333335</v>
      </c>
      <c r="H17" s="505">
        <v>121.48333333333335</v>
      </c>
      <c r="I17" s="505">
        <v>123.86666666666667</v>
      </c>
      <c r="J17" s="505">
        <v>127.73333333333335</v>
      </c>
      <c r="K17" s="504">
        <v>120</v>
      </c>
      <c r="L17" s="504">
        <v>113.75</v>
      </c>
      <c r="M17" s="504">
        <v>33.137309999999999</v>
      </c>
      <c r="N17" s="1"/>
      <c r="O17" s="1"/>
    </row>
    <row r="18" spans="1:15" ht="12" customHeight="1">
      <c r="A18" s="31">
        <v>8</v>
      </c>
      <c r="B18" s="503" t="s">
        <v>41</v>
      </c>
      <c r="C18" s="504">
        <v>274.05</v>
      </c>
      <c r="D18" s="505">
        <v>272.39999999999998</v>
      </c>
      <c r="E18" s="505">
        <v>267.79999999999995</v>
      </c>
      <c r="F18" s="505">
        <v>261.54999999999995</v>
      </c>
      <c r="G18" s="505">
        <v>256.94999999999993</v>
      </c>
      <c r="H18" s="505">
        <v>278.64999999999998</v>
      </c>
      <c r="I18" s="505">
        <v>283.25</v>
      </c>
      <c r="J18" s="505">
        <v>289.5</v>
      </c>
      <c r="K18" s="504">
        <v>277</v>
      </c>
      <c r="L18" s="504">
        <v>266.14999999999998</v>
      </c>
      <c r="M18" s="504">
        <v>15.31085</v>
      </c>
      <c r="N18" s="1"/>
      <c r="O18" s="1"/>
    </row>
    <row r="19" spans="1:15" ht="12" customHeight="1">
      <c r="A19" s="31">
        <v>9</v>
      </c>
      <c r="B19" s="503" t="s">
        <v>43</v>
      </c>
      <c r="C19" s="504">
        <v>2136.6999999999998</v>
      </c>
      <c r="D19" s="505">
        <v>2125.8666666666668</v>
      </c>
      <c r="E19" s="505">
        <v>2111.8333333333335</v>
      </c>
      <c r="F19" s="505">
        <v>2086.9666666666667</v>
      </c>
      <c r="G19" s="505">
        <v>2072.9333333333334</v>
      </c>
      <c r="H19" s="505">
        <v>2150.7333333333336</v>
      </c>
      <c r="I19" s="505">
        <v>2164.7666666666664</v>
      </c>
      <c r="J19" s="505">
        <v>2189.6333333333337</v>
      </c>
      <c r="K19" s="504">
        <v>2139.9</v>
      </c>
      <c r="L19" s="504">
        <v>2101</v>
      </c>
      <c r="M19" s="504">
        <v>1.12982</v>
      </c>
      <c r="N19" s="1"/>
      <c r="O19" s="1"/>
    </row>
    <row r="20" spans="1:15" ht="12" customHeight="1">
      <c r="A20" s="31">
        <v>10</v>
      </c>
      <c r="B20" s="503" t="s">
        <v>45</v>
      </c>
      <c r="C20" s="504">
        <v>1730.2</v>
      </c>
      <c r="D20" s="505">
        <v>1718.0833333333333</v>
      </c>
      <c r="E20" s="505">
        <v>1698.1666666666665</v>
      </c>
      <c r="F20" s="505">
        <v>1666.1333333333332</v>
      </c>
      <c r="G20" s="505">
        <v>1646.2166666666665</v>
      </c>
      <c r="H20" s="505">
        <v>1750.1166666666666</v>
      </c>
      <c r="I20" s="505">
        <v>1770.0333333333331</v>
      </c>
      <c r="J20" s="505">
        <v>1802.0666666666666</v>
      </c>
      <c r="K20" s="504">
        <v>1738</v>
      </c>
      <c r="L20" s="504">
        <v>1686.05</v>
      </c>
      <c r="M20" s="504">
        <v>16.72655</v>
      </c>
      <c r="N20" s="1"/>
      <c r="O20" s="1"/>
    </row>
    <row r="21" spans="1:15" ht="12" customHeight="1">
      <c r="A21" s="31">
        <v>11</v>
      </c>
      <c r="B21" s="503" t="s">
        <v>240</v>
      </c>
      <c r="C21" s="504">
        <v>1375.5</v>
      </c>
      <c r="D21" s="505">
        <v>1379.5333333333335</v>
      </c>
      <c r="E21" s="505">
        <v>1366.416666666667</v>
      </c>
      <c r="F21" s="505">
        <v>1357.3333333333335</v>
      </c>
      <c r="G21" s="505">
        <v>1344.2166666666669</v>
      </c>
      <c r="H21" s="505">
        <v>1388.616666666667</v>
      </c>
      <c r="I21" s="505">
        <v>1401.7333333333333</v>
      </c>
      <c r="J21" s="505">
        <v>1410.8166666666671</v>
      </c>
      <c r="K21" s="504">
        <v>1392.65</v>
      </c>
      <c r="L21" s="504">
        <v>1370.45</v>
      </c>
      <c r="M21" s="504">
        <v>4.4344999999999999</v>
      </c>
      <c r="N21" s="1"/>
      <c r="O21" s="1"/>
    </row>
    <row r="22" spans="1:15" ht="12" customHeight="1">
      <c r="A22" s="31">
        <v>12</v>
      </c>
      <c r="B22" s="503" t="s">
        <v>46</v>
      </c>
      <c r="C22" s="504">
        <v>723.2</v>
      </c>
      <c r="D22" s="505">
        <v>720.86666666666667</v>
      </c>
      <c r="E22" s="505">
        <v>715.33333333333337</v>
      </c>
      <c r="F22" s="505">
        <v>707.4666666666667</v>
      </c>
      <c r="G22" s="505">
        <v>701.93333333333339</v>
      </c>
      <c r="H22" s="505">
        <v>728.73333333333335</v>
      </c>
      <c r="I22" s="505">
        <v>734.26666666666665</v>
      </c>
      <c r="J22" s="505">
        <v>742.13333333333333</v>
      </c>
      <c r="K22" s="504">
        <v>726.4</v>
      </c>
      <c r="L22" s="504">
        <v>713</v>
      </c>
      <c r="M22" s="504">
        <v>26.632850000000001</v>
      </c>
      <c r="N22" s="1"/>
      <c r="O22" s="1"/>
    </row>
    <row r="23" spans="1:15" ht="12.75" customHeight="1">
      <c r="A23" s="31">
        <v>13</v>
      </c>
      <c r="B23" s="503" t="s">
        <v>242</v>
      </c>
      <c r="C23" s="504">
        <v>1746.55</v>
      </c>
      <c r="D23" s="505">
        <v>1769.8500000000001</v>
      </c>
      <c r="E23" s="505">
        <v>1709.7000000000003</v>
      </c>
      <c r="F23" s="505">
        <v>1672.8500000000001</v>
      </c>
      <c r="G23" s="505">
        <v>1612.7000000000003</v>
      </c>
      <c r="H23" s="505">
        <v>1806.7000000000003</v>
      </c>
      <c r="I23" s="505">
        <v>1866.8500000000004</v>
      </c>
      <c r="J23" s="505">
        <v>1903.7000000000003</v>
      </c>
      <c r="K23" s="504">
        <v>1830</v>
      </c>
      <c r="L23" s="504">
        <v>1733</v>
      </c>
      <c r="M23" s="504">
        <v>2.78349</v>
      </c>
      <c r="N23" s="1"/>
      <c r="O23" s="1"/>
    </row>
    <row r="24" spans="1:15" ht="12.75" customHeight="1">
      <c r="A24" s="31">
        <v>14</v>
      </c>
      <c r="B24" s="503" t="s">
        <v>296</v>
      </c>
      <c r="C24" s="504">
        <v>326.60000000000002</v>
      </c>
      <c r="D24" s="505">
        <v>328.16666666666669</v>
      </c>
      <c r="E24" s="505">
        <v>323.53333333333336</v>
      </c>
      <c r="F24" s="505">
        <v>320.4666666666667</v>
      </c>
      <c r="G24" s="505">
        <v>315.83333333333337</v>
      </c>
      <c r="H24" s="505">
        <v>331.23333333333335</v>
      </c>
      <c r="I24" s="505">
        <v>335.86666666666667</v>
      </c>
      <c r="J24" s="505">
        <v>338.93333333333334</v>
      </c>
      <c r="K24" s="504">
        <v>332.8</v>
      </c>
      <c r="L24" s="504">
        <v>325.10000000000002</v>
      </c>
      <c r="M24" s="504">
        <v>0.41942000000000002</v>
      </c>
      <c r="N24" s="1"/>
      <c r="O24" s="1"/>
    </row>
    <row r="25" spans="1:15" ht="12.75" customHeight="1">
      <c r="A25" s="31">
        <v>15</v>
      </c>
      <c r="B25" s="503" t="s">
        <v>297</v>
      </c>
      <c r="C25" s="504">
        <v>212.95</v>
      </c>
      <c r="D25" s="505">
        <v>213.35</v>
      </c>
      <c r="E25" s="505">
        <v>209.39999999999998</v>
      </c>
      <c r="F25" s="505">
        <v>205.85</v>
      </c>
      <c r="G25" s="505">
        <v>201.89999999999998</v>
      </c>
      <c r="H25" s="505">
        <v>216.89999999999998</v>
      </c>
      <c r="I25" s="505">
        <v>220.84999999999997</v>
      </c>
      <c r="J25" s="505">
        <v>224.39999999999998</v>
      </c>
      <c r="K25" s="504">
        <v>217.3</v>
      </c>
      <c r="L25" s="504">
        <v>209.8</v>
      </c>
      <c r="M25" s="504">
        <v>2.6611400000000001</v>
      </c>
      <c r="N25" s="1"/>
      <c r="O25" s="1"/>
    </row>
    <row r="26" spans="1:15" ht="12.75" customHeight="1">
      <c r="A26" s="31">
        <v>16</v>
      </c>
      <c r="B26" s="503" t="s">
        <v>298</v>
      </c>
      <c r="C26" s="504">
        <v>1082.7</v>
      </c>
      <c r="D26" s="505">
        <v>1077.3166666666666</v>
      </c>
      <c r="E26" s="505">
        <v>1069.6333333333332</v>
      </c>
      <c r="F26" s="505">
        <v>1056.5666666666666</v>
      </c>
      <c r="G26" s="505">
        <v>1048.8833333333332</v>
      </c>
      <c r="H26" s="505">
        <v>1090.3833333333332</v>
      </c>
      <c r="I26" s="505">
        <v>1098.0666666666666</v>
      </c>
      <c r="J26" s="505">
        <v>1111.1333333333332</v>
      </c>
      <c r="K26" s="504">
        <v>1085</v>
      </c>
      <c r="L26" s="504">
        <v>1064.25</v>
      </c>
      <c r="M26" s="504">
        <v>1.1103000000000001</v>
      </c>
      <c r="N26" s="1"/>
      <c r="O26" s="1"/>
    </row>
    <row r="27" spans="1:15" ht="12.75" customHeight="1">
      <c r="A27" s="31">
        <v>17</v>
      </c>
      <c r="B27" s="503" t="s">
        <v>292</v>
      </c>
      <c r="C27" s="504">
        <v>1785.3</v>
      </c>
      <c r="D27" s="505">
        <v>1791.7666666666667</v>
      </c>
      <c r="E27" s="505">
        <v>1760.5333333333333</v>
      </c>
      <c r="F27" s="505">
        <v>1735.7666666666667</v>
      </c>
      <c r="G27" s="505">
        <v>1704.5333333333333</v>
      </c>
      <c r="H27" s="505">
        <v>1816.5333333333333</v>
      </c>
      <c r="I27" s="505">
        <v>1847.7666666666664</v>
      </c>
      <c r="J27" s="505">
        <v>1872.5333333333333</v>
      </c>
      <c r="K27" s="504">
        <v>1823</v>
      </c>
      <c r="L27" s="504">
        <v>1767</v>
      </c>
      <c r="M27" s="504">
        <v>0.18753</v>
      </c>
      <c r="N27" s="1"/>
      <c r="O27" s="1"/>
    </row>
    <row r="28" spans="1:15" ht="12.75" customHeight="1">
      <c r="A28" s="31">
        <v>18</v>
      </c>
      <c r="B28" s="503" t="s">
        <v>244</v>
      </c>
      <c r="C28" s="504">
        <v>2178.5500000000002</v>
      </c>
      <c r="D28" s="505">
        <v>2163.2833333333333</v>
      </c>
      <c r="E28" s="505">
        <v>2131.5666666666666</v>
      </c>
      <c r="F28" s="505">
        <v>2084.5833333333335</v>
      </c>
      <c r="G28" s="505">
        <v>2052.8666666666668</v>
      </c>
      <c r="H28" s="505">
        <v>2210.2666666666664</v>
      </c>
      <c r="I28" s="505">
        <v>2241.9833333333327</v>
      </c>
      <c r="J28" s="505">
        <v>2288.9666666666662</v>
      </c>
      <c r="K28" s="504">
        <v>2195</v>
      </c>
      <c r="L28" s="504">
        <v>2116.3000000000002</v>
      </c>
      <c r="M28" s="504">
        <v>1.74299</v>
      </c>
      <c r="N28" s="1"/>
      <c r="O28" s="1"/>
    </row>
    <row r="29" spans="1:15" ht="12.75" customHeight="1">
      <c r="A29" s="31">
        <v>19</v>
      </c>
      <c r="B29" s="503" t="s">
        <v>299</v>
      </c>
      <c r="C29" s="504">
        <v>103.35</v>
      </c>
      <c r="D29" s="505">
        <v>102.31666666666666</v>
      </c>
      <c r="E29" s="505">
        <v>100.13333333333333</v>
      </c>
      <c r="F29" s="505">
        <v>96.916666666666657</v>
      </c>
      <c r="G29" s="505">
        <v>94.73333333333332</v>
      </c>
      <c r="H29" s="505">
        <v>105.53333333333333</v>
      </c>
      <c r="I29" s="505">
        <v>107.71666666666667</v>
      </c>
      <c r="J29" s="505">
        <v>110.93333333333334</v>
      </c>
      <c r="K29" s="504">
        <v>104.5</v>
      </c>
      <c r="L29" s="504">
        <v>99.1</v>
      </c>
      <c r="M29" s="504">
        <v>4.4464499999999996</v>
      </c>
      <c r="N29" s="1"/>
      <c r="O29" s="1"/>
    </row>
    <row r="30" spans="1:15" ht="12.75" customHeight="1">
      <c r="A30" s="31">
        <v>20</v>
      </c>
      <c r="B30" s="503" t="s">
        <v>48</v>
      </c>
      <c r="C30" s="504">
        <v>3475.45</v>
      </c>
      <c r="D30" s="505">
        <v>3475.2999999999997</v>
      </c>
      <c r="E30" s="505">
        <v>3429.6499999999996</v>
      </c>
      <c r="F30" s="505">
        <v>3383.85</v>
      </c>
      <c r="G30" s="505">
        <v>3338.2</v>
      </c>
      <c r="H30" s="505">
        <v>3521.0999999999995</v>
      </c>
      <c r="I30" s="505">
        <v>3566.75</v>
      </c>
      <c r="J30" s="505">
        <v>3612.5499999999993</v>
      </c>
      <c r="K30" s="504">
        <v>3520.95</v>
      </c>
      <c r="L30" s="504">
        <v>3429.5</v>
      </c>
      <c r="M30" s="504">
        <v>0.48474</v>
      </c>
      <c r="N30" s="1"/>
      <c r="O30" s="1"/>
    </row>
    <row r="31" spans="1:15" ht="12.75" customHeight="1">
      <c r="A31" s="31">
        <v>21</v>
      </c>
      <c r="B31" s="503" t="s">
        <v>300</v>
      </c>
      <c r="C31" s="504">
        <v>3190.3</v>
      </c>
      <c r="D31" s="505">
        <v>3170.7666666666664</v>
      </c>
      <c r="E31" s="505">
        <v>3076.5333333333328</v>
      </c>
      <c r="F31" s="505">
        <v>2962.7666666666664</v>
      </c>
      <c r="G31" s="505">
        <v>2868.5333333333328</v>
      </c>
      <c r="H31" s="505">
        <v>3284.5333333333328</v>
      </c>
      <c r="I31" s="505">
        <v>3378.7666666666664</v>
      </c>
      <c r="J31" s="505">
        <v>3492.5333333333328</v>
      </c>
      <c r="K31" s="504">
        <v>3265</v>
      </c>
      <c r="L31" s="504">
        <v>3057</v>
      </c>
      <c r="M31" s="504">
        <v>0.55925000000000002</v>
      </c>
      <c r="N31" s="1"/>
      <c r="O31" s="1"/>
    </row>
    <row r="32" spans="1:15" ht="12.75" customHeight="1">
      <c r="A32" s="31">
        <v>22</v>
      </c>
      <c r="B32" s="503" t="s">
        <v>301</v>
      </c>
      <c r="C32" s="504">
        <v>25.35</v>
      </c>
      <c r="D32" s="505">
        <v>25.383333333333336</v>
      </c>
      <c r="E32" s="505">
        <v>24.666666666666671</v>
      </c>
      <c r="F32" s="505">
        <v>23.983333333333334</v>
      </c>
      <c r="G32" s="505">
        <v>23.266666666666669</v>
      </c>
      <c r="H32" s="505">
        <v>26.066666666666674</v>
      </c>
      <c r="I32" s="505">
        <v>26.783333333333335</v>
      </c>
      <c r="J32" s="505">
        <v>27.466666666666676</v>
      </c>
      <c r="K32" s="504">
        <v>26.1</v>
      </c>
      <c r="L32" s="504">
        <v>24.7</v>
      </c>
      <c r="M32" s="504">
        <v>132.35382000000001</v>
      </c>
      <c r="N32" s="1"/>
      <c r="O32" s="1"/>
    </row>
    <row r="33" spans="1:15" ht="12.75" customHeight="1">
      <c r="A33" s="31">
        <v>23</v>
      </c>
      <c r="B33" s="503" t="s">
        <v>50</v>
      </c>
      <c r="C33" s="504">
        <v>609.04999999999995</v>
      </c>
      <c r="D33" s="505">
        <v>607.81666666666661</v>
      </c>
      <c r="E33" s="505">
        <v>603.63333333333321</v>
      </c>
      <c r="F33" s="505">
        <v>598.21666666666658</v>
      </c>
      <c r="G33" s="505">
        <v>594.03333333333319</v>
      </c>
      <c r="H33" s="505">
        <v>613.23333333333323</v>
      </c>
      <c r="I33" s="505">
        <v>617.41666666666663</v>
      </c>
      <c r="J33" s="505">
        <v>622.83333333333326</v>
      </c>
      <c r="K33" s="504">
        <v>612</v>
      </c>
      <c r="L33" s="504">
        <v>602.4</v>
      </c>
      <c r="M33" s="504">
        <v>4.3322200000000004</v>
      </c>
      <c r="N33" s="1"/>
      <c r="O33" s="1"/>
    </row>
    <row r="34" spans="1:15" ht="12.75" customHeight="1">
      <c r="A34" s="31">
        <v>24</v>
      </c>
      <c r="B34" s="503" t="s">
        <v>302</v>
      </c>
      <c r="C34" s="504">
        <v>3331.45</v>
      </c>
      <c r="D34" s="505">
        <v>3340.4833333333336</v>
      </c>
      <c r="E34" s="505">
        <v>3281.9666666666672</v>
      </c>
      <c r="F34" s="505">
        <v>3232.4833333333336</v>
      </c>
      <c r="G34" s="505">
        <v>3173.9666666666672</v>
      </c>
      <c r="H34" s="505">
        <v>3389.9666666666672</v>
      </c>
      <c r="I34" s="505">
        <v>3448.4833333333336</v>
      </c>
      <c r="J34" s="505">
        <v>3497.9666666666672</v>
      </c>
      <c r="K34" s="504">
        <v>3399</v>
      </c>
      <c r="L34" s="504">
        <v>3291</v>
      </c>
      <c r="M34" s="504">
        <v>0.25041999999999998</v>
      </c>
      <c r="N34" s="1"/>
      <c r="O34" s="1"/>
    </row>
    <row r="35" spans="1:15" ht="12.75" customHeight="1">
      <c r="A35" s="31">
        <v>25</v>
      </c>
      <c r="B35" s="503" t="s">
        <v>51</v>
      </c>
      <c r="C35" s="504">
        <v>369.95</v>
      </c>
      <c r="D35" s="505">
        <v>368.23333333333335</v>
      </c>
      <c r="E35" s="505">
        <v>365.7166666666667</v>
      </c>
      <c r="F35" s="505">
        <v>361.48333333333335</v>
      </c>
      <c r="G35" s="505">
        <v>358.9666666666667</v>
      </c>
      <c r="H35" s="505">
        <v>372.4666666666667</v>
      </c>
      <c r="I35" s="505">
        <v>374.98333333333335</v>
      </c>
      <c r="J35" s="505">
        <v>379.2166666666667</v>
      </c>
      <c r="K35" s="504">
        <v>370.75</v>
      </c>
      <c r="L35" s="504">
        <v>364</v>
      </c>
      <c r="M35" s="504">
        <v>6.3541800000000004</v>
      </c>
      <c r="N35" s="1"/>
      <c r="O35" s="1"/>
    </row>
    <row r="36" spans="1:15" ht="12.75" customHeight="1">
      <c r="A36" s="31">
        <v>26</v>
      </c>
      <c r="B36" s="503" t="s">
        <v>865</v>
      </c>
      <c r="C36" s="504">
        <v>1142.1500000000001</v>
      </c>
      <c r="D36" s="505">
        <v>1144.2666666666667</v>
      </c>
      <c r="E36" s="505">
        <v>1128.5833333333333</v>
      </c>
      <c r="F36" s="505">
        <v>1115.0166666666667</v>
      </c>
      <c r="G36" s="505">
        <v>1099.3333333333333</v>
      </c>
      <c r="H36" s="505">
        <v>1157.8333333333333</v>
      </c>
      <c r="I36" s="505">
        <v>1173.5166666666667</v>
      </c>
      <c r="J36" s="505">
        <v>1187.0833333333333</v>
      </c>
      <c r="K36" s="504">
        <v>1159.95</v>
      </c>
      <c r="L36" s="504">
        <v>1130.7</v>
      </c>
      <c r="M36" s="504">
        <v>1.09751</v>
      </c>
      <c r="N36" s="1"/>
      <c r="O36" s="1"/>
    </row>
    <row r="37" spans="1:15" ht="12.75" customHeight="1">
      <c r="A37" s="31">
        <v>27</v>
      </c>
      <c r="B37" s="503" t="s">
        <v>817</v>
      </c>
      <c r="C37" s="504">
        <v>911.9</v>
      </c>
      <c r="D37" s="505">
        <v>909.31666666666661</v>
      </c>
      <c r="E37" s="505">
        <v>892.63333333333321</v>
      </c>
      <c r="F37" s="505">
        <v>873.36666666666656</v>
      </c>
      <c r="G37" s="505">
        <v>856.68333333333317</v>
      </c>
      <c r="H37" s="505">
        <v>928.58333333333326</v>
      </c>
      <c r="I37" s="505">
        <v>945.26666666666665</v>
      </c>
      <c r="J37" s="505">
        <v>964.5333333333333</v>
      </c>
      <c r="K37" s="504">
        <v>926</v>
      </c>
      <c r="L37" s="504">
        <v>890.05</v>
      </c>
      <c r="M37" s="504">
        <v>3.2219199999999999</v>
      </c>
      <c r="N37" s="1"/>
      <c r="O37" s="1"/>
    </row>
    <row r="38" spans="1:15" ht="12.75" customHeight="1">
      <c r="A38" s="31">
        <v>28</v>
      </c>
      <c r="B38" s="503" t="s">
        <v>293</v>
      </c>
      <c r="C38" s="504">
        <v>991.2</v>
      </c>
      <c r="D38" s="505">
        <v>995.4</v>
      </c>
      <c r="E38" s="505">
        <v>975.8</v>
      </c>
      <c r="F38" s="505">
        <v>960.4</v>
      </c>
      <c r="G38" s="505">
        <v>940.8</v>
      </c>
      <c r="H38" s="505">
        <v>1010.8</v>
      </c>
      <c r="I38" s="505">
        <v>1030.4000000000001</v>
      </c>
      <c r="J38" s="505">
        <v>1045.8</v>
      </c>
      <c r="K38" s="504">
        <v>1015</v>
      </c>
      <c r="L38" s="504">
        <v>980</v>
      </c>
      <c r="M38" s="504">
        <v>3.3790499999999999</v>
      </c>
      <c r="N38" s="1"/>
      <c r="O38" s="1"/>
    </row>
    <row r="39" spans="1:15" ht="12.75" customHeight="1">
      <c r="A39" s="31">
        <v>29</v>
      </c>
      <c r="B39" s="503" t="s">
        <v>52</v>
      </c>
      <c r="C39" s="504">
        <v>781.35</v>
      </c>
      <c r="D39" s="505">
        <v>774.43333333333339</v>
      </c>
      <c r="E39" s="505">
        <v>761.91666666666674</v>
      </c>
      <c r="F39" s="505">
        <v>742.48333333333335</v>
      </c>
      <c r="G39" s="505">
        <v>729.9666666666667</v>
      </c>
      <c r="H39" s="505">
        <v>793.86666666666679</v>
      </c>
      <c r="I39" s="505">
        <v>806.38333333333344</v>
      </c>
      <c r="J39" s="505">
        <v>825.81666666666683</v>
      </c>
      <c r="K39" s="504">
        <v>786.95</v>
      </c>
      <c r="L39" s="504">
        <v>755</v>
      </c>
      <c r="M39" s="504">
        <v>2.8854500000000001</v>
      </c>
      <c r="N39" s="1"/>
      <c r="O39" s="1"/>
    </row>
    <row r="40" spans="1:15" ht="12.75" customHeight="1">
      <c r="A40" s="31">
        <v>30</v>
      </c>
      <c r="B40" s="503" t="s">
        <v>53</v>
      </c>
      <c r="C40" s="504">
        <v>4840.05</v>
      </c>
      <c r="D40" s="505">
        <v>4818.3499999999995</v>
      </c>
      <c r="E40" s="505">
        <v>4776.6999999999989</v>
      </c>
      <c r="F40" s="505">
        <v>4713.3499999999995</v>
      </c>
      <c r="G40" s="505">
        <v>4671.6999999999989</v>
      </c>
      <c r="H40" s="505">
        <v>4881.6999999999989</v>
      </c>
      <c r="I40" s="505">
        <v>4923.3499999999985</v>
      </c>
      <c r="J40" s="505">
        <v>4986.6999999999989</v>
      </c>
      <c r="K40" s="504">
        <v>4860</v>
      </c>
      <c r="L40" s="504">
        <v>4755</v>
      </c>
      <c r="M40" s="504">
        <v>3.1549</v>
      </c>
      <c r="N40" s="1"/>
      <c r="O40" s="1"/>
    </row>
    <row r="41" spans="1:15" ht="12.75" customHeight="1">
      <c r="A41" s="31">
        <v>31</v>
      </c>
      <c r="B41" s="503" t="s">
        <v>54</v>
      </c>
      <c r="C41" s="504">
        <v>208.9</v>
      </c>
      <c r="D41" s="505">
        <v>206.76666666666665</v>
      </c>
      <c r="E41" s="505">
        <v>204.1333333333333</v>
      </c>
      <c r="F41" s="505">
        <v>199.36666666666665</v>
      </c>
      <c r="G41" s="505">
        <v>196.73333333333329</v>
      </c>
      <c r="H41" s="505">
        <v>211.5333333333333</v>
      </c>
      <c r="I41" s="505">
        <v>214.16666666666663</v>
      </c>
      <c r="J41" s="505">
        <v>218.93333333333331</v>
      </c>
      <c r="K41" s="504">
        <v>209.4</v>
      </c>
      <c r="L41" s="504">
        <v>202</v>
      </c>
      <c r="M41" s="504">
        <v>12.80639</v>
      </c>
      <c r="N41" s="1"/>
      <c r="O41" s="1"/>
    </row>
    <row r="42" spans="1:15" ht="12.75" customHeight="1">
      <c r="A42" s="31">
        <v>32</v>
      </c>
      <c r="B42" s="503" t="s">
        <v>303</v>
      </c>
      <c r="C42" s="504">
        <v>462.7</v>
      </c>
      <c r="D42" s="505">
        <v>465.88333333333338</v>
      </c>
      <c r="E42" s="505">
        <v>457.81666666666678</v>
      </c>
      <c r="F42" s="505">
        <v>452.93333333333339</v>
      </c>
      <c r="G42" s="505">
        <v>444.86666666666679</v>
      </c>
      <c r="H42" s="505">
        <v>470.76666666666677</v>
      </c>
      <c r="I42" s="505">
        <v>478.83333333333337</v>
      </c>
      <c r="J42" s="505">
        <v>483.71666666666675</v>
      </c>
      <c r="K42" s="504">
        <v>473.95</v>
      </c>
      <c r="L42" s="504">
        <v>461</v>
      </c>
      <c r="M42" s="504">
        <v>0.86868999999999996</v>
      </c>
      <c r="N42" s="1"/>
      <c r="O42" s="1"/>
    </row>
    <row r="43" spans="1:15" ht="12.75" customHeight="1">
      <c r="A43" s="31">
        <v>33</v>
      </c>
      <c r="B43" s="503" t="s">
        <v>304</v>
      </c>
      <c r="C43" s="504">
        <v>101.55</v>
      </c>
      <c r="D43" s="505">
        <v>99.933333333333337</v>
      </c>
      <c r="E43" s="505">
        <v>96.566666666666677</v>
      </c>
      <c r="F43" s="505">
        <v>91.583333333333343</v>
      </c>
      <c r="G43" s="505">
        <v>88.216666666666683</v>
      </c>
      <c r="H43" s="505">
        <v>104.91666666666667</v>
      </c>
      <c r="I43" s="505">
        <v>108.28333333333335</v>
      </c>
      <c r="J43" s="505">
        <v>113.26666666666667</v>
      </c>
      <c r="K43" s="504">
        <v>103.3</v>
      </c>
      <c r="L43" s="504">
        <v>94.95</v>
      </c>
      <c r="M43" s="504">
        <v>110.75838</v>
      </c>
      <c r="N43" s="1"/>
      <c r="O43" s="1"/>
    </row>
    <row r="44" spans="1:15" ht="12.75" customHeight="1">
      <c r="A44" s="31">
        <v>34</v>
      </c>
      <c r="B44" s="503" t="s">
        <v>55</v>
      </c>
      <c r="C44" s="504">
        <v>122.8</v>
      </c>
      <c r="D44" s="505">
        <v>122.10000000000001</v>
      </c>
      <c r="E44" s="505">
        <v>121.00000000000001</v>
      </c>
      <c r="F44" s="505">
        <v>119.2</v>
      </c>
      <c r="G44" s="505">
        <v>118.10000000000001</v>
      </c>
      <c r="H44" s="505">
        <v>123.90000000000002</v>
      </c>
      <c r="I44" s="505">
        <v>125.00000000000001</v>
      </c>
      <c r="J44" s="505">
        <v>126.80000000000003</v>
      </c>
      <c r="K44" s="504">
        <v>123.2</v>
      </c>
      <c r="L44" s="504">
        <v>120.3</v>
      </c>
      <c r="M44" s="504">
        <v>76.890559999999994</v>
      </c>
      <c r="N44" s="1"/>
      <c r="O44" s="1"/>
    </row>
    <row r="45" spans="1:15" ht="12.75" customHeight="1">
      <c r="A45" s="31">
        <v>35</v>
      </c>
      <c r="B45" s="503" t="s">
        <v>57</v>
      </c>
      <c r="C45" s="504">
        <v>3272.4</v>
      </c>
      <c r="D45" s="505">
        <v>3261.1166666666663</v>
      </c>
      <c r="E45" s="505">
        <v>3237.4833333333327</v>
      </c>
      <c r="F45" s="505">
        <v>3202.5666666666662</v>
      </c>
      <c r="G45" s="505">
        <v>3178.9333333333325</v>
      </c>
      <c r="H45" s="505">
        <v>3296.0333333333328</v>
      </c>
      <c r="I45" s="505">
        <v>3319.666666666667</v>
      </c>
      <c r="J45" s="505">
        <v>3354.583333333333</v>
      </c>
      <c r="K45" s="504">
        <v>3284.75</v>
      </c>
      <c r="L45" s="504">
        <v>3226.2</v>
      </c>
      <c r="M45" s="504">
        <v>6.4070099999999996</v>
      </c>
      <c r="N45" s="1"/>
      <c r="O45" s="1"/>
    </row>
    <row r="46" spans="1:15" ht="12.75" customHeight="1">
      <c r="A46" s="31">
        <v>36</v>
      </c>
      <c r="B46" s="503" t="s">
        <v>305</v>
      </c>
      <c r="C46" s="504">
        <v>176.4</v>
      </c>
      <c r="D46" s="505">
        <v>174.28333333333333</v>
      </c>
      <c r="E46" s="505">
        <v>171.36666666666667</v>
      </c>
      <c r="F46" s="505">
        <v>166.33333333333334</v>
      </c>
      <c r="G46" s="505">
        <v>163.41666666666669</v>
      </c>
      <c r="H46" s="505">
        <v>179.31666666666666</v>
      </c>
      <c r="I46" s="505">
        <v>182.23333333333335</v>
      </c>
      <c r="J46" s="505">
        <v>187.26666666666665</v>
      </c>
      <c r="K46" s="504">
        <v>177.2</v>
      </c>
      <c r="L46" s="504">
        <v>169.25</v>
      </c>
      <c r="M46" s="504">
        <v>4.1364400000000003</v>
      </c>
      <c r="N46" s="1"/>
      <c r="O46" s="1"/>
    </row>
    <row r="47" spans="1:15" ht="12.75" customHeight="1">
      <c r="A47" s="31">
        <v>37</v>
      </c>
      <c r="B47" s="503" t="s">
        <v>307</v>
      </c>
      <c r="C47" s="504">
        <v>2135.5500000000002</v>
      </c>
      <c r="D47" s="505">
        <v>2126.1666666666665</v>
      </c>
      <c r="E47" s="505">
        <v>2102.333333333333</v>
      </c>
      <c r="F47" s="505">
        <v>2069.1166666666663</v>
      </c>
      <c r="G47" s="505">
        <v>2045.2833333333328</v>
      </c>
      <c r="H47" s="505">
        <v>2159.3833333333332</v>
      </c>
      <c r="I47" s="505">
        <v>2183.2166666666662</v>
      </c>
      <c r="J47" s="505">
        <v>2216.4333333333334</v>
      </c>
      <c r="K47" s="504">
        <v>2150</v>
      </c>
      <c r="L47" s="504">
        <v>2092.9499999999998</v>
      </c>
      <c r="M47" s="504">
        <v>1.43712</v>
      </c>
      <c r="N47" s="1"/>
      <c r="O47" s="1"/>
    </row>
    <row r="48" spans="1:15" ht="12.75" customHeight="1">
      <c r="A48" s="31">
        <v>38</v>
      </c>
      <c r="B48" s="503" t="s">
        <v>306</v>
      </c>
      <c r="C48" s="504">
        <v>3022</v>
      </c>
      <c r="D48" s="505">
        <v>3036.5</v>
      </c>
      <c r="E48" s="505">
        <v>2996.5</v>
      </c>
      <c r="F48" s="505">
        <v>2971</v>
      </c>
      <c r="G48" s="505">
        <v>2931</v>
      </c>
      <c r="H48" s="505">
        <v>3062</v>
      </c>
      <c r="I48" s="505">
        <v>3102</v>
      </c>
      <c r="J48" s="505">
        <v>3127.5</v>
      </c>
      <c r="K48" s="504">
        <v>3076.5</v>
      </c>
      <c r="L48" s="504">
        <v>3011</v>
      </c>
      <c r="M48" s="504">
        <v>7.3260000000000006E-2</v>
      </c>
      <c r="N48" s="1"/>
      <c r="O48" s="1"/>
    </row>
    <row r="49" spans="1:15" ht="12.75" customHeight="1">
      <c r="A49" s="31">
        <v>39</v>
      </c>
      <c r="B49" s="503" t="s">
        <v>241</v>
      </c>
      <c r="C49" s="504">
        <v>1769.65</v>
      </c>
      <c r="D49" s="505">
        <v>1739.2166666666665</v>
      </c>
      <c r="E49" s="505">
        <v>1695.4333333333329</v>
      </c>
      <c r="F49" s="505">
        <v>1621.2166666666665</v>
      </c>
      <c r="G49" s="505">
        <v>1577.4333333333329</v>
      </c>
      <c r="H49" s="505">
        <v>1813.4333333333329</v>
      </c>
      <c r="I49" s="505">
        <v>1857.2166666666662</v>
      </c>
      <c r="J49" s="505">
        <v>1931.4333333333329</v>
      </c>
      <c r="K49" s="504">
        <v>1783</v>
      </c>
      <c r="L49" s="504">
        <v>1665</v>
      </c>
      <c r="M49" s="504">
        <v>0.71982999999999997</v>
      </c>
      <c r="N49" s="1"/>
      <c r="O49" s="1"/>
    </row>
    <row r="50" spans="1:15" ht="12.75" customHeight="1">
      <c r="A50" s="31">
        <v>40</v>
      </c>
      <c r="B50" s="503" t="s">
        <v>308</v>
      </c>
      <c r="C50" s="504">
        <v>8658</v>
      </c>
      <c r="D50" s="505">
        <v>8656.3333333333339</v>
      </c>
      <c r="E50" s="505">
        <v>8562.6666666666679</v>
      </c>
      <c r="F50" s="505">
        <v>8467.3333333333339</v>
      </c>
      <c r="G50" s="505">
        <v>8373.6666666666679</v>
      </c>
      <c r="H50" s="505">
        <v>8751.6666666666679</v>
      </c>
      <c r="I50" s="505">
        <v>8845.3333333333358</v>
      </c>
      <c r="J50" s="505">
        <v>8940.6666666666679</v>
      </c>
      <c r="K50" s="504">
        <v>8750</v>
      </c>
      <c r="L50" s="504">
        <v>8561</v>
      </c>
      <c r="M50" s="504">
        <v>0.11865000000000001</v>
      </c>
      <c r="N50" s="1"/>
      <c r="O50" s="1"/>
    </row>
    <row r="51" spans="1:15" ht="12.75" customHeight="1">
      <c r="A51" s="31">
        <v>41</v>
      </c>
      <c r="B51" s="503" t="s">
        <v>59</v>
      </c>
      <c r="C51" s="504">
        <v>1005.2</v>
      </c>
      <c r="D51" s="505">
        <v>986.66666666666663</v>
      </c>
      <c r="E51" s="505">
        <v>943.5333333333333</v>
      </c>
      <c r="F51" s="505">
        <v>881.86666666666667</v>
      </c>
      <c r="G51" s="505">
        <v>838.73333333333335</v>
      </c>
      <c r="H51" s="505">
        <v>1048.3333333333333</v>
      </c>
      <c r="I51" s="505">
        <v>1091.4666666666667</v>
      </c>
      <c r="J51" s="505">
        <v>1153.1333333333332</v>
      </c>
      <c r="K51" s="504">
        <v>1029.8</v>
      </c>
      <c r="L51" s="504">
        <v>925</v>
      </c>
      <c r="M51" s="504">
        <v>23.338000000000001</v>
      </c>
      <c r="N51" s="1"/>
      <c r="O51" s="1"/>
    </row>
    <row r="52" spans="1:15" ht="12.75" customHeight="1">
      <c r="A52" s="31">
        <v>42</v>
      </c>
      <c r="B52" s="503" t="s">
        <v>60</v>
      </c>
      <c r="C52" s="504">
        <v>726.1</v>
      </c>
      <c r="D52" s="505">
        <v>720.66666666666663</v>
      </c>
      <c r="E52" s="505">
        <v>712.5333333333333</v>
      </c>
      <c r="F52" s="505">
        <v>698.9666666666667</v>
      </c>
      <c r="G52" s="505">
        <v>690.83333333333337</v>
      </c>
      <c r="H52" s="505">
        <v>734.23333333333323</v>
      </c>
      <c r="I52" s="505">
        <v>742.36666666666667</v>
      </c>
      <c r="J52" s="505">
        <v>755.93333333333317</v>
      </c>
      <c r="K52" s="504">
        <v>728.8</v>
      </c>
      <c r="L52" s="504">
        <v>707.1</v>
      </c>
      <c r="M52" s="504">
        <v>19.798490000000001</v>
      </c>
      <c r="N52" s="1"/>
      <c r="O52" s="1"/>
    </row>
    <row r="53" spans="1:15" ht="12.75" customHeight="1">
      <c r="A53" s="31">
        <v>43</v>
      </c>
      <c r="B53" s="503" t="s">
        <v>309</v>
      </c>
      <c r="C53" s="504">
        <v>541.25</v>
      </c>
      <c r="D53" s="505">
        <v>540.15</v>
      </c>
      <c r="E53" s="505">
        <v>532.44999999999993</v>
      </c>
      <c r="F53" s="505">
        <v>523.65</v>
      </c>
      <c r="G53" s="505">
        <v>515.94999999999993</v>
      </c>
      <c r="H53" s="505">
        <v>548.94999999999993</v>
      </c>
      <c r="I53" s="505">
        <v>556.65</v>
      </c>
      <c r="J53" s="505">
        <v>565.44999999999993</v>
      </c>
      <c r="K53" s="504">
        <v>547.85</v>
      </c>
      <c r="L53" s="504">
        <v>531.35</v>
      </c>
      <c r="M53" s="504">
        <v>0.82723000000000002</v>
      </c>
      <c r="N53" s="1"/>
      <c r="O53" s="1"/>
    </row>
    <row r="54" spans="1:15" ht="12.75" customHeight="1">
      <c r="A54" s="31">
        <v>44</v>
      </c>
      <c r="B54" s="503" t="s">
        <v>61</v>
      </c>
      <c r="C54" s="504">
        <v>672.15</v>
      </c>
      <c r="D54" s="505">
        <v>667.56666666666672</v>
      </c>
      <c r="E54" s="505">
        <v>660.53333333333342</v>
      </c>
      <c r="F54" s="505">
        <v>648.91666666666674</v>
      </c>
      <c r="G54" s="505">
        <v>641.88333333333344</v>
      </c>
      <c r="H54" s="505">
        <v>679.18333333333339</v>
      </c>
      <c r="I54" s="505">
        <v>686.2166666666667</v>
      </c>
      <c r="J54" s="505">
        <v>697.83333333333337</v>
      </c>
      <c r="K54" s="504">
        <v>674.6</v>
      </c>
      <c r="L54" s="504">
        <v>655.95</v>
      </c>
      <c r="M54" s="504">
        <v>69.967290000000006</v>
      </c>
      <c r="N54" s="1"/>
      <c r="O54" s="1"/>
    </row>
    <row r="55" spans="1:15" ht="12.75" customHeight="1">
      <c r="A55" s="31">
        <v>45</v>
      </c>
      <c r="B55" s="503" t="s">
        <v>62</v>
      </c>
      <c r="C55" s="504">
        <v>3154.1</v>
      </c>
      <c r="D55" s="505">
        <v>3150.0833333333335</v>
      </c>
      <c r="E55" s="505">
        <v>3126.0166666666669</v>
      </c>
      <c r="F55" s="505">
        <v>3097.9333333333334</v>
      </c>
      <c r="G55" s="505">
        <v>3073.8666666666668</v>
      </c>
      <c r="H55" s="505">
        <v>3178.166666666667</v>
      </c>
      <c r="I55" s="505">
        <v>3202.2333333333336</v>
      </c>
      <c r="J55" s="505">
        <v>3230.3166666666671</v>
      </c>
      <c r="K55" s="504">
        <v>3174.15</v>
      </c>
      <c r="L55" s="504">
        <v>3122</v>
      </c>
      <c r="M55" s="504">
        <v>0.94069000000000003</v>
      </c>
      <c r="N55" s="1"/>
      <c r="O55" s="1"/>
    </row>
    <row r="56" spans="1:15" ht="12.75" customHeight="1">
      <c r="A56" s="31">
        <v>46</v>
      </c>
      <c r="B56" s="503" t="s">
        <v>313</v>
      </c>
      <c r="C56" s="504">
        <v>198.05</v>
      </c>
      <c r="D56" s="505">
        <v>197.45000000000002</v>
      </c>
      <c r="E56" s="505">
        <v>195.60000000000002</v>
      </c>
      <c r="F56" s="505">
        <v>193.15</v>
      </c>
      <c r="G56" s="505">
        <v>191.3</v>
      </c>
      <c r="H56" s="505">
        <v>199.90000000000003</v>
      </c>
      <c r="I56" s="505">
        <v>201.75</v>
      </c>
      <c r="J56" s="505">
        <v>204.20000000000005</v>
      </c>
      <c r="K56" s="504">
        <v>199.3</v>
      </c>
      <c r="L56" s="504">
        <v>195</v>
      </c>
      <c r="M56" s="504">
        <v>3.3342200000000002</v>
      </c>
      <c r="N56" s="1"/>
      <c r="O56" s="1"/>
    </row>
    <row r="57" spans="1:15" ht="12.75" customHeight="1">
      <c r="A57" s="31">
        <v>47</v>
      </c>
      <c r="B57" s="503" t="s">
        <v>314</v>
      </c>
      <c r="C57" s="504">
        <v>1306.5</v>
      </c>
      <c r="D57" s="505">
        <v>1291.6499999999999</v>
      </c>
      <c r="E57" s="505">
        <v>1263.4499999999998</v>
      </c>
      <c r="F57" s="505">
        <v>1220.3999999999999</v>
      </c>
      <c r="G57" s="505">
        <v>1192.1999999999998</v>
      </c>
      <c r="H57" s="505">
        <v>1334.6999999999998</v>
      </c>
      <c r="I57" s="505">
        <v>1362.9</v>
      </c>
      <c r="J57" s="505">
        <v>1405.9499999999998</v>
      </c>
      <c r="K57" s="504">
        <v>1319.85</v>
      </c>
      <c r="L57" s="504">
        <v>1248.5999999999999</v>
      </c>
      <c r="M57" s="504">
        <v>3.5057200000000002</v>
      </c>
      <c r="N57" s="1"/>
      <c r="O57" s="1"/>
    </row>
    <row r="58" spans="1:15" ht="12.75" customHeight="1">
      <c r="A58" s="31">
        <v>48</v>
      </c>
      <c r="B58" s="503" t="s">
        <v>64</v>
      </c>
      <c r="C58" s="504">
        <v>16013.1</v>
      </c>
      <c r="D58" s="505">
        <v>15904.700000000003</v>
      </c>
      <c r="E58" s="505">
        <v>15669.450000000004</v>
      </c>
      <c r="F58" s="505">
        <v>15325.800000000001</v>
      </c>
      <c r="G58" s="505">
        <v>15090.550000000003</v>
      </c>
      <c r="H58" s="505">
        <v>16248.350000000006</v>
      </c>
      <c r="I58" s="505">
        <v>16483.600000000002</v>
      </c>
      <c r="J58" s="505">
        <v>16827.250000000007</v>
      </c>
      <c r="K58" s="504">
        <v>16139.95</v>
      </c>
      <c r="L58" s="504">
        <v>15561.05</v>
      </c>
      <c r="M58" s="504">
        <v>2.35114</v>
      </c>
      <c r="N58" s="1"/>
      <c r="O58" s="1"/>
    </row>
    <row r="59" spans="1:15" ht="12" customHeight="1">
      <c r="A59" s="31">
        <v>49</v>
      </c>
      <c r="B59" s="503" t="s">
        <v>246</v>
      </c>
      <c r="C59" s="504">
        <v>5083.2</v>
      </c>
      <c r="D59" s="505">
        <v>5057.7833333333328</v>
      </c>
      <c r="E59" s="505">
        <v>4987.1166666666659</v>
      </c>
      <c r="F59" s="505">
        <v>4891.0333333333328</v>
      </c>
      <c r="G59" s="505">
        <v>4820.3666666666659</v>
      </c>
      <c r="H59" s="505">
        <v>5153.8666666666659</v>
      </c>
      <c r="I59" s="505">
        <v>5224.5333333333338</v>
      </c>
      <c r="J59" s="505">
        <v>5320.6166666666659</v>
      </c>
      <c r="K59" s="504">
        <v>5128.45</v>
      </c>
      <c r="L59" s="504">
        <v>4961.7</v>
      </c>
      <c r="M59" s="504">
        <v>0.38067000000000001</v>
      </c>
      <c r="N59" s="1"/>
      <c r="O59" s="1"/>
    </row>
    <row r="60" spans="1:15" ht="12.75" customHeight="1">
      <c r="A60" s="31">
        <v>50</v>
      </c>
      <c r="B60" s="503" t="s">
        <v>65</v>
      </c>
      <c r="C60" s="504">
        <v>6890.75</v>
      </c>
      <c r="D60" s="505">
        <v>6817.8666666666659</v>
      </c>
      <c r="E60" s="505">
        <v>6726.9333333333316</v>
      </c>
      <c r="F60" s="505">
        <v>6563.1166666666659</v>
      </c>
      <c r="G60" s="505">
        <v>6472.1833333333316</v>
      </c>
      <c r="H60" s="505">
        <v>6981.6833333333316</v>
      </c>
      <c r="I60" s="505">
        <v>7072.6166666666659</v>
      </c>
      <c r="J60" s="505">
        <v>7236.4333333333316</v>
      </c>
      <c r="K60" s="504">
        <v>6908.8</v>
      </c>
      <c r="L60" s="504">
        <v>6654.05</v>
      </c>
      <c r="M60" s="504">
        <v>9.1235999999999997</v>
      </c>
      <c r="N60" s="1"/>
      <c r="O60" s="1"/>
    </row>
    <row r="61" spans="1:15" ht="12.75" customHeight="1">
      <c r="A61" s="31">
        <v>51</v>
      </c>
      <c r="B61" s="503" t="s">
        <v>315</v>
      </c>
      <c r="C61" s="504">
        <v>3182.95</v>
      </c>
      <c r="D61" s="505">
        <v>3161.7333333333336</v>
      </c>
      <c r="E61" s="505">
        <v>3103.4666666666672</v>
      </c>
      <c r="F61" s="505">
        <v>3023.9833333333336</v>
      </c>
      <c r="G61" s="505">
        <v>2965.7166666666672</v>
      </c>
      <c r="H61" s="505">
        <v>3241.2166666666672</v>
      </c>
      <c r="I61" s="505">
        <v>3299.4833333333336</v>
      </c>
      <c r="J61" s="505">
        <v>3378.9666666666672</v>
      </c>
      <c r="K61" s="504">
        <v>3220</v>
      </c>
      <c r="L61" s="504">
        <v>3082.25</v>
      </c>
      <c r="M61" s="504">
        <v>0.37563000000000002</v>
      </c>
      <c r="N61" s="1"/>
      <c r="O61" s="1"/>
    </row>
    <row r="62" spans="1:15" ht="12.75" customHeight="1">
      <c r="A62" s="31">
        <v>52</v>
      </c>
      <c r="B62" s="503" t="s">
        <v>66</v>
      </c>
      <c r="C62" s="504">
        <v>2188.4</v>
      </c>
      <c r="D62" s="505">
        <v>2191.2000000000003</v>
      </c>
      <c r="E62" s="505">
        <v>2174.9500000000007</v>
      </c>
      <c r="F62" s="505">
        <v>2161.5000000000005</v>
      </c>
      <c r="G62" s="505">
        <v>2145.2500000000009</v>
      </c>
      <c r="H62" s="505">
        <v>2204.6500000000005</v>
      </c>
      <c r="I62" s="505">
        <v>2220.8999999999996</v>
      </c>
      <c r="J62" s="505">
        <v>2234.3500000000004</v>
      </c>
      <c r="K62" s="504">
        <v>2207.4499999999998</v>
      </c>
      <c r="L62" s="504">
        <v>2177.75</v>
      </c>
      <c r="M62" s="504">
        <v>1.2194199999999999</v>
      </c>
      <c r="N62" s="1"/>
      <c r="O62" s="1"/>
    </row>
    <row r="63" spans="1:15" ht="12.75" customHeight="1">
      <c r="A63" s="31">
        <v>53</v>
      </c>
      <c r="B63" s="503" t="s">
        <v>316</v>
      </c>
      <c r="C63" s="504">
        <v>331.4</v>
      </c>
      <c r="D63" s="505">
        <v>326.74999999999994</v>
      </c>
      <c r="E63" s="505">
        <v>321.2999999999999</v>
      </c>
      <c r="F63" s="505">
        <v>311.19999999999993</v>
      </c>
      <c r="G63" s="505">
        <v>305.74999999999989</v>
      </c>
      <c r="H63" s="505">
        <v>336.84999999999991</v>
      </c>
      <c r="I63" s="505">
        <v>342.29999999999995</v>
      </c>
      <c r="J63" s="505">
        <v>352.39999999999992</v>
      </c>
      <c r="K63" s="504">
        <v>332.2</v>
      </c>
      <c r="L63" s="504">
        <v>316.64999999999998</v>
      </c>
      <c r="M63" s="504">
        <v>6.08927</v>
      </c>
      <c r="N63" s="1"/>
      <c r="O63" s="1"/>
    </row>
    <row r="64" spans="1:15" ht="12.75" customHeight="1">
      <c r="A64" s="31">
        <v>54</v>
      </c>
      <c r="B64" s="503" t="s">
        <v>67</v>
      </c>
      <c r="C64" s="504">
        <v>252.9</v>
      </c>
      <c r="D64" s="505">
        <v>245.9</v>
      </c>
      <c r="E64" s="505">
        <v>236.55</v>
      </c>
      <c r="F64" s="505">
        <v>220.20000000000002</v>
      </c>
      <c r="G64" s="505">
        <v>210.85000000000002</v>
      </c>
      <c r="H64" s="505">
        <v>262.25</v>
      </c>
      <c r="I64" s="505">
        <v>271.59999999999997</v>
      </c>
      <c r="J64" s="505">
        <v>287.95</v>
      </c>
      <c r="K64" s="504">
        <v>255.25</v>
      </c>
      <c r="L64" s="504">
        <v>229.55</v>
      </c>
      <c r="M64" s="504">
        <v>176.37643</v>
      </c>
      <c r="N64" s="1"/>
      <c r="O64" s="1"/>
    </row>
    <row r="65" spans="1:15" ht="12.75" customHeight="1">
      <c r="A65" s="31">
        <v>55</v>
      </c>
      <c r="B65" s="503" t="s">
        <v>68</v>
      </c>
      <c r="C65" s="504">
        <v>79.849999999999994</v>
      </c>
      <c r="D65" s="505">
        <v>79</v>
      </c>
      <c r="E65" s="505">
        <v>77.900000000000006</v>
      </c>
      <c r="F65" s="505">
        <v>75.95</v>
      </c>
      <c r="G65" s="505">
        <v>74.850000000000009</v>
      </c>
      <c r="H65" s="505">
        <v>80.95</v>
      </c>
      <c r="I65" s="505">
        <v>82.05</v>
      </c>
      <c r="J65" s="505">
        <v>84</v>
      </c>
      <c r="K65" s="504">
        <v>80.099999999999994</v>
      </c>
      <c r="L65" s="504">
        <v>77.05</v>
      </c>
      <c r="M65" s="504">
        <v>265.25913000000003</v>
      </c>
      <c r="N65" s="1"/>
      <c r="O65" s="1"/>
    </row>
    <row r="66" spans="1:15" ht="12.75" customHeight="1">
      <c r="A66" s="31">
        <v>56</v>
      </c>
      <c r="B66" s="503" t="s">
        <v>247</v>
      </c>
      <c r="C66" s="504">
        <v>51.1</v>
      </c>
      <c r="D66" s="505">
        <v>50.983333333333341</v>
      </c>
      <c r="E66" s="505">
        <v>50.51666666666668</v>
      </c>
      <c r="F66" s="505">
        <v>49.933333333333337</v>
      </c>
      <c r="G66" s="505">
        <v>49.466666666666676</v>
      </c>
      <c r="H66" s="505">
        <v>51.566666666666684</v>
      </c>
      <c r="I66" s="505">
        <v>52.033333333333339</v>
      </c>
      <c r="J66" s="505">
        <v>52.616666666666688</v>
      </c>
      <c r="K66" s="504">
        <v>51.45</v>
      </c>
      <c r="L66" s="504">
        <v>50.4</v>
      </c>
      <c r="M66" s="504">
        <v>32.527589999999996</v>
      </c>
      <c r="N66" s="1"/>
      <c r="O66" s="1"/>
    </row>
    <row r="67" spans="1:15" ht="12.75" customHeight="1">
      <c r="A67" s="31">
        <v>57</v>
      </c>
      <c r="B67" s="503" t="s">
        <v>310</v>
      </c>
      <c r="C67" s="504">
        <v>2789.6</v>
      </c>
      <c r="D67" s="505">
        <v>2793.2333333333336</v>
      </c>
      <c r="E67" s="505">
        <v>2746.4666666666672</v>
      </c>
      <c r="F67" s="505">
        <v>2703.3333333333335</v>
      </c>
      <c r="G67" s="505">
        <v>2656.5666666666671</v>
      </c>
      <c r="H67" s="505">
        <v>2836.3666666666672</v>
      </c>
      <c r="I67" s="505">
        <v>2883.1333333333337</v>
      </c>
      <c r="J67" s="505">
        <v>2926.2666666666673</v>
      </c>
      <c r="K67" s="504">
        <v>2840</v>
      </c>
      <c r="L67" s="504">
        <v>2750.1</v>
      </c>
      <c r="M67" s="504">
        <v>0.16794000000000001</v>
      </c>
      <c r="N67" s="1"/>
      <c r="O67" s="1"/>
    </row>
    <row r="68" spans="1:15" ht="12.75" customHeight="1">
      <c r="A68" s="31">
        <v>58</v>
      </c>
      <c r="B68" s="503" t="s">
        <v>69</v>
      </c>
      <c r="C68" s="504">
        <v>1821</v>
      </c>
      <c r="D68" s="505">
        <v>1810.5166666666667</v>
      </c>
      <c r="E68" s="505">
        <v>1796.4333333333334</v>
      </c>
      <c r="F68" s="505">
        <v>1771.8666666666668</v>
      </c>
      <c r="G68" s="505">
        <v>1757.7833333333335</v>
      </c>
      <c r="H68" s="505">
        <v>1835.0833333333333</v>
      </c>
      <c r="I68" s="505">
        <v>1849.1666666666667</v>
      </c>
      <c r="J68" s="505">
        <v>1873.7333333333331</v>
      </c>
      <c r="K68" s="504">
        <v>1824.6</v>
      </c>
      <c r="L68" s="504">
        <v>1785.95</v>
      </c>
      <c r="M68" s="504">
        <v>3.6030199999999999</v>
      </c>
      <c r="N68" s="1"/>
      <c r="O68" s="1"/>
    </row>
    <row r="69" spans="1:15" ht="12.75" customHeight="1">
      <c r="A69" s="31">
        <v>59</v>
      </c>
      <c r="B69" s="503" t="s">
        <v>318</v>
      </c>
      <c r="C69" s="504">
        <v>4873.5</v>
      </c>
      <c r="D69" s="505">
        <v>4843.0166666666664</v>
      </c>
      <c r="E69" s="505">
        <v>4801.0333333333328</v>
      </c>
      <c r="F69" s="505">
        <v>4728.5666666666666</v>
      </c>
      <c r="G69" s="505">
        <v>4686.583333333333</v>
      </c>
      <c r="H69" s="505">
        <v>4915.4833333333327</v>
      </c>
      <c r="I69" s="505">
        <v>4957.4666666666662</v>
      </c>
      <c r="J69" s="505">
        <v>5029.9333333333325</v>
      </c>
      <c r="K69" s="504">
        <v>4885</v>
      </c>
      <c r="L69" s="504">
        <v>4770.55</v>
      </c>
      <c r="M69" s="504">
        <v>5.1569999999999998E-2</v>
      </c>
      <c r="N69" s="1"/>
      <c r="O69" s="1"/>
    </row>
    <row r="70" spans="1:15" ht="12.75" customHeight="1">
      <c r="A70" s="31">
        <v>60</v>
      </c>
      <c r="B70" s="503" t="s">
        <v>248</v>
      </c>
      <c r="C70" s="504">
        <v>1071</v>
      </c>
      <c r="D70" s="505">
        <v>1063.2</v>
      </c>
      <c r="E70" s="505">
        <v>1037.4000000000001</v>
      </c>
      <c r="F70" s="505">
        <v>1003.8</v>
      </c>
      <c r="G70" s="505">
        <v>978</v>
      </c>
      <c r="H70" s="505">
        <v>1096.8000000000002</v>
      </c>
      <c r="I70" s="505">
        <v>1122.5999999999999</v>
      </c>
      <c r="J70" s="505">
        <v>1156.2000000000003</v>
      </c>
      <c r="K70" s="504">
        <v>1089</v>
      </c>
      <c r="L70" s="504">
        <v>1029.5999999999999</v>
      </c>
      <c r="M70" s="504">
        <v>0.83228000000000002</v>
      </c>
      <c r="N70" s="1"/>
      <c r="O70" s="1"/>
    </row>
    <row r="71" spans="1:15" ht="12.75" customHeight="1">
      <c r="A71" s="31">
        <v>61</v>
      </c>
      <c r="B71" s="503" t="s">
        <v>319</v>
      </c>
      <c r="C71" s="504">
        <v>382.45</v>
      </c>
      <c r="D71" s="505">
        <v>381.51666666666665</v>
      </c>
      <c r="E71" s="505">
        <v>378.13333333333333</v>
      </c>
      <c r="F71" s="505">
        <v>373.81666666666666</v>
      </c>
      <c r="G71" s="505">
        <v>370.43333333333334</v>
      </c>
      <c r="H71" s="505">
        <v>385.83333333333331</v>
      </c>
      <c r="I71" s="505">
        <v>389.21666666666664</v>
      </c>
      <c r="J71" s="505">
        <v>393.5333333333333</v>
      </c>
      <c r="K71" s="504">
        <v>384.9</v>
      </c>
      <c r="L71" s="504">
        <v>377.2</v>
      </c>
      <c r="M71" s="504">
        <v>0.40065000000000001</v>
      </c>
      <c r="N71" s="1"/>
      <c r="O71" s="1"/>
    </row>
    <row r="72" spans="1:15" ht="12.75" customHeight="1">
      <c r="A72" s="31">
        <v>62</v>
      </c>
      <c r="B72" s="503" t="s">
        <v>71</v>
      </c>
      <c r="C72" s="504">
        <v>206.95</v>
      </c>
      <c r="D72" s="505">
        <v>205.29999999999998</v>
      </c>
      <c r="E72" s="505">
        <v>203.14999999999998</v>
      </c>
      <c r="F72" s="505">
        <v>199.35</v>
      </c>
      <c r="G72" s="505">
        <v>197.2</v>
      </c>
      <c r="H72" s="505">
        <v>209.09999999999997</v>
      </c>
      <c r="I72" s="505">
        <v>211.25</v>
      </c>
      <c r="J72" s="505">
        <v>215.04999999999995</v>
      </c>
      <c r="K72" s="504">
        <v>207.45</v>
      </c>
      <c r="L72" s="504">
        <v>201.5</v>
      </c>
      <c r="M72" s="504">
        <v>28.923200000000001</v>
      </c>
      <c r="N72" s="1"/>
      <c r="O72" s="1"/>
    </row>
    <row r="73" spans="1:15" ht="12.75" customHeight="1">
      <c r="A73" s="31">
        <v>63</v>
      </c>
      <c r="B73" s="503" t="s">
        <v>311</v>
      </c>
      <c r="C73" s="504">
        <v>1600.85</v>
      </c>
      <c r="D73" s="505">
        <v>1603.0666666666666</v>
      </c>
      <c r="E73" s="505">
        <v>1568.0333333333333</v>
      </c>
      <c r="F73" s="505">
        <v>1535.2166666666667</v>
      </c>
      <c r="G73" s="505">
        <v>1500.1833333333334</v>
      </c>
      <c r="H73" s="505">
        <v>1635.8833333333332</v>
      </c>
      <c r="I73" s="505">
        <v>1670.9166666666665</v>
      </c>
      <c r="J73" s="505">
        <v>1703.7333333333331</v>
      </c>
      <c r="K73" s="504">
        <v>1638.1</v>
      </c>
      <c r="L73" s="504">
        <v>1570.25</v>
      </c>
      <c r="M73" s="504">
        <v>4.3915199999999999</v>
      </c>
      <c r="N73" s="1"/>
      <c r="O73" s="1"/>
    </row>
    <row r="74" spans="1:15" ht="12.75" customHeight="1">
      <c r="A74" s="31">
        <v>64</v>
      </c>
      <c r="B74" s="503" t="s">
        <v>72</v>
      </c>
      <c r="C74" s="504">
        <v>746.25</v>
      </c>
      <c r="D74" s="505">
        <v>742.18333333333339</v>
      </c>
      <c r="E74" s="505">
        <v>736.31666666666683</v>
      </c>
      <c r="F74" s="505">
        <v>726.38333333333344</v>
      </c>
      <c r="G74" s="505">
        <v>720.51666666666688</v>
      </c>
      <c r="H74" s="505">
        <v>752.11666666666679</v>
      </c>
      <c r="I74" s="505">
        <v>757.98333333333335</v>
      </c>
      <c r="J74" s="505">
        <v>767.91666666666674</v>
      </c>
      <c r="K74" s="504">
        <v>748.05</v>
      </c>
      <c r="L74" s="504">
        <v>732.25</v>
      </c>
      <c r="M74" s="504">
        <v>2.41926</v>
      </c>
      <c r="N74" s="1"/>
      <c r="O74" s="1"/>
    </row>
    <row r="75" spans="1:15" ht="12.75" customHeight="1">
      <c r="A75" s="31">
        <v>65</v>
      </c>
      <c r="B75" s="503" t="s">
        <v>73</v>
      </c>
      <c r="C75" s="504">
        <v>687</v>
      </c>
      <c r="D75" s="505">
        <v>685.9666666666667</v>
      </c>
      <c r="E75" s="505">
        <v>678.48333333333335</v>
      </c>
      <c r="F75" s="505">
        <v>669.9666666666667</v>
      </c>
      <c r="G75" s="505">
        <v>662.48333333333335</v>
      </c>
      <c r="H75" s="505">
        <v>694.48333333333335</v>
      </c>
      <c r="I75" s="505">
        <v>701.9666666666667</v>
      </c>
      <c r="J75" s="505">
        <v>710.48333333333335</v>
      </c>
      <c r="K75" s="504">
        <v>693.45</v>
      </c>
      <c r="L75" s="504">
        <v>677.45</v>
      </c>
      <c r="M75" s="504">
        <v>9.4302399999999995</v>
      </c>
      <c r="N75" s="1"/>
      <c r="O75" s="1"/>
    </row>
    <row r="76" spans="1:15" ht="12.75" customHeight="1">
      <c r="A76" s="31">
        <v>66</v>
      </c>
      <c r="B76" s="503" t="s">
        <v>320</v>
      </c>
      <c r="C76" s="504">
        <v>10447.200000000001</v>
      </c>
      <c r="D76" s="505">
        <v>10385.733333333334</v>
      </c>
      <c r="E76" s="505">
        <v>10241.466666666667</v>
      </c>
      <c r="F76" s="505">
        <v>10035.733333333334</v>
      </c>
      <c r="G76" s="505">
        <v>9891.4666666666672</v>
      </c>
      <c r="H76" s="505">
        <v>10591.466666666667</v>
      </c>
      <c r="I76" s="505">
        <v>10735.733333333334</v>
      </c>
      <c r="J76" s="505">
        <v>10941.466666666667</v>
      </c>
      <c r="K76" s="504">
        <v>10530</v>
      </c>
      <c r="L76" s="504">
        <v>10180</v>
      </c>
      <c r="M76" s="504">
        <v>9.7800000000000005E-3</v>
      </c>
      <c r="N76" s="1"/>
      <c r="O76" s="1"/>
    </row>
    <row r="77" spans="1:15" ht="12.75" customHeight="1">
      <c r="A77" s="31">
        <v>67</v>
      </c>
      <c r="B77" s="503" t="s">
        <v>75</v>
      </c>
      <c r="C77" s="504">
        <v>675.75</v>
      </c>
      <c r="D77" s="505">
        <v>674.25</v>
      </c>
      <c r="E77" s="505">
        <v>670.15</v>
      </c>
      <c r="F77" s="505">
        <v>664.55</v>
      </c>
      <c r="G77" s="505">
        <v>660.44999999999993</v>
      </c>
      <c r="H77" s="505">
        <v>679.85</v>
      </c>
      <c r="I77" s="505">
        <v>683.94999999999993</v>
      </c>
      <c r="J77" s="505">
        <v>689.55000000000007</v>
      </c>
      <c r="K77" s="504">
        <v>678.35</v>
      </c>
      <c r="L77" s="504">
        <v>668.65</v>
      </c>
      <c r="M77" s="504">
        <v>36.585720000000002</v>
      </c>
      <c r="N77" s="1"/>
      <c r="O77" s="1"/>
    </row>
    <row r="78" spans="1:15" ht="12.75" customHeight="1">
      <c r="A78" s="31">
        <v>68</v>
      </c>
      <c r="B78" s="503" t="s">
        <v>76</v>
      </c>
      <c r="C78" s="504">
        <v>57.6</v>
      </c>
      <c r="D78" s="505">
        <v>57.266666666666673</v>
      </c>
      <c r="E78" s="505">
        <v>56.633333333333347</v>
      </c>
      <c r="F78" s="505">
        <v>55.666666666666671</v>
      </c>
      <c r="G78" s="505">
        <v>55.033333333333346</v>
      </c>
      <c r="H78" s="505">
        <v>58.233333333333348</v>
      </c>
      <c r="I78" s="505">
        <v>58.866666666666674</v>
      </c>
      <c r="J78" s="505">
        <v>59.83333333333335</v>
      </c>
      <c r="K78" s="504">
        <v>57.9</v>
      </c>
      <c r="L78" s="504">
        <v>56.3</v>
      </c>
      <c r="M78" s="504">
        <v>264.50977</v>
      </c>
      <c r="N78" s="1"/>
      <c r="O78" s="1"/>
    </row>
    <row r="79" spans="1:15" ht="12.75" customHeight="1">
      <c r="A79" s="31">
        <v>69</v>
      </c>
      <c r="B79" s="503" t="s">
        <v>77</v>
      </c>
      <c r="C79" s="504">
        <v>356.45</v>
      </c>
      <c r="D79" s="505">
        <v>355.26666666666665</v>
      </c>
      <c r="E79" s="505">
        <v>352.68333333333328</v>
      </c>
      <c r="F79" s="505">
        <v>348.91666666666663</v>
      </c>
      <c r="G79" s="505">
        <v>346.33333333333326</v>
      </c>
      <c r="H79" s="505">
        <v>359.0333333333333</v>
      </c>
      <c r="I79" s="505">
        <v>361.61666666666667</v>
      </c>
      <c r="J79" s="505">
        <v>365.38333333333333</v>
      </c>
      <c r="K79" s="504">
        <v>357.85</v>
      </c>
      <c r="L79" s="504">
        <v>351.5</v>
      </c>
      <c r="M79" s="504">
        <v>25.376390000000001</v>
      </c>
      <c r="N79" s="1"/>
      <c r="O79" s="1"/>
    </row>
    <row r="80" spans="1:15" ht="12.75" customHeight="1">
      <c r="A80" s="31">
        <v>70</v>
      </c>
      <c r="B80" s="503" t="s">
        <v>321</v>
      </c>
      <c r="C80" s="504">
        <v>1420.1</v>
      </c>
      <c r="D80" s="505">
        <v>1404.6666666666667</v>
      </c>
      <c r="E80" s="505">
        <v>1382.4833333333336</v>
      </c>
      <c r="F80" s="505">
        <v>1344.8666666666668</v>
      </c>
      <c r="G80" s="505">
        <v>1322.6833333333336</v>
      </c>
      <c r="H80" s="505">
        <v>1442.2833333333335</v>
      </c>
      <c r="I80" s="505">
        <v>1464.4666666666665</v>
      </c>
      <c r="J80" s="505">
        <v>1502.0833333333335</v>
      </c>
      <c r="K80" s="504">
        <v>1426.85</v>
      </c>
      <c r="L80" s="504">
        <v>1367.05</v>
      </c>
      <c r="M80" s="504">
        <v>0.43214000000000002</v>
      </c>
      <c r="N80" s="1"/>
      <c r="O80" s="1"/>
    </row>
    <row r="81" spans="1:15" ht="12.75" customHeight="1">
      <c r="A81" s="31">
        <v>71</v>
      </c>
      <c r="B81" s="503" t="s">
        <v>323</v>
      </c>
      <c r="C81" s="504">
        <v>6156.1</v>
      </c>
      <c r="D81" s="505">
        <v>6166.6166666666659</v>
      </c>
      <c r="E81" s="505">
        <v>6091.0833333333321</v>
      </c>
      <c r="F81" s="505">
        <v>6026.0666666666666</v>
      </c>
      <c r="G81" s="505">
        <v>5950.5333333333328</v>
      </c>
      <c r="H81" s="505">
        <v>6231.6333333333314</v>
      </c>
      <c r="I81" s="505">
        <v>6307.1666666666661</v>
      </c>
      <c r="J81" s="505">
        <v>6372.1833333333307</v>
      </c>
      <c r="K81" s="504">
        <v>6242.15</v>
      </c>
      <c r="L81" s="504">
        <v>6101.6</v>
      </c>
      <c r="M81" s="504">
        <v>0.20843999999999999</v>
      </c>
      <c r="N81" s="1"/>
      <c r="O81" s="1"/>
    </row>
    <row r="82" spans="1:15" ht="12.75" customHeight="1">
      <c r="A82" s="31">
        <v>72</v>
      </c>
      <c r="B82" s="503" t="s">
        <v>324</v>
      </c>
      <c r="C82" s="504">
        <v>1012.55</v>
      </c>
      <c r="D82" s="505">
        <v>1004.9166666666666</v>
      </c>
      <c r="E82" s="505">
        <v>984.83333333333326</v>
      </c>
      <c r="F82" s="505">
        <v>957.11666666666667</v>
      </c>
      <c r="G82" s="505">
        <v>937.0333333333333</v>
      </c>
      <c r="H82" s="505">
        <v>1032.6333333333332</v>
      </c>
      <c r="I82" s="505">
        <v>1052.7166666666665</v>
      </c>
      <c r="J82" s="505">
        <v>1080.4333333333332</v>
      </c>
      <c r="K82" s="504">
        <v>1025</v>
      </c>
      <c r="L82" s="504">
        <v>977.2</v>
      </c>
      <c r="M82" s="504">
        <v>0.57854000000000005</v>
      </c>
      <c r="N82" s="1"/>
      <c r="O82" s="1"/>
    </row>
    <row r="83" spans="1:15" ht="12.75" customHeight="1">
      <c r="A83" s="31">
        <v>73</v>
      </c>
      <c r="B83" s="503" t="s">
        <v>78</v>
      </c>
      <c r="C83" s="504">
        <v>16623.7</v>
      </c>
      <c r="D83" s="505">
        <v>16473.733333333334</v>
      </c>
      <c r="E83" s="505">
        <v>16272.466666666667</v>
      </c>
      <c r="F83" s="505">
        <v>15921.233333333334</v>
      </c>
      <c r="G83" s="505">
        <v>15719.966666666667</v>
      </c>
      <c r="H83" s="505">
        <v>16824.966666666667</v>
      </c>
      <c r="I83" s="505">
        <v>17026.233333333337</v>
      </c>
      <c r="J83" s="505">
        <v>17377.466666666667</v>
      </c>
      <c r="K83" s="504">
        <v>16675</v>
      </c>
      <c r="L83" s="504">
        <v>16122.5</v>
      </c>
      <c r="M83" s="504">
        <v>0.24531</v>
      </c>
      <c r="N83" s="1"/>
      <c r="O83" s="1"/>
    </row>
    <row r="84" spans="1:15" ht="12.75" customHeight="1">
      <c r="A84" s="31">
        <v>74</v>
      </c>
      <c r="B84" s="503" t="s">
        <v>80</v>
      </c>
      <c r="C84" s="504">
        <v>374.4</v>
      </c>
      <c r="D84" s="505">
        <v>372.34999999999997</v>
      </c>
      <c r="E84" s="505">
        <v>369.54999999999995</v>
      </c>
      <c r="F84" s="505">
        <v>364.7</v>
      </c>
      <c r="G84" s="505">
        <v>361.9</v>
      </c>
      <c r="H84" s="505">
        <v>377.19999999999993</v>
      </c>
      <c r="I84" s="505">
        <v>380</v>
      </c>
      <c r="J84" s="505">
        <v>384.84999999999991</v>
      </c>
      <c r="K84" s="504">
        <v>375.15</v>
      </c>
      <c r="L84" s="504">
        <v>367.5</v>
      </c>
      <c r="M84" s="504">
        <v>23.1633</v>
      </c>
      <c r="N84" s="1"/>
      <c r="O84" s="1"/>
    </row>
    <row r="85" spans="1:15" ht="12.75" customHeight="1">
      <c r="A85" s="31">
        <v>75</v>
      </c>
      <c r="B85" s="503" t="s">
        <v>325</v>
      </c>
      <c r="C85" s="504">
        <v>490.45</v>
      </c>
      <c r="D85" s="505">
        <v>489.33333333333331</v>
      </c>
      <c r="E85" s="505">
        <v>481.66666666666663</v>
      </c>
      <c r="F85" s="505">
        <v>472.88333333333333</v>
      </c>
      <c r="G85" s="505">
        <v>465.21666666666664</v>
      </c>
      <c r="H85" s="505">
        <v>498.11666666666662</v>
      </c>
      <c r="I85" s="505">
        <v>505.78333333333325</v>
      </c>
      <c r="J85" s="505">
        <v>514.56666666666661</v>
      </c>
      <c r="K85" s="504">
        <v>497</v>
      </c>
      <c r="L85" s="504">
        <v>480.55</v>
      </c>
      <c r="M85" s="504">
        <v>3.3938199999999998</v>
      </c>
      <c r="N85" s="1"/>
      <c r="O85" s="1"/>
    </row>
    <row r="86" spans="1:15" ht="12.75" customHeight="1">
      <c r="A86" s="31">
        <v>76</v>
      </c>
      <c r="B86" s="503" t="s">
        <v>81</v>
      </c>
      <c r="C86" s="504">
        <v>3513.2</v>
      </c>
      <c r="D86" s="505">
        <v>3521.4833333333336</v>
      </c>
      <c r="E86" s="505">
        <v>3498.416666666667</v>
      </c>
      <c r="F86" s="505">
        <v>3483.6333333333332</v>
      </c>
      <c r="G86" s="505">
        <v>3460.5666666666666</v>
      </c>
      <c r="H86" s="505">
        <v>3536.2666666666673</v>
      </c>
      <c r="I86" s="505">
        <v>3559.3333333333339</v>
      </c>
      <c r="J86" s="505">
        <v>3574.1166666666677</v>
      </c>
      <c r="K86" s="504">
        <v>3544.55</v>
      </c>
      <c r="L86" s="504">
        <v>3506.7</v>
      </c>
      <c r="M86" s="504">
        <v>0.94111</v>
      </c>
      <c r="N86" s="1"/>
      <c r="O86" s="1"/>
    </row>
    <row r="87" spans="1:15" ht="12.75" customHeight="1">
      <c r="A87" s="31">
        <v>77</v>
      </c>
      <c r="B87" s="503" t="s">
        <v>312</v>
      </c>
      <c r="C87" s="504">
        <v>1835.15</v>
      </c>
      <c r="D87" s="505">
        <v>1844.6666666666667</v>
      </c>
      <c r="E87" s="505">
        <v>1810.4833333333336</v>
      </c>
      <c r="F87" s="505">
        <v>1785.8166666666668</v>
      </c>
      <c r="G87" s="505">
        <v>1751.6333333333337</v>
      </c>
      <c r="H87" s="505">
        <v>1869.3333333333335</v>
      </c>
      <c r="I87" s="505">
        <v>1903.5166666666664</v>
      </c>
      <c r="J87" s="505">
        <v>1928.1833333333334</v>
      </c>
      <c r="K87" s="504">
        <v>1878.85</v>
      </c>
      <c r="L87" s="504">
        <v>1820</v>
      </c>
      <c r="M87" s="504">
        <v>4.4768800000000004</v>
      </c>
      <c r="N87" s="1"/>
      <c r="O87" s="1"/>
    </row>
    <row r="88" spans="1:15" ht="12.75" customHeight="1">
      <c r="A88" s="31">
        <v>78</v>
      </c>
      <c r="B88" s="503" t="s">
        <v>322</v>
      </c>
      <c r="C88" s="504">
        <v>526.65</v>
      </c>
      <c r="D88" s="505">
        <v>527.15</v>
      </c>
      <c r="E88" s="505">
        <v>520.69999999999993</v>
      </c>
      <c r="F88" s="505">
        <v>514.75</v>
      </c>
      <c r="G88" s="505">
        <v>508.29999999999995</v>
      </c>
      <c r="H88" s="505">
        <v>533.09999999999991</v>
      </c>
      <c r="I88" s="505">
        <v>539.54999999999995</v>
      </c>
      <c r="J88" s="505">
        <v>545.49999999999989</v>
      </c>
      <c r="K88" s="504">
        <v>533.6</v>
      </c>
      <c r="L88" s="504">
        <v>521.20000000000005</v>
      </c>
      <c r="M88" s="504">
        <v>39.045029999999997</v>
      </c>
      <c r="N88" s="1"/>
      <c r="O88" s="1"/>
    </row>
    <row r="89" spans="1:15" ht="12.75" customHeight="1">
      <c r="A89" s="31">
        <v>79</v>
      </c>
      <c r="B89" s="503" t="s">
        <v>326</v>
      </c>
      <c r="C89" s="504">
        <v>142.44999999999999</v>
      </c>
      <c r="D89" s="505">
        <v>141.9</v>
      </c>
      <c r="E89" s="505">
        <v>141</v>
      </c>
      <c r="F89" s="505">
        <v>139.54999999999998</v>
      </c>
      <c r="G89" s="505">
        <v>138.64999999999998</v>
      </c>
      <c r="H89" s="505">
        <v>143.35000000000002</v>
      </c>
      <c r="I89" s="505">
        <v>144.25000000000006</v>
      </c>
      <c r="J89" s="505">
        <v>145.70000000000005</v>
      </c>
      <c r="K89" s="504">
        <v>142.80000000000001</v>
      </c>
      <c r="L89" s="504">
        <v>140.44999999999999</v>
      </c>
      <c r="M89" s="504">
        <v>5.0196500000000004</v>
      </c>
      <c r="N89" s="1"/>
      <c r="O89" s="1"/>
    </row>
    <row r="90" spans="1:15" ht="12.75" customHeight="1">
      <c r="A90" s="31">
        <v>80</v>
      </c>
      <c r="B90" s="503" t="s">
        <v>82</v>
      </c>
      <c r="C90" s="504">
        <v>458.25</v>
      </c>
      <c r="D90" s="505">
        <v>457.36666666666662</v>
      </c>
      <c r="E90" s="505">
        <v>454.88333333333321</v>
      </c>
      <c r="F90" s="505">
        <v>451.51666666666659</v>
      </c>
      <c r="G90" s="505">
        <v>449.03333333333319</v>
      </c>
      <c r="H90" s="505">
        <v>460.73333333333323</v>
      </c>
      <c r="I90" s="505">
        <v>463.2166666666667</v>
      </c>
      <c r="J90" s="505">
        <v>466.58333333333326</v>
      </c>
      <c r="K90" s="504">
        <v>459.85</v>
      </c>
      <c r="L90" s="504">
        <v>454</v>
      </c>
      <c r="M90" s="504">
        <v>24.545629999999999</v>
      </c>
      <c r="N90" s="1"/>
      <c r="O90" s="1"/>
    </row>
    <row r="91" spans="1:15" ht="12.75" customHeight="1">
      <c r="A91" s="31">
        <v>81</v>
      </c>
      <c r="B91" s="503" t="s">
        <v>344</v>
      </c>
      <c r="C91" s="504">
        <v>2595.1999999999998</v>
      </c>
      <c r="D91" s="505">
        <v>2595.3666666666663</v>
      </c>
      <c r="E91" s="505">
        <v>2563.7833333333328</v>
      </c>
      <c r="F91" s="505">
        <v>2532.3666666666663</v>
      </c>
      <c r="G91" s="505">
        <v>2500.7833333333328</v>
      </c>
      <c r="H91" s="505">
        <v>2626.7833333333328</v>
      </c>
      <c r="I91" s="505">
        <v>2658.3666666666659</v>
      </c>
      <c r="J91" s="505">
        <v>2689.7833333333328</v>
      </c>
      <c r="K91" s="504">
        <v>2626.95</v>
      </c>
      <c r="L91" s="504">
        <v>2563.9499999999998</v>
      </c>
      <c r="M91" s="504">
        <v>1.10531</v>
      </c>
      <c r="N91" s="1"/>
      <c r="O91" s="1"/>
    </row>
    <row r="92" spans="1:15" ht="12.75" customHeight="1">
      <c r="A92" s="31">
        <v>82</v>
      </c>
      <c r="B92" s="503" t="s">
        <v>83</v>
      </c>
      <c r="C92" s="504">
        <v>195.6</v>
      </c>
      <c r="D92" s="505">
        <v>192.83333333333334</v>
      </c>
      <c r="E92" s="505">
        <v>189.16666666666669</v>
      </c>
      <c r="F92" s="505">
        <v>182.73333333333335</v>
      </c>
      <c r="G92" s="505">
        <v>179.06666666666669</v>
      </c>
      <c r="H92" s="505">
        <v>199.26666666666668</v>
      </c>
      <c r="I92" s="505">
        <v>202.93333333333337</v>
      </c>
      <c r="J92" s="505">
        <v>209.36666666666667</v>
      </c>
      <c r="K92" s="504">
        <v>196.5</v>
      </c>
      <c r="L92" s="504">
        <v>186.4</v>
      </c>
      <c r="M92" s="504">
        <v>100.53249</v>
      </c>
      <c r="N92" s="1"/>
      <c r="O92" s="1"/>
    </row>
    <row r="93" spans="1:15" ht="12.75" customHeight="1">
      <c r="A93" s="31">
        <v>83</v>
      </c>
      <c r="B93" s="503" t="s">
        <v>330</v>
      </c>
      <c r="C93" s="504">
        <v>556.65</v>
      </c>
      <c r="D93" s="505">
        <v>549.25</v>
      </c>
      <c r="E93" s="505">
        <v>536.1</v>
      </c>
      <c r="F93" s="505">
        <v>515.55000000000007</v>
      </c>
      <c r="G93" s="505">
        <v>502.40000000000009</v>
      </c>
      <c r="H93" s="505">
        <v>569.79999999999995</v>
      </c>
      <c r="I93" s="505">
        <v>582.95000000000005</v>
      </c>
      <c r="J93" s="505">
        <v>603.49999999999989</v>
      </c>
      <c r="K93" s="504">
        <v>562.4</v>
      </c>
      <c r="L93" s="504">
        <v>528.70000000000005</v>
      </c>
      <c r="M93" s="504">
        <v>7.5834299999999999</v>
      </c>
      <c r="N93" s="1"/>
      <c r="O93" s="1"/>
    </row>
    <row r="94" spans="1:15" ht="12.75" customHeight="1">
      <c r="A94" s="31">
        <v>84</v>
      </c>
      <c r="B94" s="503" t="s">
        <v>331</v>
      </c>
      <c r="C94" s="504">
        <v>813.65</v>
      </c>
      <c r="D94" s="505">
        <v>807.2166666666667</v>
      </c>
      <c r="E94" s="505">
        <v>796.43333333333339</v>
      </c>
      <c r="F94" s="505">
        <v>779.2166666666667</v>
      </c>
      <c r="G94" s="505">
        <v>768.43333333333339</v>
      </c>
      <c r="H94" s="505">
        <v>824.43333333333339</v>
      </c>
      <c r="I94" s="505">
        <v>835.2166666666667</v>
      </c>
      <c r="J94" s="505">
        <v>852.43333333333339</v>
      </c>
      <c r="K94" s="504">
        <v>818</v>
      </c>
      <c r="L94" s="504">
        <v>790</v>
      </c>
      <c r="M94" s="504">
        <v>1.37351</v>
      </c>
      <c r="N94" s="1"/>
      <c r="O94" s="1"/>
    </row>
    <row r="95" spans="1:15" ht="12.75" customHeight="1">
      <c r="A95" s="31">
        <v>85</v>
      </c>
      <c r="B95" s="503" t="s">
        <v>333</v>
      </c>
      <c r="C95" s="504">
        <v>921.05</v>
      </c>
      <c r="D95" s="505">
        <v>924.13333333333333</v>
      </c>
      <c r="E95" s="505">
        <v>907.26666666666665</v>
      </c>
      <c r="F95" s="505">
        <v>893.48333333333335</v>
      </c>
      <c r="G95" s="505">
        <v>876.61666666666667</v>
      </c>
      <c r="H95" s="505">
        <v>937.91666666666663</v>
      </c>
      <c r="I95" s="505">
        <v>954.78333333333319</v>
      </c>
      <c r="J95" s="505">
        <v>968.56666666666661</v>
      </c>
      <c r="K95" s="504">
        <v>941</v>
      </c>
      <c r="L95" s="504">
        <v>910.35</v>
      </c>
      <c r="M95" s="504">
        <v>1.4707399999999999</v>
      </c>
      <c r="N95" s="1"/>
      <c r="O95" s="1"/>
    </row>
    <row r="96" spans="1:15" ht="12.75" customHeight="1">
      <c r="A96" s="31">
        <v>86</v>
      </c>
      <c r="B96" s="503" t="s">
        <v>250</v>
      </c>
      <c r="C96" s="504">
        <v>122.65</v>
      </c>
      <c r="D96" s="505">
        <v>122.2</v>
      </c>
      <c r="E96" s="505">
        <v>121</v>
      </c>
      <c r="F96" s="505">
        <v>119.35</v>
      </c>
      <c r="G96" s="505">
        <v>118.14999999999999</v>
      </c>
      <c r="H96" s="505">
        <v>123.85000000000001</v>
      </c>
      <c r="I96" s="505">
        <v>125.05000000000003</v>
      </c>
      <c r="J96" s="505">
        <v>126.70000000000002</v>
      </c>
      <c r="K96" s="504">
        <v>123.4</v>
      </c>
      <c r="L96" s="504">
        <v>120.55</v>
      </c>
      <c r="M96" s="504">
        <v>3.6757599999999999</v>
      </c>
      <c r="N96" s="1"/>
      <c r="O96" s="1"/>
    </row>
    <row r="97" spans="1:15" ht="12.75" customHeight="1">
      <c r="A97" s="31">
        <v>87</v>
      </c>
      <c r="B97" s="503" t="s">
        <v>327</v>
      </c>
      <c r="C97" s="504">
        <v>430.75</v>
      </c>
      <c r="D97" s="505">
        <v>419.7166666666667</v>
      </c>
      <c r="E97" s="505">
        <v>401.43333333333339</v>
      </c>
      <c r="F97" s="505">
        <v>372.11666666666667</v>
      </c>
      <c r="G97" s="505">
        <v>353.83333333333337</v>
      </c>
      <c r="H97" s="505">
        <v>449.03333333333342</v>
      </c>
      <c r="I97" s="505">
        <v>467.31666666666672</v>
      </c>
      <c r="J97" s="505">
        <v>496.63333333333344</v>
      </c>
      <c r="K97" s="504">
        <v>438</v>
      </c>
      <c r="L97" s="504">
        <v>390.4</v>
      </c>
      <c r="M97" s="504">
        <v>12.62622</v>
      </c>
      <c r="N97" s="1"/>
      <c r="O97" s="1"/>
    </row>
    <row r="98" spans="1:15" ht="12.75" customHeight="1">
      <c r="A98" s="31">
        <v>88</v>
      </c>
      <c r="B98" s="503" t="s">
        <v>336</v>
      </c>
      <c r="C98" s="504">
        <v>1464.2</v>
      </c>
      <c r="D98" s="505">
        <v>1462.7333333333333</v>
      </c>
      <c r="E98" s="505">
        <v>1445.4666666666667</v>
      </c>
      <c r="F98" s="505">
        <v>1426.7333333333333</v>
      </c>
      <c r="G98" s="505">
        <v>1409.4666666666667</v>
      </c>
      <c r="H98" s="505">
        <v>1481.4666666666667</v>
      </c>
      <c r="I98" s="505">
        <v>1498.7333333333336</v>
      </c>
      <c r="J98" s="505">
        <v>1517.4666666666667</v>
      </c>
      <c r="K98" s="504">
        <v>1480</v>
      </c>
      <c r="L98" s="504">
        <v>1444</v>
      </c>
      <c r="M98" s="504">
        <v>4.9656900000000004</v>
      </c>
      <c r="N98" s="1"/>
      <c r="O98" s="1"/>
    </row>
    <row r="99" spans="1:15" ht="12.75" customHeight="1">
      <c r="A99" s="31">
        <v>89</v>
      </c>
      <c r="B99" s="503" t="s">
        <v>334</v>
      </c>
      <c r="C99" s="504">
        <v>1087.3499999999999</v>
      </c>
      <c r="D99" s="505">
        <v>1083.5166666666667</v>
      </c>
      <c r="E99" s="505">
        <v>1072.8833333333332</v>
      </c>
      <c r="F99" s="505">
        <v>1058.4166666666665</v>
      </c>
      <c r="G99" s="505">
        <v>1047.7833333333331</v>
      </c>
      <c r="H99" s="505">
        <v>1097.9833333333333</v>
      </c>
      <c r="I99" s="505">
        <v>1108.616666666667</v>
      </c>
      <c r="J99" s="505">
        <v>1123.0833333333335</v>
      </c>
      <c r="K99" s="504">
        <v>1094.1500000000001</v>
      </c>
      <c r="L99" s="504">
        <v>1069.05</v>
      </c>
      <c r="M99" s="504">
        <v>0.36403999999999997</v>
      </c>
      <c r="N99" s="1"/>
      <c r="O99" s="1"/>
    </row>
    <row r="100" spans="1:15" ht="12.75" customHeight="1">
      <c r="A100" s="31">
        <v>90</v>
      </c>
      <c r="B100" s="503" t="s">
        <v>335</v>
      </c>
      <c r="C100" s="504">
        <v>21.5</v>
      </c>
      <c r="D100" s="505">
        <v>21.55</v>
      </c>
      <c r="E100" s="505">
        <v>21.25</v>
      </c>
      <c r="F100" s="505">
        <v>21</v>
      </c>
      <c r="G100" s="505">
        <v>20.7</v>
      </c>
      <c r="H100" s="505">
        <v>21.8</v>
      </c>
      <c r="I100" s="505">
        <v>22.100000000000005</v>
      </c>
      <c r="J100" s="505">
        <v>22.35</v>
      </c>
      <c r="K100" s="504">
        <v>21.85</v>
      </c>
      <c r="L100" s="504">
        <v>21.3</v>
      </c>
      <c r="M100" s="504">
        <v>33.751779999999997</v>
      </c>
      <c r="N100" s="1"/>
      <c r="O100" s="1"/>
    </row>
    <row r="101" spans="1:15" ht="12.75" customHeight="1">
      <c r="A101" s="31">
        <v>91</v>
      </c>
      <c r="B101" s="503" t="s">
        <v>337</v>
      </c>
      <c r="C101" s="504">
        <v>581.29999999999995</v>
      </c>
      <c r="D101" s="505">
        <v>581.31666666666661</v>
      </c>
      <c r="E101" s="505">
        <v>571.63333333333321</v>
      </c>
      <c r="F101" s="505">
        <v>561.96666666666658</v>
      </c>
      <c r="G101" s="505">
        <v>552.28333333333319</v>
      </c>
      <c r="H101" s="505">
        <v>590.98333333333323</v>
      </c>
      <c r="I101" s="505">
        <v>600.66666666666663</v>
      </c>
      <c r="J101" s="505">
        <v>610.33333333333326</v>
      </c>
      <c r="K101" s="504">
        <v>591</v>
      </c>
      <c r="L101" s="504">
        <v>571.65</v>
      </c>
      <c r="M101" s="504">
        <v>0.87234</v>
      </c>
      <c r="N101" s="1"/>
      <c r="O101" s="1"/>
    </row>
    <row r="102" spans="1:15" ht="12.75" customHeight="1">
      <c r="A102" s="31">
        <v>92</v>
      </c>
      <c r="B102" s="503" t="s">
        <v>338</v>
      </c>
      <c r="C102" s="504">
        <v>921.85</v>
      </c>
      <c r="D102" s="505">
        <v>918.96666666666658</v>
      </c>
      <c r="E102" s="505">
        <v>899.93333333333317</v>
      </c>
      <c r="F102" s="505">
        <v>878.01666666666654</v>
      </c>
      <c r="G102" s="505">
        <v>858.98333333333312</v>
      </c>
      <c r="H102" s="505">
        <v>940.88333333333321</v>
      </c>
      <c r="I102" s="505">
        <v>959.91666666666674</v>
      </c>
      <c r="J102" s="505">
        <v>981.83333333333326</v>
      </c>
      <c r="K102" s="504">
        <v>938</v>
      </c>
      <c r="L102" s="504">
        <v>897.05</v>
      </c>
      <c r="M102" s="504">
        <v>7.6762899999999998</v>
      </c>
      <c r="N102" s="1"/>
      <c r="O102" s="1"/>
    </row>
    <row r="103" spans="1:15" ht="12.75" customHeight="1">
      <c r="A103" s="31">
        <v>93</v>
      </c>
      <c r="B103" s="503" t="s">
        <v>339</v>
      </c>
      <c r="C103" s="504">
        <v>4877.45</v>
      </c>
      <c r="D103" s="505">
        <v>4880.6833333333334</v>
      </c>
      <c r="E103" s="505">
        <v>4840.6166666666668</v>
      </c>
      <c r="F103" s="505">
        <v>4803.7833333333338</v>
      </c>
      <c r="G103" s="505">
        <v>4763.7166666666672</v>
      </c>
      <c r="H103" s="505">
        <v>4917.5166666666664</v>
      </c>
      <c r="I103" s="505">
        <v>4957.5833333333339</v>
      </c>
      <c r="J103" s="505">
        <v>4994.4166666666661</v>
      </c>
      <c r="K103" s="504">
        <v>4920.75</v>
      </c>
      <c r="L103" s="504">
        <v>4843.8500000000004</v>
      </c>
      <c r="M103" s="504">
        <v>4.9299999999999997E-2</v>
      </c>
      <c r="N103" s="1"/>
      <c r="O103" s="1"/>
    </row>
    <row r="104" spans="1:15" ht="12.75" customHeight="1">
      <c r="A104" s="31">
        <v>94</v>
      </c>
      <c r="B104" s="503" t="s">
        <v>249</v>
      </c>
      <c r="C104" s="504">
        <v>85.95</v>
      </c>
      <c r="D104" s="505">
        <v>85.483333333333334</v>
      </c>
      <c r="E104" s="505">
        <v>84.516666666666666</v>
      </c>
      <c r="F104" s="505">
        <v>83.083333333333329</v>
      </c>
      <c r="G104" s="505">
        <v>82.11666666666666</v>
      </c>
      <c r="H104" s="505">
        <v>86.916666666666671</v>
      </c>
      <c r="I104" s="505">
        <v>87.88333333333334</v>
      </c>
      <c r="J104" s="505">
        <v>89.316666666666677</v>
      </c>
      <c r="K104" s="504">
        <v>86.45</v>
      </c>
      <c r="L104" s="504">
        <v>84.05</v>
      </c>
      <c r="M104" s="504">
        <v>7.8218399999999999</v>
      </c>
      <c r="N104" s="1"/>
      <c r="O104" s="1"/>
    </row>
    <row r="105" spans="1:15" ht="12.75" customHeight="1">
      <c r="A105" s="31">
        <v>95</v>
      </c>
      <c r="B105" s="503" t="s">
        <v>332</v>
      </c>
      <c r="C105" s="504">
        <v>502.05</v>
      </c>
      <c r="D105" s="505">
        <v>501.59999999999997</v>
      </c>
      <c r="E105" s="505">
        <v>494.19999999999993</v>
      </c>
      <c r="F105" s="505">
        <v>486.34999999999997</v>
      </c>
      <c r="G105" s="505">
        <v>478.94999999999993</v>
      </c>
      <c r="H105" s="505">
        <v>509.44999999999993</v>
      </c>
      <c r="I105" s="505">
        <v>516.84999999999991</v>
      </c>
      <c r="J105" s="505">
        <v>524.69999999999993</v>
      </c>
      <c r="K105" s="504">
        <v>509</v>
      </c>
      <c r="L105" s="504">
        <v>493.75</v>
      </c>
      <c r="M105" s="504">
        <v>0.34755999999999998</v>
      </c>
      <c r="N105" s="1"/>
      <c r="O105" s="1"/>
    </row>
    <row r="106" spans="1:15" ht="12.75" customHeight="1">
      <c r="A106" s="31">
        <v>96</v>
      </c>
      <c r="B106" s="503" t="s">
        <v>843</v>
      </c>
      <c r="C106" s="504">
        <v>187.15</v>
      </c>
      <c r="D106" s="505">
        <v>182.93333333333331</v>
      </c>
      <c r="E106" s="505">
        <v>178.71666666666661</v>
      </c>
      <c r="F106" s="505">
        <v>170.2833333333333</v>
      </c>
      <c r="G106" s="505">
        <v>166.06666666666661</v>
      </c>
      <c r="H106" s="505">
        <v>191.36666666666662</v>
      </c>
      <c r="I106" s="505">
        <v>195.58333333333331</v>
      </c>
      <c r="J106" s="505">
        <v>204.01666666666662</v>
      </c>
      <c r="K106" s="504">
        <v>187.15</v>
      </c>
      <c r="L106" s="504">
        <v>174.5</v>
      </c>
      <c r="M106" s="504">
        <v>9.2614300000000007</v>
      </c>
      <c r="N106" s="1"/>
      <c r="O106" s="1"/>
    </row>
    <row r="107" spans="1:15" ht="12.75" customHeight="1">
      <c r="A107" s="31">
        <v>97</v>
      </c>
      <c r="B107" s="503" t="s">
        <v>340</v>
      </c>
      <c r="C107" s="504">
        <v>212.9</v>
      </c>
      <c r="D107" s="505">
        <v>213.95000000000002</v>
      </c>
      <c r="E107" s="505">
        <v>210.00000000000003</v>
      </c>
      <c r="F107" s="505">
        <v>207.10000000000002</v>
      </c>
      <c r="G107" s="505">
        <v>203.15000000000003</v>
      </c>
      <c r="H107" s="505">
        <v>216.85000000000002</v>
      </c>
      <c r="I107" s="505">
        <v>220.8</v>
      </c>
      <c r="J107" s="505">
        <v>223.70000000000002</v>
      </c>
      <c r="K107" s="504">
        <v>217.9</v>
      </c>
      <c r="L107" s="504">
        <v>211.05</v>
      </c>
      <c r="M107" s="504">
        <v>0.81420999999999999</v>
      </c>
      <c r="N107" s="1"/>
      <c r="O107" s="1"/>
    </row>
    <row r="108" spans="1:15" ht="12.75" customHeight="1">
      <c r="A108" s="31">
        <v>98</v>
      </c>
      <c r="B108" s="503" t="s">
        <v>341</v>
      </c>
      <c r="C108" s="504">
        <v>386.7</v>
      </c>
      <c r="D108" s="505">
        <v>381.95</v>
      </c>
      <c r="E108" s="505">
        <v>375.75</v>
      </c>
      <c r="F108" s="505">
        <v>364.8</v>
      </c>
      <c r="G108" s="505">
        <v>358.6</v>
      </c>
      <c r="H108" s="505">
        <v>392.9</v>
      </c>
      <c r="I108" s="505">
        <v>399.09999999999991</v>
      </c>
      <c r="J108" s="505">
        <v>410.04999999999995</v>
      </c>
      <c r="K108" s="504">
        <v>388.15</v>
      </c>
      <c r="L108" s="504">
        <v>371</v>
      </c>
      <c r="M108" s="504">
        <v>8.7860700000000005</v>
      </c>
      <c r="N108" s="1"/>
      <c r="O108" s="1"/>
    </row>
    <row r="109" spans="1:15" ht="12.75" customHeight="1">
      <c r="A109" s="31">
        <v>99</v>
      </c>
      <c r="B109" s="503" t="s">
        <v>84</v>
      </c>
      <c r="C109" s="504">
        <v>526.75</v>
      </c>
      <c r="D109" s="505">
        <v>522.26666666666665</v>
      </c>
      <c r="E109" s="505">
        <v>514.5333333333333</v>
      </c>
      <c r="F109" s="505">
        <v>502.31666666666666</v>
      </c>
      <c r="G109" s="505">
        <v>494.58333333333331</v>
      </c>
      <c r="H109" s="505">
        <v>534.48333333333335</v>
      </c>
      <c r="I109" s="505">
        <v>542.2166666666667</v>
      </c>
      <c r="J109" s="505">
        <v>554.43333333333328</v>
      </c>
      <c r="K109" s="504">
        <v>530</v>
      </c>
      <c r="L109" s="504">
        <v>510.05</v>
      </c>
      <c r="M109" s="504">
        <v>12.31611</v>
      </c>
      <c r="N109" s="1"/>
      <c r="O109" s="1"/>
    </row>
    <row r="110" spans="1:15" ht="12.75" customHeight="1">
      <c r="A110" s="31">
        <v>100</v>
      </c>
      <c r="B110" s="503" t="s">
        <v>342</v>
      </c>
      <c r="C110" s="504">
        <v>661.5</v>
      </c>
      <c r="D110" s="505">
        <v>659.05000000000007</v>
      </c>
      <c r="E110" s="505">
        <v>651.10000000000014</v>
      </c>
      <c r="F110" s="505">
        <v>640.70000000000005</v>
      </c>
      <c r="G110" s="505">
        <v>632.75000000000011</v>
      </c>
      <c r="H110" s="505">
        <v>669.45000000000016</v>
      </c>
      <c r="I110" s="505">
        <v>677.4000000000002</v>
      </c>
      <c r="J110" s="505">
        <v>687.80000000000018</v>
      </c>
      <c r="K110" s="504">
        <v>667</v>
      </c>
      <c r="L110" s="504">
        <v>648.65</v>
      </c>
      <c r="M110" s="504">
        <v>0.11448999999999999</v>
      </c>
      <c r="N110" s="1"/>
      <c r="O110" s="1"/>
    </row>
    <row r="111" spans="1:15" ht="12.75" customHeight="1">
      <c r="A111" s="31">
        <v>101</v>
      </c>
      <c r="B111" s="503" t="s">
        <v>85</v>
      </c>
      <c r="C111" s="504">
        <v>930.25</v>
      </c>
      <c r="D111" s="505">
        <v>924.51666666666677</v>
      </c>
      <c r="E111" s="505">
        <v>915.88333333333355</v>
      </c>
      <c r="F111" s="505">
        <v>901.51666666666677</v>
      </c>
      <c r="G111" s="505">
        <v>892.88333333333355</v>
      </c>
      <c r="H111" s="505">
        <v>938.88333333333355</v>
      </c>
      <c r="I111" s="505">
        <v>947.51666666666677</v>
      </c>
      <c r="J111" s="505">
        <v>961.88333333333355</v>
      </c>
      <c r="K111" s="504">
        <v>933.15</v>
      </c>
      <c r="L111" s="504">
        <v>910.15</v>
      </c>
      <c r="M111" s="504">
        <v>45.962479999999999</v>
      </c>
      <c r="N111" s="1"/>
      <c r="O111" s="1"/>
    </row>
    <row r="112" spans="1:15" ht="12.75" customHeight="1">
      <c r="A112" s="31">
        <v>102</v>
      </c>
      <c r="B112" s="503" t="s">
        <v>86</v>
      </c>
      <c r="C112" s="504">
        <v>146.05000000000001</v>
      </c>
      <c r="D112" s="505">
        <v>145.54999999999998</v>
      </c>
      <c r="E112" s="505">
        <v>144.59999999999997</v>
      </c>
      <c r="F112" s="505">
        <v>143.14999999999998</v>
      </c>
      <c r="G112" s="505">
        <v>142.19999999999996</v>
      </c>
      <c r="H112" s="505">
        <v>146.99999999999997</v>
      </c>
      <c r="I112" s="505">
        <v>147.94999999999996</v>
      </c>
      <c r="J112" s="505">
        <v>149.39999999999998</v>
      </c>
      <c r="K112" s="504">
        <v>146.5</v>
      </c>
      <c r="L112" s="504">
        <v>144.1</v>
      </c>
      <c r="M112" s="504">
        <v>35.34825</v>
      </c>
      <c r="N112" s="1"/>
      <c r="O112" s="1"/>
    </row>
    <row r="113" spans="1:15" ht="12.75" customHeight="1">
      <c r="A113" s="31">
        <v>103</v>
      </c>
      <c r="B113" s="503" t="s">
        <v>343</v>
      </c>
      <c r="C113" s="504">
        <v>334.6</v>
      </c>
      <c r="D113" s="505">
        <v>334.09999999999997</v>
      </c>
      <c r="E113" s="505">
        <v>332.49999999999994</v>
      </c>
      <c r="F113" s="505">
        <v>330.4</v>
      </c>
      <c r="G113" s="505">
        <v>328.79999999999995</v>
      </c>
      <c r="H113" s="505">
        <v>336.19999999999993</v>
      </c>
      <c r="I113" s="505">
        <v>337.79999999999995</v>
      </c>
      <c r="J113" s="505">
        <v>339.89999999999992</v>
      </c>
      <c r="K113" s="504">
        <v>335.7</v>
      </c>
      <c r="L113" s="504">
        <v>332</v>
      </c>
      <c r="M113" s="504">
        <v>0.42000999999999999</v>
      </c>
      <c r="N113" s="1"/>
      <c r="O113" s="1"/>
    </row>
    <row r="114" spans="1:15" ht="12.75" customHeight="1">
      <c r="A114" s="31">
        <v>104</v>
      </c>
      <c r="B114" s="503" t="s">
        <v>88</v>
      </c>
      <c r="C114" s="504">
        <v>5618.15</v>
      </c>
      <c r="D114" s="505">
        <v>5614.0666666666657</v>
      </c>
      <c r="E114" s="505">
        <v>5553.4833333333318</v>
      </c>
      <c r="F114" s="505">
        <v>5488.8166666666657</v>
      </c>
      <c r="G114" s="505">
        <v>5428.2333333333318</v>
      </c>
      <c r="H114" s="505">
        <v>5678.7333333333318</v>
      </c>
      <c r="I114" s="505">
        <v>5739.3166666666657</v>
      </c>
      <c r="J114" s="505">
        <v>5803.9833333333318</v>
      </c>
      <c r="K114" s="504">
        <v>5674.65</v>
      </c>
      <c r="L114" s="504">
        <v>5549.4</v>
      </c>
      <c r="M114" s="504">
        <v>2.9465499999999998</v>
      </c>
      <c r="N114" s="1"/>
      <c r="O114" s="1"/>
    </row>
    <row r="115" spans="1:15" ht="12.75" customHeight="1">
      <c r="A115" s="31">
        <v>105</v>
      </c>
      <c r="B115" s="503" t="s">
        <v>89</v>
      </c>
      <c r="C115" s="504">
        <v>1456.25</v>
      </c>
      <c r="D115" s="505">
        <v>1452.7833333333335</v>
      </c>
      <c r="E115" s="505">
        <v>1445.4666666666672</v>
      </c>
      <c r="F115" s="505">
        <v>1434.6833333333336</v>
      </c>
      <c r="G115" s="505">
        <v>1427.3666666666672</v>
      </c>
      <c r="H115" s="505">
        <v>1463.5666666666671</v>
      </c>
      <c r="I115" s="505">
        <v>1470.8833333333332</v>
      </c>
      <c r="J115" s="505">
        <v>1481.666666666667</v>
      </c>
      <c r="K115" s="504">
        <v>1460.1</v>
      </c>
      <c r="L115" s="504">
        <v>1442</v>
      </c>
      <c r="M115" s="504">
        <v>2.75692</v>
      </c>
      <c r="N115" s="1"/>
      <c r="O115" s="1"/>
    </row>
    <row r="116" spans="1:15" ht="12.75" customHeight="1">
      <c r="A116" s="31">
        <v>106</v>
      </c>
      <c r="B116" s="503" t="s">
        <v>90</v>
      </c>
      <c r="C116" s="504">
        <v>608.25</v>
      </c>
      <c r="D116" s="505">
        <v>604.36666666666667</v>
      </c>
      <c r="E116" s="505">
        <v>599.0333333333333</v>
      </c>
      <c r="F116" s="505">
        <v>589.81666666666661</v>
      </c>
      <c r="G116" s="505">
        <v>584.48333333333323</v>
      </c>
      <c r="H116" s="505">
        <v>613.58333333333337</v>
      </c>
      <c r="I116" s="505">
        <v>618.91666666666663</v>
      </c>
      <c r="J116" s="505">
        <v>628.13333333333344</v>
      </c>
      <c r="K116" s="504">
        <v>609.70000000000005</v>
      </c>
      <c r="L116" s="504">
        <v>595.15</v>
      </c>
      <c r="M116" s="504">
        <v>5.4098899999999999</v>
      </c>
      <c r="N116" s="1"/>
      <c r="O116" s="1"/>
    </row>
    <row r="117" spans="1:15" ht="12.75" customHeight="1">
      <c r="A117" s="31">
        <v>107</v>
      </c>
      <c r="B117" s="503" t="s">
        <v>91</v>
      </c>
      <c r="C117" s="504">
        <v>749.35</v>
      </c>
      <c r="D117" s="505">
        <v>746.69999999999993</v>
      </c>
      <c r="E117" s="505">
        <v>737.99999999999989</v>
      </c>
      <c r="F117" s="505">
        <v>726.65</v>
      </c>
      <c r="G117" s="505">
        <v>717.94999999999993</v>
      </c>
      <c r="H117" s="505">
        <v>758.04999999999984</v>
      </c>
      <c r="I117" s="505">
        <v>766.74999999999989</v>
      </c>
      <c r="J117" s="505">
        <v>778.0999999999998</v>
      </c>
      <c r="K117" s="504">
        <v>755.4</v>
      </c>
      <c r="L117" s="504">
        <v>735.35</v>
      </c>
      <c r="M117" s="504">
        <v>2.1644800000000002</v>
      </c>
      <c r="N117" s="1"/>
      <c r="O117" s="1"/>
    </row>
    <row r="118" spans="1:15" ht="12.75" customHeight="1">
      <c r="A118" s="31">
        <v>108</v>
      </c>
      <c r="B118" s="503" t="s">
        <v>345</v>
      </c>
      <c r="C118" s="504">
        <v>606.25</v>
      </c>
      <c r="D118" s="505">
        <v>605.16666666666663</v>
      </c>
      <c r="E118" s="505">
        <v>598.08333333333326</v>
      </c>
      <c r="F118" s="505">
        <v>589.91666666666663</v>
      </c>
      <c r="G118" s="505">
        <v>582.83333333333326</v>
      </c>
      <c r="H118" s="505">
        <v>613.33333333333326</v>
      </c>
      <c r="I118" s="505">
        <v>620.41666666666652</v>
      </c>
      <c r="J118" s="505">
        <v>628.58333333333326</v>
      </c>
      <c r="K118" s="504">
        <v>612.25</v>
      </c>
      <c r="L118" s="504">
        <v>597</v>
      </c>
      <c r="M118" s="504">
        <v>1.2292099999999999</v>
      </c>
      <c r="N118" s="1"/>
      <c r="O118" s="1"/>
    </row>
    <row r="119" spans="1:15" ht="12.75" customHeight="1">
      <c r="A119" s="31">
        <v>109</v>
      </c>
      <c r="B119" s="503" t="s">
        <v>328</v>
      </c>
      <c r="C119" s="504">
        <v>2966</v>
      </c>
      <c r="D119" s="505">
        <v>2975</v>
      </c>
      <c r="E119" s="505">
        <v>2951</v>
      </c>
      <c r="F119" s="505">
        <v>2936</v>
      </c>
      <c r="G119" s="505">
        <v>2912</v>
      </c>
      <c r="H119" s="505">
        <v>2990</v>
      </c>
      <c r="I119" s="505">
        <v>3014</v>
      </c>
      <c r="J119" s="505">
        <v>3029</v>
      </c>
      <c r="K119" s="504">
        <v>2999</v>
      </c>
      <c r="L119" s="504">
        <v>2960</v>
      </c>
      <c r="M119" s="504">
        <v>0.10261000000000001</v>
      </c>
      <c r="N119" s="1"/>
      <c r="O119" s="1"/>
    </row>
    <row r="120" spans="1:15" ht="12.75" customHeight="1">
      <c r="A120" s="31">
        <v>110</v>
      </c>
      <c r="B120" s="503" t="s">
        <v>251</v>
      </c>
      <c r="C120" s="504">
        <v>432.8</v>
      </c>
      <c r="D120" s="505">
        <v>428.93333333333339</v>
      </c>
      <c r="E120" s="505">
        <v>423.01666666666677</v>
      </c>
      <c r="F120" s="505">
        <v>413.23333333333335</v>
      </c>
      <c r="G120" s="505">
        <v>407.31666666666672</v>
      </c>
      <c r="H120" s="505">
        <v>438.71666666666681</v>
      </c>
      <c r="I120" s="505">
        <v>444.63333333333344</v>
      </c>
      <c r="J120" s="505">
        <v>454.41666666666686</v>
      </c>
      <c r="K120" s="504">
        <v>434.85</v>
      </c>
      <c r="L120" s="504">
        <v>419.15</v>
      </c>
      <c r="M120" s="504">
        <v>5.89846</v>
      </c>
      <c r="N120" s="1"/>
      <c r="O120" s="1"/>
    </row>
    <row r="121" spans="1:15" ht="12.75" customHeight="1">
      <c r="A121" s="31">
        <v>111</v>
      </c>
      <c r="B121" s="503" t="s">
        <v>329</v>
      </c>
      <c r="C121" s="504">
        <v>233.15</v>
      </c>
      <c r="D121" s="505">
        <v>230.5</v>
      </c>
      <c r="E121" s="505">
        <v>222.65</v>
      </c>
      <c r="F121" s="505">
        <v>212.15</v>
      </c>
      <c r="G121" s="505">
        <v>204.3</v>
      </c>
      <c r="H121" s="505">
        <v>241</v>
      </c>
      <c r="I121" s="505">
        <v>248.85000000000002</v>
      </c>
      <c r="J121" s="505">
        <v>259.35000000000002</v>
      </c>
      <c r="K121" s="504">
        <v>238.35</v>
      </c>
      <c r="L121" s="504">
        <v>220</v>
      </c>
      <c r="M121" s="504">
        <v>1.7242999999999999</v>
      </c>
      <c r="N121" s="1"/>
      <c r="O121" s="1"/>
    </row>
    <row r="122" spans="1:15" ht="12.75" customHeight="1">
      <c r="A122" s="31">
        <v>112</v>
      </c>
      <c r="B122" s="503" t="s">
        <v>92</v>
      </c>
      <c r="C122" s="504">
        <v>132</v>
      </c>
      <c r="D122" s="505">
        <v>131.81666666666666</v>
      </c>
      <c r="E122" s="505">
        <v>130.63333333333333</v>
      </c>
      <c r="F122" s="505">
        <v>129.26666666666665</v>
      </c>
      <c r="G122" s="505">
        <v>128.08333333333331</v>
      </c>
      <c r="H122" s="505">
        <v>133.18333333333334</v>
      </c>
      <c r="I122" s="505">
        <v>134.36666666666667</v>
      </c>
      <c r="J122" s="505">
        <v>135.73333333333335</v>
      </c>
      <c r="K122" s="504">
        <v>133</v>
      </c>
      <c r="L122" s="504">
        <v>130.44999999999999</v>
      </c>
      <c r="M122" s="504">
        <v>21.837779999999999</v>
      </c>
      <c r="N122" s="1"/>
      <c r="O122" s="1"/>
    </row>
    <row r="123" spans="1:15" ht="12.75" customHeight="1">
      <c r="A123" s="31">
        <v>113</v>
      </c>
      <c r="B123" s="503" t="s">
        <v>93</v>
      </c>
      <c r="C123" s="504">
        <v>919.55</v>
      </c>
      <c r="D123" s="505">
        <v>919.69999999999993</v>
      </c>
      <c r="E123" s="505">
        <v>910.44999999999982</v>
      </c>
      <c r="F123" s="505">
        <v>901.34999999999991</v>
      </c>
      <c r="G123" s="505">
        <v>892.0999999999998</v>
      </c>
      <c r="H123" s="505">
        <v>928.79999999999984</v>
      </c>
      <c r="I123" s="505">
        <v>938.05000000000007</v>
      </c>
      <c r="J123" s="505">
        <v>947.14999999999986</v>
      </c>
      <c r="K123" s="504">
        <v>928.95</v>
      </c>
      <c r="L123" s="504">
        <v>910.6</v>
      </c>
      <c r="M123" s="504">
        <v>2.2795899999999998</v>
      </c>
      <c r="N123" s="1"/>
      <c r="O123" s="1"/>
    </row>
    <row r="124" spans="1:15" ht="12.75" customHeight="1">
      <c r="A124" s="31">
        <v>114</v>
      </c>
      <c r="B124" s="503" t="s">
        <v>346</v>
      </c>
      <c r="C124" s="504">
        <v>982.9</v>
      </c>
      <c r="D124" s="505">
        <v>983.01666666666677</v>
      </c>
      <c r="E124" s="505">
        <v>974.03333333333353</v>
      </c>
      <c r="F124" s="505">
        <v>965.16666666666674</v>
      </c>
      <c r="G124" s="505">
        <v>956.18333333333351</v>
      </c>
      <c r="H124" s="505">
        <v>991.88333333333355</v>
      </c>
      <c r="I124" s="505">
        <v>1000.8666666666669</v>
      </c>
      <c r="J124" s="505">
        <v>1009.7333333333336</v>
      </c>
      <c r="K124" s="504">
        <v>992</v>
      </c>
      <c r="L124" s="504">
        <v>974.15</v>
      </c>
      <c r="M124" s="504">
        <v>1.5335300000000001</v>
      </c>
      <c r="N124" s="1"/>
      <c r="O124" s="1"/>
    </row>
    <row r="125" spans="1:15" ht="12.75" customHeight="1">
      <c r="A125" s="31">
        <v>115</v>
      </c>
      <c r="B125" s="503" t="s">
        <v>94</v>
      </c>
      <c r="C125" s="504">
        <v>561.45000000000005</v>
      </c>
      <c r="D125" s="505">
        <v>561.36666666666667</v>
      </c>
      <c r="E125" s="505">
        <v>558.33333333333337</v>
      </c>
      <c r="F125" s="505">
        <v>555.2166666666667</v>
      </c>
      <c r="G125" s="505">
        <v>552.18333333333339</v>
      </c>
      <c r="H125" s="505">
        <v>564.48333333333335</v>
      </c>
      <c r="I125" s="505">
        <v>567.51666666666665</v>
      </c>
      <c r="J125" s="505">
        <v>570.63333333333333</v>
      </c>
      <c r="K125" s="504">
        <v>564.4</v>
      </c>
      <c r="L125" s="504">
        <v>558.25</v>
      </c>
      <c r="M125" s="504">
        <v>5.71197</v>
      </c>
      <c r="N125" s="1"/>
      <c r="O125" s="1"/>
    </row>
    <row r="126" spans="1:15" ht="12.75" customHeight="1">
      <c r="A126" s="31">
        <v>116</v>
      </c>
      <c r="B126" s="503" t="s">
        <v>252</v>
      </c>
      <c r="C126" s="504">
        <v>1818.5</v>
      </c>
      <c r="D126" s="505">
        <v>1804.3</v>
      </c>
      <c r="E126" s="505">
        <v>1778.6</v>
      </c>
      <c r="F126" s="505">
        <v>1738.7</v>
      </c>
      <c r="G126" s="505">
        <v>1713</v>
      </c>
      <c r="H126" s="505">
        <v>1844.1999999999998</v>
      </c>
      <c r="I126" s="505">
        <v>1869.9</v>
      </c>
      <c r="J126" s="505">
        <v>1909.7999999999997</v>
      </c>
      <c r="K126" s="504">
        <v>1830</v>
      </c>
      <c r="L126" s="504">
        <v>1764.4</v>
      </c>
      <c r="M126" s="504">
        <v>1.9790700000000001</v>
      </c>
      <c r="N126" s="1"/>
      <c r="O126" s="1"/>
    </row>
    <row r="127" spans="1:15" ht="12.75" customHeight="1">
      <c r="A127" s="31">
        <v>117</v>
      </c>
      <c r="B127" s="503" t="s">
        <v>351</v>
      </c>
      <c r="C127" s="504">
        <v>476.05</v>
      </c>
      <c r="D127" s="505">
        <v>477.06666666666666</v>
      </c>
      <c r="E127" s="505">
        <v>468.98333333333335</v>
      </c>
      <c r="F127" s="505">
        <v>461.91666666666669</v>
      </c>
      <c r="G127" s="505">
        <v>453.83333333333337</v>
      </c>
      <c r="H127" s="505">
        <v>484.13333333333333</v>
      </c>
      <c r="I127" s="505">
        <v>492.2166666666667</v>
      </c>
      <c r="J127" s="505">
        <v>499.2833333333333</v>
      </c>
      <c r="K127" s="504">
        <v>485.15</v>
      </c>
      <c r="L127" s="504">
        <v>470</v>
      </c>
      <c r="M127" s="504">
        <v>1.3676600000000001</v>
      </c>
      <c r="N127" s="1"/>
      <c r="O127" s="1"/>
    </row>
    <row r="128" spans="1:15" ht="12.75" customHeight="1">
      <c r="A128" s="31">
        <v>118</v>
      </c>
      <c r="B128" s="503" t="s">
        <v>347</v>
      </c>
      <c r="C128" s="504">
        <v>78.8</v>
      </c>
      <c r="D128" s="505">
        <v>79.166666666666671</v>
      </c>
      <c r="E128" s="505">
        <v>78.333333333333343</v>
      </c>
      <c r="F128" s="505">
        <v>77.866666666666674</v>
      </c>
      <c r="G128" s="505">
        <v>77.033333333333346</v>
      </c>
      <c r="H128" s="505">
        <v>79.63333333333334</v>
      </c>
      <c r="I128" s="505">
        <v>80.466666666666683</v>
      </c>
      <c r="J128" s="505">
        <v>80.933333333333337</v>
      </c>
      <c r="K128" s="504">
        <v>80</v>
      </c>
      <c r="L128" s="504">
        <v>78.7</v>
      </c>
      <c r="M128" s="504">
        <v>9.9860699999999998</v>
      </c>
      <c r="N128" s="1"/>
      <c r="O128" s="1"/>
    </row>
    <row r="129" spans="1:15" ht="12.75" customHeight="1">
      <c r="A129" s="31">
        <v>119</v>
      </c>
      <c r="B129" s="503" t="s">
        <v>348</v>
      </c>
      <c r="C129" s="504">
        <v>956.95</v>
      </c>
      <c r="D129" s="505">
        <v>957.66666666666663</v>
      </c>
      <c r="E129" s="505">
        <v>949.33333333333326</v>
      </c>
      <c r="F129" s="505">
        <v>941.71666666666658</v>
      </c>
      <c r="G129" s="505">
        <v>933.38333333333321</v>
      </c>
      <c r="H129" s="505">
        <v>965.2833333333333</v>
      </c>
      <c r="I129" s="505">
        <v>973.61666666666656</v>
      </c>
      <c r="J129" s="505">
        <v>981.23333333333335</v>
      </c>
      <c r="K129" s="504">
        <v>966</v>
      </c>
      <c r="L129" s="504">
        <v>950.05</v>
      </c>
      <c r="M129" s="504">
        <v>0.14521999999999999</v>
      </c>
      <c r="N129" s="1"/>
      <c r="O129" s="1"/>
    </row>
    <row r="130" spans="1:15" ht="12.75" customHeight="1">
      <c r="A130" s="31">
        <v>120</v>
      </c>
      <c r="B130" s="503" t="s">
        <v>95</v>
      </c>
      <c r="C130" s="504">
        <v>2348.8000000000002</v>
      </c>
      <c r="D130" s="505">
        <v>2326.3166666666671</v>
      </c>
      <c r="E130" s="505">
        <v>2295.3333333333339</v>
      </c>
      <c r="F130" s="505">
        <v>2241.8666666666668</v>
      </c>
      <c r="G130" s="505">
        <v>2210.8833333333337</v>
      </c>
      <c r="H130" s="505">
        <v>2379.7833333333342</v>
      </c>
      <c r="I130" s="505">
        <v>2410.7666666666669</v>
      </c>
      <c r="J130" s="505">
        <v>2464.2333333333345</v>
      </c>
      <c r="K130" s="504">
        <v>2357.3000000000002</v>
      </c>
      <c r="L130" s="504">
        <v>2272.85</v>
      </c>
      <c r="M130" s="504">
        <v>5.3653500000000003</v>
      </c>
      <c r="N130" s="1"/>
      <c r="O130" s="1"/>
    </row>
    <row r="131" spans="1:15" ht="12.75" customHeight="1">
      <c r="A131" s="31">
        <v>121</v>
      </c>
      <c r="B131" s="503" t="s">
        <v>349</v>
      </c>
      <c r="C131" s="504">
        <v>267</v>
      </c>
      <c r="D131" s="505">
        <v>263.86666666666662</v>
      </c>
      <c r="E131" s="505">
        <v>258.93333333333322</v>
      </c>
      <c r="F131" s="505">
        <v>250.86666666666662</v>
      </c>
      <c r="G131" s="505">
        <v>245.93333333333322</v>
      </c>
      <c r="H131" s="505">
        <v>271.93333333333322</v>
      </c>
      <c r="I131" s="505">
        <v>276.86666666666662</v>
      </c>
      <c r="J131" s="505">
        <v>284.93333333333322</v>
      </c>
      <c r="K131" s="504">
        <v>268.8</v>
      </c>
      <c r="L131" s="504">
        <v>255.8</v>
      </c>
      <c r="M131" s="504">
        <v>34.467190000000002</v>
      </c>
      <c r="N131" s="1"/>
      <c r="O131" s="1"/>
    </row>
    <row r="132" spans="1:15" ht="12.75" customHeight="1">
      <c r="A132" s="31">
        <v>122</v>
      </c>
      <c r="B132" s="503" t="s">
        <v>253</v>
      </c>
      <c r="C132" s="504">
        <v>151.80000000000001</v>
      </c>
      <c r="D132" s="505">
        <v>152.41666666666666</v>
      </c>
      <c r="E132" s="505">
        <v>149.83333333333331</v>
      </c>
      <c r="F132" s="505">
        <v>147.86666666666665</v>
      </c>
      <c r="G132" s="505">
        <v>145.2833333333333</v>
      </c>
      <c r="H132" s="505">
        <v>154.38333333333333</v>
      </c>
      <c r="I132" s="505">
        <v>156.96666666666664</v>
      </c>
      <c r="J132" s="505">
        <v>158.93333333333334</v>
      </c>
      <c r="K132" s="504">
        <v>155</v>
      </c>
      <c r="L132" s="504">
        <v>150.44999999999999</v>
      </c>
      <c r="M132" s="504">
        <v>10.06409</v>
      </c>
      <c r="N132" s="1"/>
      <c r="O132" s="1"/>
    </row>
    <row r="133" spans="1:15" ht="12.75" customHeight="1">
      <c r="A133" s="31">
        <v>123</v>
      </c>
      <c r="B133" s="503" t="s">
        <v>350</v>
      </c>
      <c r="C133" s="504">
        <v>726.25</v>
      </c>
      <c r="D133" s="505">
        <v>730.63333333333333</v>
      </c>
      <c r="E133" s="505">
        <v>715.36666666666667</v>
      </c>
      <c r="F133" s="505">
        <v>704.48333333333335</v>
      </c>
      <c r="G133" s="505">
        <v>689.2166666666667</v>
      </c>
      <c r="H133" s="505">
        <v>741.51666666666665</v>
      </c>
      <c r="I133" s="505">
        <v>756.7833333333333</v>
      </c>
      <c r="J133" s="505">
        <v>767.66666666666663</v>
      </c>
      <c r="K133" s="504">
        <v>745.9</v>
      </c>
      <c r="L133" s="504">
        <v>719.75</v>
      </c>
      <c r="M133" s="504">
        <v>3.5375399999999999</v>
      </c>
      <c r="N133" s="1"/>
      <c r="O133" s="1"/>
    </row>
    <row r="134" spans="1:15" ht="12.75" customHeight="1">
      <c r="A134" s="31">
        <v>124</v>
      </c>
      <c r="B134" s="503" t="s">
        <v>96</v>
      </c>
      <c r="C134" s="504">
        <v>4473.2</v>
      </c>
      <c r="D134" s="505">
        <v>4465.3500000000004</v>
      </c>
      <c r="E134" s="505">
        <v>4439.7000000000007</v>
      </c>
      <c r="F134" s="505">
        <v>4406.2000000000007</v>
      </c>
      <c r="G134" s="505">
        <v>4380.5500000000011</v>
      </c>
      <c r="H134" s="505">
        <v>4498.8500000000004</v>
      </c>
      <c r="I134" s="505">
        <v>4524.5</v>
      </c>
      <c r="J134" s="505">
        <v>4558</v>
      </c>
      <c r="K134" s="504">
        <v>4491</v>
      </c>
      <c r="L134" s="504">
        <v>4431.8500000000004</v>
      </c>
      <c r="M134" s="504">
        <v>2.42523</v>
      </c>
      <c r="N134" s="1"/>
      <c r="O134" s="1"/>
    </row>
    <row r="135" spans="1:15" ht="12.75" customHeight="1">
      <c r="A135" s="31">
        <v>125</v>
      </c>
      <c r="B135" s="503" t="s">
        <v>254</v>
      </c>
      <c r="C135" s="504">
        <v>5617.35</v>
      </c>
      <c r="D135" s="505">
        <v>5538.1500000000005</v>
      </c>
      <c r="E135" s="505">
        <v>5416.3000000000011</v>
      </c>
      <c r="F135" s="505">
        <v>5215.2500000000009</v>
      </c>
      <c r="G135" s="505">
        <v>5093.4000000000015</v>
      </c>
      <c r="H135" s="505">
        <v>5739.2000000000007</v>
      </c>
      <c r="I135" s="505">
        <v>5861.0500000000011</v>
      </c>
      <c r="J135" s="505">
        <v>6062.1</v>
      </c>
      <c r="K135" s="504">
        <v>5660</v>
      </c>
      <c r="L135" s="504">
        <v>5337.1</v>
      </c>
      <c r="M135" s="504">
        <v>5.0000600000000004</v>
      </c>
      <c r="N135" s="1"/>
      <c r="O135" s="1"/>
    </row>
    <row r="136" spans="1:15" ht="12.75" customHeight="1">
      <c r="A136" s="31">
        <v>126</v>
      </c>
      <c r="B136" s="503" t="s">
        <v>98</v>
      </c>
      <c r="C136" s="504">
        <v>382.6</v>
      </c>
      <c r="D136" s="505">
        <v>378.7166666666667</v>
      </c>
      <c r="E136" s="505">
        <v>373.03333333333342</v>
      </c>
      <c r="F136" s="505">
        <v>363.4666666666667</v>
      </c>
      <c r="G136" s="505">
        <v>357.78333333333342</v>
      </c>
      <c r="H136" s="505">
        <v>388.28333333333342</v>
      </c>
      <c r="I136" s="505">
        <v>393.9666666666667</v>
      </c>
      <c r="J136" s="505">
        <v>403.53333333333342</v>
      </c>
      <c r="K136" s="504">
        <v>384.4</v>
      </c>
      <c r="L136" s="504">
        <v>369.15</v>
      </c>
      <c r="M136" s="504">
        <v>41.832450000000001</v>
      </c>
      <c r="N136" s="1"/>
      <c r="O136" s="1"/>
    </row>
    <row r="137" spans="1:15" ht="12.75" customHeight="1">
      <c r="A137" s="31">
        <v>127</v>
      </c>
      <c r="B137" s="503" t="s">
        <v>245</v>
      </c>
      <c r="C137" s="504">
        <v>4668.6499999999996</v>
      </c>
      <c r="D137" s="505">
        <v>4634.6333333333332</v>
      </c>
      <c r="E137" s="505">
        <v>4589.2666666666664</v>
      </c>
      <c r="F137" s="505">
        <v>4509.8833333333332</v>
      </c>
      <c r="G137" s="505">
        <v>4464.5166666666664</v>
      </c>
      <c r="H137" s="505">
        <v>4714.0166666666664</v>
      </c>
      <c r="I137" s="505">
        <v>4759.3833333333332</v>
      </c>
      <c r="J137" s="505">
        <v>4838.7666666666664</v>
      </c>
      <c r="K137" s="504">
        <v>4680</v>
      </c>
      <c r="L137" s="504">
        <v>4555.25</v>
      </c>
      <c r="M137" s="504">
        <v>2.9436599999999999</v>
      </c>
      <c r="N137" s="1"/>
      <c r="O137" s="1"/>
    </row>
    <row r="138" spans="1:15" ht="12.75" customHeight="1">
      <c r="A138" s="31">
        <v>128</v>
      </c>
      <c r="B138" s="503" t="s">
        <v>99</v>
      </c>
      <c r="C138" s="504">
        <v>4736.8999999999996</v>
      </c>
      <c r="D138" s="505">
        <v>4701</v>
      </c>
      <c r="E138" s="505">
        <v>4657</v>
      </c>
      <c r="F138" s="505">
        <v>4577.1000000000004</v>
      </c>
      <c r="G138" s="505">
        <v>4533.1000000000004</v>
      </c>
      <c r="H138" s="505">
        <v>4780.8999999999996</v>
      </c>
      <c r="I138" s="505">
        <v>4824.8999999999996</v>
      </c>
      <c r="J138" s="505">
        <v>4904.7999999999993</v>
      </c>
      <c r="K138" s="504">
        <v>4745</v>
      </c>
      <c r="L138" s="504">
        <v>4621.1000000000004</v>
      </c>
      <c r="M138" s="504">
        <v>3.3926799999999999</v>
      </c>
      <c r="N138" s="1"/>
      <c r="O138" s="1"/>
    </row>
    <row r="139" spans="1:15" ht="12.75" customHeight="1">
      <c r="A139" s="31">
        <v>129</v>
      </c>
      <c r="B139" s="503" t="s">
        <v>565</v>
      </c>
      <c r="C139" s="504">
        <v>2369.3000000000002</v>
      </c>
      <c r="D139" s="505">
        <v>2369.3666666666668</v>
      </c>
      <c r="E139" s="505">
        <v>2338.9333333333334</v>
      </c>
      <c r="F139" s="505">
        <v>2308.5666666666666</v>
      </c>
      <c r="G139" s="505">
        <v>2278.1333333333332</v>
      </c>
      <c r="H139" s="505">
        <v>2399.7333333333336</v>
      </c>
      <c r="I139" s="505">
        <v>2430.166666666667</v>
      </c>
      <c r="J139" s="505">
        <v>2460.5333333333338</v>
      </c>
      <c r="K139" s="504">
        <v>2399.8000000000002</v>
      </c>
      <c r="L139" s="504">
        <v>2339</v>
      </c>
      <c r="M139" s="504">
        <v>0.50939000000000001</v>
      </c>
      <c r="N139" s="1"/>
      <c r="O139" s="1"/>
    </row>
    <row r="140" spans="1:15" ht="12.75" customHeight="1">
      <c r="A140" s="31">
        <v>130</v>
      </c>
      <c r="B140" s="503" t="s">
        <v>355</v>
      </c>
      <c r="C140" s="504">
        <v>69.099999999999994</v>
      </c>
      <c r="D140" s="505">
        <v>69.350000000000009</v>
      </c>
      <c r="E140" s="505">
        <v>68.250000000000014</v>
      </c>
      <c r="F140" s="505">
        <v>67.400000000000006</v>
      </c>
      <c r="G140" s="505">
        <v>66.300000000000011</v>
      </c>
      <c r="H140" s="505">
        <v>70.200000000000017</v>
      </c>
      <c r="I140" s="505">
        <v>71.300000000000011</v>
      </c>
      <c r="J140" s="505">
        <v>72.15000000000002</v>
      </c>
      <c r="K140" s="504">
        <v>70.45</v>
      </c>
      <c r="L140" s="504">
        <v>68.5</v>
      </c>
      <c r="M140" s="504">
        <v>8.3799899999999994</v>
      </c>
      <c r="N140" s="1"/>
      <c r="O140" s="1"/>
    </row>
    <row r="141" spans="1:15" ht="12.75" customHeight="1">
      <c r="A141" s="31">
        <v>131</v>
      </c>
      <c r="B141" s="503" t="s">
        <v>100</v>
      </c>
      <c r="C141" s="504">
        <v>2438.9499999999998</v>
      </c>
      <c r="D141" s="505">
        <v>2425.9500000000003</v>
      </c>
      <c r="E141" s="505">
        <v>2403.6500000000005</v>
      </c>
      <c r="F141" s="505">
        <v>2368.3500000000004</v>
      </c>
      <c r="G141" s="505">
        <v>2346.0500000000006</v>
      </c>
      <c r="H141" s="505">
        <v>2461.2500000000005</v>
      </c>
      <c r="I141" s="505">
        <v>2483.5500000000006</v>
      </c>
      <c r="J141" s="505">
        <v>2518.8500000000004</v>
      </c>
      <c r="K141" s="504">
        <v>2448.25</v>
      </c>
      <c r="L141" s="504">
        <v>2390.65</v>
      </c>
      <c r="M141" s="504">
        <v>3.45113</v>
      </c>
      <c r="N141" s="1"/>
      <c r="O141" s="1"/>
    </row>
    <row r="142" spans="1:15" ht="12.75" customHeight="1">
      <c r="A142" s="31">
        <v>132</v>
      </c>
      <c r="B142" s="503" t="s">
        <v>352</v>
      </c>
      <c r="C142" s="504">
        <v>435.65</v>
      </c>
      <c r="D142" s="505">
        <v>435.05</v>
      </c>
      <c r="E142" s="505">
        <v>431.1</v>
      </c>
      <c r="F142" s="505">
        <v>426.55</v>
      </c>
      <c r="G142" s="505">
        <v>422.6</v>
      </c>
      <c r="H142" s="505">
        <v>439.6</v>
      </c>
      <c r="I142" s="505">
        <v>443.54999999999995</v>
      </c>
      <c r="J142" s="505">
        <v>448.1</v>
      </c>
      <c r="K142" s="504">
        <v>439</v>
      </c>
      <c r="L142" s="504">
        <v>430.5</v>
      </c>
      <c r="M142" s="504">
        <v>0.55718000000000001</v>
      </c>
      <c r="N142" s="1"/>
      <c r="O142" s="1"/>
    </row>
    <row r="143" spans="1:15" ht="12.75" customHeight="1">
      <c r="A143" s="31">
        <v>133</v>
      </c>
      <c r="B143" s="503" t="s">
        <v>353</v>
      </c>
      <c r="C143" s="504">
        <v>120.45</v>
      </c>
      <c r="D143" s="505">
        <v>119.8</v>
      </c>
      <c r="E143" s="505">
        <v>118.1</v>
      </c>
      <c r="F143" s="505">
        <v>115.75</v>
      </c>
      <c r="G143" s="505">
        <v>114.05</v>
      </c>
      <c r="H143" s="505">
        <v>122.14999999999999</v>
      </c>
      <c r="I143" s="505">
        <v>123.85000000000001</v>
      </c>
      <c r="J143" s="505">
        <v>126.19999999999999</v>
      </c>
      <c r="K143" s="504">
        <v>121.5</v>
      </c>
      <c r="L143" s="504">
        <v>117.45</v>
      </c>
      <c r="M143" s="504">
        <v>2.9969800000000002</v>
      </c>
      <c r="N143" s="1"/>
      <c r="O143" s="1"/>
    </row>
    <row r="144" spans="1:15" ht="12.75" customHeight="1">
      <c r="A144" s="31">
        <v>134</v>
      </c>
      <c r="B144" s="503" t="s">
        <v>356</v>
      </c>
      <c r="C144" s="504">
        <v>283.5</v>
      </c>
      <c r="D144" s="505">
        <v>285.36666666666667</v>
      </c>
      <c r="E144" s="505">
        <v>281.13333333333333</v>
      </c>
      <c r="F144" s="505">
        <v>278.76666666666665</v>
      </c>
      <c r="G144" s="505">
        <v>274.5333333333333</v>
      </c>
      <c r="H144" s="505">
        <v>287.73333333333335</v>
      </c>
      <c r="I144" s="505">
        <v>291.9666666666667</v>
      </c>
      <c r="J144" s="505">
        <v>294.33333333333337</v>
      </c>
      <c r="K144" s="504">
        <v>289.60000000000002</v>
      </c>
      <c r="L144" s="504">
        <v>283</v>
      </c>
      <c r="M144" s="504">
        <v>1.05382</v>
      </c>
      <c r="N144" s="1"/>
      <c r="O144" s="1"/>
    </row>
    <row r="145" spans="1:15" ht="12.75" customHeight="1">
      <c r="A145" s="31">
        <v>135</v>
      </c>
      <c r="B145" s="503" t="s">
        <v>255</v>
      </c>
      <c r="C145" s="504">
        <v>517.4</v>
      </c>
      <c r="D145" s="505">
        <v>518.95000000000005</v>
      </c>
      <c r="E145" s="505">
        <v>514.15000000000009</v>
      </c>
      <c r="F145" s="505">
        <v>510.90000000000009</v>
      </c>
      <c r="G145" s="505">
        <v>506.10000000000014</v>
      </c>
      <c r="H145" s="505">
        <v>522.20000000000005</v>
      </c>
      <c r="I145" s="505">
        <v>527</v>
      </c>
      <c r="J145" s="505">
        <v>530.25</v>
      </c>
      <c r="K145" s="504">
        <v>523.75</v>
      </c>
      <c r="L145" s="504">
        <v>515.70000000000005</v>
      </c>
      <c r="M145" s="504">
        <v>0.72667999999999999</v>
      </c>
      <c r="N145" s="1"/>
      <c r="O145" s="1"/>
    </row>
    <row r="146" spans="1:15" ht="12.75" customHeight="1">
      <c r="A146" s="31">
        <v>136</v>
      </c>
      <c r="B146" s="503" t="s">
        <v>256</v>
      </c>
      <c r="C146" s="504">
        <v>1578.9</v>
      </c>
      <c r="D146" s="505">
        <v>1583.5333333333335</v>
      </c>
      <c r="E146" s="505">
        <v>1562.916666666667</v>
      </c>
      <c r="F146" s="505">
        <v>1546.9333333333334</v>
      </c>
      <c r="G146" s="505">
        <v>1526.3166666666668</v>
      </c>
      <c r="H146" s="505">
        <v>1599.5166666666671</v>
      </c>
      <c r="I146" s="505">
        <v>1620.1333333333334</v>
      </c>
      <c r="J146" s="505">
        <v>1636.1166666666672</v>
      </c>
      <c r="K146" s="504">
        <v>1604.15</v>
      </c>
      <c r="L146" s="504">
        <v>1567.55</v>
      </c>
      <c r="M146" s="504">
        <v>0.40721000000000002</v>
      </c>
      <c r="N146" s="1"/>
      <c r="O146" s="1"/>
    </row>
    <row r="147" spans="1:15" ht="12.75" customHeight="1">
      <c r="A147" s="31">
        <v>137</v>
      </c>
      <c r="B147" s="503" t="s">
        <v>357</v>
      </c>
      <c r="C147" s="504">
        <v>68.75</v>
      </c>
      <c r="D147" s="505">
        <v>68.45</v>
      </c>
      <c r="E147" s="505">
        <v>67.95</v>
      </c>
      <c r="F147" s="505">
        <v>67.150000000000006</v>
      </c>
      <c r="G147" s="505">
        <v>66.650000000000006</v>
      </c>
      <c r="H147" s="505">
        <v>69.25</v>
      </c>
      <c r="I147" s="505">
        <v>69.75</v>
      </c>
      <c r="J147" s="505">
        <v>70.55</v>
      </c>
      <c r="K147" s="504">
        <v>68.95</v>
      </c>
      <c r="L147" s="504">
        <v>67.650000000000006</v>
      </c>
      <c r="M147" s="504">
        <v>7.0841700000000003</v>
      </c>
      <c r="N147" s="1"/>
      <c r="O147" s="1"/>
    </row>
    <row r="148" spans="1:15" ht="12.75" customHeight="1">
      <c r="A148" s="31">
        <v>138</v>
      </c>
      <c r="B148" s="503" t="s">
        <v>354</v>
      </c>
      <c r="C148" s="504">
        <v>195.7</v>
      </c>
      <c r="D148" s="505">
        <v>196.4</v>
      </c>
      <c r="E148" s="505">
        <v>194.3</v>
      </c>
      <c r="F148" s="505">
        <v>192.9</v>
      </c>
      <c r="G148" s="505">
        <v>190.8</v>
      </c>
      <c r="H148" s="505">
        <v>197.8</v>
      </c>
      <c r="I148" s="505">
        <v>199.89999999999998</v>
      </c>
      <c r="J148" s="505">
        <v>201.3</v>
      </c>
      <c r="K148" s="504">
        <v>198.5</v>
      </c>
      <c r="L148" s="504">
        <v>195</v>
      </c>
      <c r="M148" s="504">
        <v>0.80103000000000002</v>
      </c>
      <c r="N148" s="1"/>
      <c r="O148" s="1"/>
    </row>
    <row r="149" spans="1:15" ht="12.75" customHeight="1">
      <c r="A149" s="31">
        <v>139</v>
      </c>
      <c r="B149" s="503" t="s">
        <v>358</v>
      </c>
      <c r="C149" s="504">
        <v>110.35</v>
      </c>
      <c r="D149" s="505">
        <v>111.39999999999999</v>
      </c>
      <c r="E149" s="505">
        <v>108.99999999999999</v>
      </c>
      <c r="F149" s="505">
        <v>107.64999999999999</v>
      </c>
      <c r="G149" s="505">
        <v>105.24999999999999</v>
      </c>
      <c r="H149" s="505">
        <v>112.74999999999999</v>
      </c>
      <c r="I149" s="505">
        <v>115.14999999999999</v>
      </c>
      <c r="J149" s="505">
        <v>116.49999999999999</v>
      </c>
      <c r="K149" s="504">
        <v>113.8</v>
      </c>
      <c r="L149" s="504">
        <v>110.05</v>
      </c>
      <c r="M149" s="504">
        <v>5.1287900000000004</v>
      </c>
      <c r="N149" s="1"/>
      <c r="O149" s="1"/>
    </row>
    <row r="150" spans="1:15" ht="12.75" customHeight="1">
      <c r="A150" s="31">
        <v>140</v>
      </c>
      <c r="B150" s="503" t="s">
        <v>844</v>
      </c>
      <c r="C150" s="504">
        <v>59.95</v>
      </c>
      <c r="D150" s="505">
        <v>59.716666666666669</v>
      </c>
      <c r="E150" s="505">
        <v>58.433333333333337</v>
      </c>
      <c r="F150" s="505">
        <v>56.916666666666671</v>
      </c>
      <c r="G150" s="505">
        <v>55.63333333333334</v>
      </c>
      <c r="H150" s="505">
        <v>61.233333333333334</v>
      </c>
      <c r="I150" s="505">
        <v>62.516666666666666</v>
      </c>
      <c r="J150" s="505">
        <v>64.033333333333331</v>
      </c>
      <c r="K150" s="504">
        <v>61</v>
      </c>
      <c r="L150" s="504">
        <v>58.2</v>
      </c>
      <c r="M150" s="504">
        <v>3.8211200000000001</v>
      </c>
      <c r="N150" s="1"/>
      <c r="O150" s="1"/>
    </row>
    <row r="151" spans="1:15" ht="12.75" customHeight="1">
      <c r="A151" s="31">
        <v>141</v>
      </c>
      <c r="B151" s="503" t="s">
        <v>359</v>
      </c>
      <c r="C151" s="504">
        <v>687.15</v>
      </c>
      <c r="D151" s="505">
        <v>685.81666666666661</v>
      </c>
      <c r="E151" s="505">
        <v>677.33333333333326</v>
      </c>
      <c r="F151" s="505">
        <v>667.51666666666665</v>
      </c>
      <c r="G151" s="505">
        <v>659.0333333333333</v>
      </c>
      <c r="H151" s="505">
        <v>695.63333333333321</v>
      </c>
      <c r="I151" s="505">
        <v>704.11666666666656</v>
      </c>
      <c r="J151" s="505">
        <v>713.93333333333317</v>
      </c>
      <c r="K151" s="504">
        <v>694.3</v>
      </c>
      <c r="L151" s="504">
        <v>676</v>
      </c>
      <c r="M151" s="504">
        <v>0.17741999999999999</v>
      </c>
      <c r="N151" s="1"/>
      <c r="O151" s="1"/>
    </row>
    <row r="152" spans="1:15" ht="12.75" customHeight="1">
      <c r="A152" s="31">
        <v>142</v>
      </c>
      <c r="B152" s="503" t="s">
        <v>101</v>
      </c>
      <c r="C152" s="504">
        <v>1866.4</v>
      </c>
      <c r="D152" s="505">
        <v>1862.9833333333333</v>
      </c>
      <c r="E152" s="505">
        <v>1853.6666666666667</v>
      </c>
      <c r="F152" s="505">
        <v>1840.9333333333334</v>
      </c>
      <c r="G152" s="505">
        <v>1831.6166666666668</v>
      </c>
      <c r="H152" s="505">
        <v>1875.7166666666667</v>
      </c>
      <c r="I152" s="505">
        <v>1885.0333333333333</v>
      </c>
      <c r="J152" s="505">
        <v>1897.7666666666667</v>
      </c>
      <c r="K152" s="504">
        <v>1872.3</v>
      </c>
      <c r="L152" s="504">
        <v>1850.25</v>
      </c>
      <c r="M152" s="504">
        <v>4.9120699999999999</v>
      </c>
      <c r="N152" s="1"/>
      <c r="O152" s="1"/>
    </row>
    <row r="153" spans="1:15" ht="12.75" customHeight="1">
      <c r="A153" s="31">
        <v>143</v>
      </c>
      <c r="B153" s="503" t="s">
        <v>102</v>
      </c>
      <c r="C153" s="504">
        <v>163.55000000000001</v>
      </c>
      <c r="D153" s="505">
        <v>163.23333333333335</v>
      </c>
      <c r="E153" s="505">
        <v>161.66666666666669</v>
      </c>
      <c r="F153" s="505">
        <v>159.78333333333333</v>
      </c>
      <c r="G153" s="505">
        <v>158.21666666666667</v>
      </c>
      <c r="H153" s="505">
        <v>165.1166666666667</v>
      </c>
      <c r="I153" s="505">
        <v>166.68333333333337</v>
      </c>
      <c r="J153" s="505">
        <v>168.56666666666672</v>
      </c>
      <c r="K153" s="504">
        <v>164.8</v>
      </c>
      <c r="L153" s="504">
        <v>161.35</v>
      </c>
      <c r="M153" s="504">
        <v>26.51952</v>
      </c>
      <c r="N153" s="1"/>
      <c r="O153" s="1"/>
    </row>
    <row r="154" spans="1:15" ht="12.75" customHeight="1">
      <c r="A154" s="31">
        <v>144</v>
      </c>
      <c r="B154" s="503" t="s">
        <v>845</v>
      </c>
      <c r="C154" s="504">
        <v>115.15</v>
      </c>
      <c r="D154" s="505">
        <v>115.18333333333334</v>
      </c>
      <c r="E154" s="505">
        <v>114.16666666666667</v>
      </c>
      <c r="F154" s="505">
        <v>113.18333333333334</v>
      </c>
      <c r="G154" s="505">
        <v>112.16666666666667</v>
      </c>
      <c r="H154" s="505">
        <v>116.16666666666667</v>
      </c>
      <c r="I154" s="505">
        <v>117.18333333333332</v>
      </c>
      <c r="J154" s="505">
        <v>118.16666666666667</v>
      </c>
      <c r="K154" s="504">
        <v>116.2</v>
      </c>
      <c r="L154" s="504">
        <v>114.2</v>
      </c>
      <c r="M154" s="504">
        <v>0.61517999999999995</v>
      </c>
      <c r="N154" s="1"/>
      <c r="O154" s="1"/>
    </row>
    <row r="155" spans="1:15" ht="12.75" customHeight="1">
      <c r="A155" s="31">
        <v>145</v>
      </c>
      <c r="B155" s="503" t="s">
        <v>360</v>
      </c>
      <c r="C155" s="504">
        <v>290.2</v>
      </c>
      <c r="D155" s="505">
        <v>290.08333333333331</v>
      </c>
      <c r="E155" s="505">
        <v>286.51666666666665</v>
      </c>
      <c r="F155" s="505">
        <v>282.83333333333331</v>
      </c>
      <c r="G155" s="505">
        <v>279.26666666666665</v>
      </c>
      <c r="H155" s="505">
        <v>293.76666666666665</v>
      </c>
      <c r="I155" s="505">
        <v>297.33333333333337</v>
      </c>
      <c r="J155" s="505">
        <v>301.01666666666665</v>
      </c>
      <c r="K155" s="504">
        <v>293.64999999999998</v>
      </c>
      <c r="L155" s="504">
        <v>286.39999999999998</v>
      </c>
      <c r="M155" s="504">
        <v>0.95853999999999995</v>
      </c>
      <c r="N155" s="1"/>
      <c r="O155" s="1"/>
    </row>
    <row r="156" spans="1:15" ht="12.75" customHeight="1">
      <c r="A156" s="31">
        <v>146</v>
      </c>
      <c r="B156" s="503" t="s">
        <v>103</v>
      </c>
      <c r="C156" s="504">
        <v>81.25</v>
      </c>
      <c r="D156" s="505">
        <v>80.583333333333329</v>
      </c>
      <c r="E156" s="505">
        <v>79.266666666666652</v>
      </c>
      <c r="F156" s="505">
        <v>77.283333333333317</v>
      </c>
      <c r="G156" s="505">
        <v>75.96666666666664</v>
      </c>
      <c r="H156" s="505">
        <v>82.566666666666663</v>
      </c>
      <c r="I156" s="505">
        <v>83.883333333333354</v>
      </c>
      <c r="J156" s="505">
        <v>85.866666666666674</v>
      </c>
      <c r="K156" s="504">
        <v>81.900000000000006</v>
      </c>
      <c r="L156" s="504">
        <v>78.599999999999994</v>
      </c>
      <c r="M156" s="504">
        <v>94.054580000000001</v>
      </c>
      <c r="N156" s="1"/>
      <c r="O156" s="1"/>
    </row>
    <row r="157" spans="1:15" ht="12.75" customHeight="1">
      <c r="A157" s="31">
        <v>147</v>
      </c>
      <c r="B157" s="503" t="s">
        <v>362</v>
      </c>
      <c r="C157" s="504">
        <v>526.35</v>
      </c>
      <c r="D157" s="505">
        <v>528.7833333333333</v>
      </c>
      <c r="E157" s="505">
        <v>522.56666666666661</v>
      </c>
      <c r="F157" s="505">
        <v>518.7833333333333</v>
      </c>
      <c r="G157" s="505">
        <v>512.56666666666661</v>
      </c>
      <c r="H157" s="505">
        <v>532.56666666666661</v>
      </c>
      <c r="I157" s="505">
        <v>538.7833333333333</v>
      </c>
      <c r="J157" s="505">
        <v>542.56666666666661</v>
      </c>
      <c r="K157" s="504">
        <v>535</v>
      </c>
      <c r="L157" s="504">
        <v>525</v>
      </c>
      <c r="M157" s="504">
        <v>0.50429000000000002</v>
      </c>
      <c r="N157" s="1"/>
      <c r="O157" s="1"/>
    </row>
    <row r="158" spans="1:15" ht="12.75" customHeight="1">
      <c r="A158" s="31">
        <v>148</v>
      </c>
      <c r="B158" s="503" t="s">
        <v>361</v>
      </c>
      <c r="C158" s="504">
        <v>3795.05</v>
      </c>
      <c r="D158" s="505">
        <v>3788.7000000000003</v>
      </c>
      <c r="E158" s="505">
        <v>3716.9000000000005</v>
      </c>
      <c r="F158" s="505">
        <v>3638.7500000000005</v>
      </c>
      <c r="G158" s="505">
        <v>3566.9500000000007</v>
      </c>
      <c r="H158" s="505">
        <v>3866.8500000000004</v>
      </c>
      <c r="I158" s="505">
        <v>3938.6500000000005</v>
      </c>
      <c r="J158" s="505">
        <v>4016.8</v>
      </c>
      <c r="K158" s="504">
        <v>3860.5</v>
      </c>
      <c r="L158" s="504">
        <v>3710.55</v>
      </c>
      <c r="M158" s="504">
        <v>0.25950000000000001</v>
      </c>
      <c r="N158" s="1"/>
      <c r="O158" s="1"/>
    </row>
    <row r="159" spans="1:15" ht="12.75" customHeight="1">
      <c r="A159" s="31">
        <v>149</v>
      </c>
      <c r="B159" s="503" t="s">
        <v>363</v>
      </c>
      <c r="C159" s="504">
        <v>203.15</v>
      </c>
      <c r="D159" s="505">
        <v>203.1</v>
      </c>
      <c r="E159" s="505">
        <v>201.29999999999998</v>
      </c>
      <c r="F159" s="505">
        <v>199.45</v>
      </c>
      <c r="G159" s="505">
        <v>197.64999999999998</v>
      </c>
      <c r="H159" s="505">
        <v>204.95</v>
      </c>
      <c r="I159" s="505">
        <v>206.75</v>
      </c>
      <c r="J159" s="505">
        <v>208.6</v>
      </c>
      <c r="K159" s="504">
        <v>204.9</v>
      </c>
      <c r="L159" s="504">
        <v>201.25</v>
      </c>
      <c r="M159" s="504">
        <v>1.98648</v>
      </c>
      <c r="N159" s="1"/>
      <c r="O159" s="1"/>
    </row>
    <row r="160" spans="1:15" ht="12.75" customHeight="1">
      <c r="A160" s="31">
        <v>150</v>
      </c>
      <c r="B160" s="503" t="s">
        <v>380</v>
      </c>
      <c r="C160" s="504">
        <v>2300.5</v>
      </c>
      <c r="D160" s="505">
        <v>2291.3666666666668</v>
      </c>
      <c r="E160" s="505">
        <v>2257.1333333333337</v>
      </c>
      <c r="F160" s="505">
        <v>2213.7666666666669</v>
      </c>
      <c r="G160" s="505">
        <v>2179.5333333333338</v>
      </c>
      <c r="H160" s="505">
        <v>2334.7333333333336</v>
      </c>
      <c r="I160" s="505">
        <v>2368.9666666666672</v>
      </c>
      <c r="J160" s="505">
        <v>2412.3333333333335</v>
      </c>
      <c r="K160" s="504">
        <v>2325.6</v>
      </c>
      <c r="L160" s="504">
        <v>2248</v>
      </c>
      <c r="M160" s="504">
        <v>1.5667899999999999</v>
      </c>
      <c r="N160" s="1"/>
      <c r="O160" s="1"/>
    </row>
    <row r="161" spans="1:15" ht="12.75" customHeight="1">
      <c r="A161" s="31">
        <v>151</v>
      </c>
      <c r="B161" s="503" t="s">
        <v>257</v>
      </c>
      <c r="C161" s="504">
        <v>279.39999999999998</v>
      </c>
      <c r="D161" s="505">
        <v>277.84999999999997</v>
      </c>
      <c r="E161" s="505">
        <v>273.74999999999994</v>
      </c>
      <c r="F161" s="505">
        <v>268.09999999999997</v>
      </c>
      <c r="G161" s="505">
        <v>263.99999999999994</v>
      </c>
      <c r="H161" s="505">
        <v>283.49999999999994</v>
      </c>
      <c r="I161" s="505">
        <v>287.59999999999997</v>
      </c>
      <c r="J161" s="505">
        <v>293.24999999999994</v>
      </c>
      <c r="K161" s="504">
        <v>281.95</v>
      </c>
      <c r="L161" s="504">
        <v>272.2</v>
      </c>
      <c r="M161" s="504">
        <v>9.18797</v>
      </c>
      <c r="N161" s="1"/>
      <c r="O161" s="1"/>
    </row>
    <row r="162" spans="1:15" ht="12.75" customHeight="1">
      <c r="A162" s="31">
        <v>152</v>
      </c>
      <c r="B162" s="503" t="s">
        <v>366</v>
      </c>
      <c r="C162" s="504">
        <v>49.5</v>
      </c>
      <c r="D162" s="505">
        <v>49.79999999999999</v>
      </c>
      <c r="E162" s="505">
        <v>48.999999999999979</v>
      </c>
      <c r="F162" s="505">
        <v>48.499999999999986</v>
      </c>
      <c r="G162" s="505">
        <v>47.699999999999974</v>
      </c>
      <c r="H162" s="505">
        <v>50.299999999999983</v>
      </c>
      <c r="I162" s="505">
        <v>51.099999999999994</v>
      </c>
      <c r="J162" s="505">
        <v>51.599999999999987</v>
      </c>
      <c r="K162" s="504">
        <v>50.6</v>
      </c>
      <c r="L162" s="504">
        <v>49.3</v>
      </c>
      <c r="M162" s="504">
        <v>21.56148</v>
      </c>
      <c r="N162" s="1"/>
      <c r="O162" s="1"/>
    </row>
    <row r="163" spans="1:15" ht="12.75" customHeight="1">
      <c r="A163" s="31">
        <v>153</v>
      </c>
      <c r="B163" s="503" t="s">
        <v>364</v>
      </c>
      <c r="C163" s="504">
        <v>184.7</v>
      </c>
      <c r="D163" s="505">
        <v>185.46666666666667</v>
      </c>
      <c r="E163" s="505">
        <v>181.18333333333334</v>
      </c>
      <c r="F163" s="505">
        <v>177.66666666666666</v>
      </c>
      <c r="G163" s="505">
        <v>173.38333333333333</v>
      </c>
      <c r="H163" s="505">
        <v>188.98333333333335</v>
      </c>
      <c r="I163" s="505">
        <v>193.26666666666671</v>
      </c>
      <c r="J163" s="505">
        <v>196.78333333333336</v>
      </c>
      <c r="K163" s="504">
        <v>189.75</v>
      </c>
      <c r="L163" s="504">
        <v>181.95</v>
      </c>
      <c r="M163" s="504">
        <v>140.62916999999999</v>
      </c>
      <c r="N163" s="1"/>
      <c r="O163" s="1"/>
    </row>
    <row r="164" spans="1:15" ht="12.75" customHeight="1">
      <c r="A164" s="31">
        <v>154</v>
      </c>
      <c r="B164" s="503" t="s">
        <v>379</v>
      </c>
      <c r="C164" s="504">
        <v>165</v>
      </c>
      <c r="D164" s="505">
        <v>162.81666666666666</v>
      </c>
      <c r="E164" s="505">
        <v>158.88333333333333</v>
      </c>
      <c r="F164" s="505">
        <v>152.76666666666665</v>
      </c>
      <c r="G164" s="505">
        <v>148.83333333333331</v>
      </c>
      <c r="H164" s="505">
        <v>168.93333333333334</v>
      </c>
      <c r="I164" s="505">
        <v>172.86666666666667</v>
      </c>
      <c r="J164" s="505">
        <v>178.98333333333335</v>
      </c>
      <c r="K164" s="504">
        <v>166.75</v>
      </c>
      <c r="L164" s="504">
        <v>156.69999999999999</v>
      </c>
      <c r="M164" s="504">
        <v>2.3920400000000002</v>
      </c>
      <c r="N164" s="1"/>
      <c r="O164" s="1"/>
    </row>
    <row r="165" spans="1:15" ht="12.75" customHeight="1">
      <c r="A165" s="31">
        <v>155</v>
      </c>
      <c r="B165" s="503" t="s">
        <v>104</v>
      </c>
      <c r="C165" s="504">
        <v>130.55000000000001</v>
      </c>
      <c r="D165" s="505">
        <v>130.11666666666667</v>
      </c>
      <c r="E165" s="505">
        <v>129.33333333333334</v>
      </c>
      <c r="F165" s="505">
        <v>128.11666666666667</v>
      </c>
      <c r="G165" s="505">
        <v>127.33333333333334</v>
      </c>
      <c r="H165" s="505">
        <v>131.33333333333334</v>
      </c>
      <c r="I165" s="505">
        <v>132.11666666666665</v>
      </c>
      <c r="J165" s="505">
        <v>133.33333333333334</v>
      </c>
      <c r="K165" s="504">
        <v>130.9</v>
      </c>
      <c r="L165" s="504">
        <v>128.9</v>
      </c>
      <c r="M165" s="504">
        <v>67.198539999999994</v>
      </c>
      <c r="N165" s="1"/>
      <c r="O165" s="1"/>
    </row>
    <row r="166" spans="1:15" ht="12.75" customHeight="1">
      <c r="A166" s="31">
        <v>156</v>
      </c>
      <c r="B166" s="503" t="s">
        <v>368</v>
      </c>
      <c r="C166" s="504">
        <v>3060.9</v>
      </c>
      <c r="D166" s="505">
        <v>3056.6833333333338</v>
      </c>
      <c r="E166" s="505">
        <v>3029.0666666666675</v>
      </c>
      <c r="F166" s="505">
        <v>2997.2333333333336</v>
      </c>
      <c r="G166" s="505">
        <v>2969.6166666666672</v>
      </c>
      <c r="H166" s="505">
        <v>3088.5166666666678</v>
      </c>
      <c r="I166" s="505">
        <v>3116.1333333333337</v>
      </c>
      <c r="J166" s="505">
        <v>3147.9666666666681</v>
      </c>
      <c r="K166" s="504">
        <v>3084.3</v>
      </c>
      <c r="L166" s="504">
        <v>3024.85</v>
      </c>
      <c r="M166" s="504">
        <v>8.2170000000000007E-2</v>
      </c>
      <c r="N166" s="1"/>
      <c r="O166" s="1"/>
    </row>
    <row r="167" spans="1:15" ht="12.75" customHeight="1">
      <c r="A167" s="31">
        <v>157</v>
      </c>
      <c r="B167" s="503" t="s">
        <v>369</v>
      </c>
      <c r="C167" s="504">
        <v>3199.2</v>
      </c>
      <c r="D167" s="505">
        <v>3218.9500000000003</v>
      </c>
      <c r="E167" s="505">
        <v>3163.2500000000005</v>
      </c>
      <c r="F167" s="505">
        <v>3127.3</v>
      </c>
      <c r="G167" s="505">
        <v>3071.6000000000004</v>
      </c>
      <c r="H167" s="505">
        <v>3254.9000000000005</v>
      </c>
      <c r="I167" s="505">
        <v>3310.6000000000004</v>
      </c>
      <c r="J167" s="505">
        <v>3346.5500000000006</v>
      </c>
      <c r="K167" s="504">
        <v>3274.65</v>
      </c>
      <c r="L167" s="504">
        <v>3183</v>
      </c>
      <c r="M167" s="504">
        <v>6.8860000000000005E-2</v>
      </c>
      <c r="N167" s="1"/>
      <c r="O167" s="1"/>
    </row>
    <row r="168" spans="1:15" ht="12.75" customHeight="1">
      <c r="A168" s="31">
        <v>158</v>
      </c>
      <c r="B168" s="503" t="s">
        <v>375</v>
      </c>
      <c r="C168" s="504">
        <v>293.2</v>
      </c>
      <c r="D168" s="505">
        <v>294.93333333333334</v>
      </c>
      <c r="E168" s="505">
        <v>289.36666666666667</v>
      </c>
      <c r="F168" s="505">
        <v>285.53333333333336</v>
      </c>
      <c r="G168" s="505">
        <v>279.9666666666667</v>
      </c>
      <c r="H168" s="505">
        <v>298.76666666666665</v>
      </c>
      <c r="I168" s="505">
        <v>304.33333333333337</v>
      </c>
      <c r="J168" s="505">
        <v>308.16666666666663</v>
      </c>
      <c r="K168" s="504">
        <v>300.5</v>
      </c>
      <c r="L168" s="504">
        <v>291.10000000000002</v>
      </c>
      <c r="M168" s="504">
        <v>5.3802599999999998</v>
      </c>
      <c r="N168" s="1"/>
      <c r="O168" s="1"/>
    </row>
    <row r="169" spans="1:15" ht="12.75" customHeight="1">
      <c r="A169" s="31">
        <v>159</v>
      </c>
      <c r="B169" s="503" t="s">
        <v>370</v>
      </c>
      <c r="C169" s="504">
        <v>135.25</v>
      </c>
      <c r="D169" s="505">
        <v>134.80000000000001</v>
      </c>
      <c r="E169" s="505">
        <v>133.25000000000003</v>
      </c>
      <c r="F169" s="505">
        <v>131.25000000000003</v>
      </c>
      <c r="G169" s="505">
        <v>129.70000000000005</v>
      </c>
      <c r="H169" s="505">
        <v>136.80000000000001</v>
      </c>
      <c r="I169" s="505">
        <v>138.34999999999997</v>
      </c>
      <c r="J169" s="505">
        <v>140.35</v>
      </c>
      <c r="K169" s="504">
        <v>136.35</v>
      </c>
      <c r="L169" s="504">
        <v>132.80000000000001</v>
      </c>
      <c r="M169" s="504">
        <v>2.2104900000000001</v>
      </c>
      <c r="N169" s="1"/>
      <c r="O169" s="1"/>
    </row>
    <row r="170" spans="1:15" ht="12.75" customHeight="1">
      <c r="A170" s="31">
        <v>160</v>
      </c>
      <c r="B170" s="503" t="s">
        <v>371</v>
      </c>
      <c r="C170" s="504">
        <v>5280.6</v>
      </c>
      <c r="D170" s="505">
        <v>5302.7666666666664</v>
      </c>
      <c r="E170" s="505">
        <v>5205.083333333333</v>
      </c>
      <c r="F170" s="505">
        <v>5129.5666666666666</v>
      </c>
      <c r="G170" s="505">
        <v>5031.8833333333332</v>
      </c>
      <c r="H170" s="505">
        <v>5378.2833333333328</v>
      </c>
      <c r="I170" s="505">
        <v>5475.9666666666672</v>
      </c>
      <c r="J170" s="505">
        <v>5551.4833333333327</v>
      </c>
      <c r="K170" s="504">
        <v>5400.45</v>
      </c>
      <c r="L170" s="504">
        <v>5227.25</v>
      </c>
      <c r="M170" s="504">
        <v>4.6739999999999997E-2</v>
      </c>
      <c r="N170" s="1"/>
      <c r="O170" s="1"/>
    </row>
    <row r="171" spans="1:15" ht="12.75" customHeight="1">
      <c r="A171" s="31">
        <v>161</v>
      </c>
      <c r="B171" s="503" t="s">
        <v>258</v>
      </c>
      <c r="C171" s="504">
        <v>3895.65</v>
      </c>
      <c r="D171" s="505">
        <v>3879.8833333333332</v>
      </c>
      <c r="E171" s="505">
        <v>3849.7666666666664</v>
      </c>
      <c r="F171" s="505">
        <v>3803.8833333333332</v>
      </c>
      <c r="G171" s="505">
        <v>3773.7666666666664</v>
      </c>
      <c r="H171" s="505">
        <v>3925.7666666666664</v>
      </c>
      <c r="I171" s="505">
        <v>3955.8833333333332</v>
      </c>
      <c r="J171" s="505">
        <v>4001.7666666666664</v>
      </c>
      <c r="K171" s="504">
        <v>3910</v>
      </c>
      <c r="L171" s="504">
        <v>3834</v>
      </c>
      <c r="M171" s="504">
        <v>1.3207100000000001</v>
      </c>
      <c r="N171" s="1"/>
      <c r="O171" s="1"/>
    </row>
    <row r="172" spans="1:15" ht="12.75" customHeight="1">
      <c r="A172" s="31">
        <v>162</v>
      </c>
      <c r="B172" s="503" t="s">
        <v>372</v>
      </c>
      <c r="C172" s="504">
        <v>1730.2</v>
      </c>
      <c r="D172" s="505">
        <v>1734.7166666666665</v>
      </c>
      <c r="E172" s="505">
        <v>1721.4833333333329</v>
      </c>
      <c r="F172" s="505">
        <v>1712.7666666666664</v>
      </c>
      <c r="G172" s="505">
        <v>1699.5333333333328</v>
      </c>
      <c r="H172" s="505">
        <v>1743.4333333333329</v>
      </c>
      <c r="I172" s="505">
        <v>1756.6666666666665</v>
      </c>
      <c r="J172" s="505">
        <v>1765.383333333333</v>
      </c>
      <c r="K172" s="504">
        <v>1747.95</v>
      </c>
      <c r="L172" s="504">
        <v>1726</v>
      </c>
      <c r="M172" s="504">
        <v>0.21145</v>
      </c>
      <c r="N172" s="1"/>
      <c r="O172" s="1"/>
    </row>
    <row r="173" spans="1:15" ht="12.75" customHeight="1">
      <c r="A173" s="31">
        <v>163</v>
      </c>
      <c r="B173" s="503" t="s">
        <v>105</v>
      </c>
      <c r="C173" s="504">
        <v>509.65</v>
      </c>
      <c r="D173" s="505">
        <v>505.2166666666667</v>
      </c>
      <c r="E173" s="505">
        <v>496.93333333333339</v>
      </c>
      <c r="F173" s="505">
        <v>484.2166666666667</v>
      </c>
      <c r="G173" s="505">
        <v>475.93333333333339</v>
      </c>
      <c r="H173" s="505">
        <v>517.93333333333339</v>
      </c>
      <c r="I173" s="505">
        <v>526.2166666666667</v>
      </c>
      <c r="J173" s="505">
        <v>538.93333333333339</v>
      </c>
      <c r="K173" s="504">
        <v>513.5</v>
      </c>
      <c r="L173" s="504">
        <v>492.5</v>
      </c>
      <c r="M173" s="504">
        <v>12.427680000000001</v>
      </c>
      <c r="N173" s="1"/>
      <c r="O173" s="1"/>
    </row>
    <row r="174" spans="1:15" ht="12.75" customHeight="1">
      <c r="A174" s="31">
        <v>164</v>
      </c>
      <c r="B174" s="503" t="s">
        <v>367</v>
      </c>
      <c r="C174" s="504">
        <v>4786.25</v>
      </c>
      <c r="D174" s="505">
        <v>4748.1166666666668</v>
      </c>
      <c r="E174" s="505">
        <v>4696.2333333333336</v>
      </c>
      <c r="F174" s="505">
        <v>4606.2166666666672</v>
      </c>
      <c r="G174" s="505">
        <v>4554.3333333333339</v>
      </c>
      <c r="H174" s="505">
        <v>4838.1333333333332</v>
      </c>
      <c r="I174" s="505">
        <v>4890.0166666666664</v>
      </c>
      <c r="J174" s="505">
        <v>4980.0333333333328</v>
      </c>
      <c r="K174" s="504">
        <v>4800</v>
      </c>
      <c r="L174" s="504">
        <v>4658.1000000000004</v>
      </c>
      <c r="M174" s="504">
        <v>0.26940999999999998</v>
      </c>
      <c r="N174" s="1"/>
      <c r="O174" s="1"/>
    </row>
    <row r="175" spans="1:15" ht="12.75" customHeight="1">
      <c r="A175" s="31">
        <v>165</v>
      </c>
      <c r="B175" s="503" t="s">
        <v>107</v>
      </c>
      <c r="C175" s="504">
        <v>46.15</v>
      </c>
      <c r="D175" s="505">
        <v>45.666666666666664</v>
      </c>
      <c r="E175" s="505">
        <v>42.833333333333329</v>
      </c>
      <c r="F175" s="505">
        <v>39.516666666666666</v>
      </c>
      <c r="G175" s="505">
        <v>36.68333333333333</v>
      </c>
      <c r="H175" s="505">
        <v>48.983333333333327</v>
      </c>
      <c r="I175" s="505">
        <v>51.816666666666656</v>
      </c>
      <c r="J175" s="505">
        <v>55.133333333333326</v>
      </c>
      <c r="K175" s="504">
        <v>48.5</v>
      </c>
      <c r="L175" s="504">
        <v>42.35</v>
      </c>
      <c r="M175" s="504">
        <v>1028.95796</v>
      </c>
      <c r="N175" s="1"/>
      <c r="O175" s="1"/>
    </row>
    <row r="176" spans="1:15" ht="12.75" customHeight="1">
      <c r="A176" s="31">
        <v>166</v>
      </c>
      <c r="B176" s="503" t="s">
        <v>381</v>
      </c>
      <c r="C176" s="504">
        <v>405</v>
      </c>
      <c r="D176" s="505">
        <v>406.91666666666669</v>
      </c>
      <c r="E176" s="505">
        <v>401.13333333333338</v>
      </c>
      <c r="F176" s="505">
        <v>397.26666666666671</v>
      </c>
      <c r="G176" s="505">
        <v>391.48333333333341</v>
      </c>
      <c r="H176" s="505">
        <v>410.78333333333336</v>
      </c>
      <c r="I176" s="505">
        <v>416.56666666666666</v>
      </c>
      <c r="J176" s="505">
        <v>420.43333333333334</v>
      </c>
      <c r="K176" s="504">
        <v>412.7</v>
      </c>
      <c r="L176" s="504">
        <v>403.05</v>
      </c>
      <c r="M176" s="504">
        <v>3.96373</v>
      </c>
      <c r="N176" s="1"/>
      <c r="O176" s="1"/>
    </row>
    <row r="177" spans="1:15" ht="12.75" customHeight="1">
      <c r="A177" s="31">
        <v>167</v>
      </c>
      <c r="B177" s="503" t="s">
        <v>373</v>
      </c>
      <c r="C177" s="504">
        <v>1124.4000000000001</v>
      </c>
      <c r="D177" s="505">
        <v>1122.7333333333333</v>
      </c>
      <c r="E177" s="505">
        <v>1110.5166666666667</v>
      </c>
      <c r="F177" s="505">
        <v>1096.6333333333332</v>
      </c>
      <c r="G177" s="505">
        <v>1084.4166666666665</v>
      </c>
      <c r="H177" s="505">
        <v>1136.6166666666668</v>
      </c>
      <c r="I177" s="505">
        <v>1148.8333333333335</v>
      </c>
      <c r="J177" s="505">
        <v>1162.7166666666669</v>
      </c>
      <c r="K177" s="504">
        <v>1134.95</v>
      </c>
      <c r="L177" s="504">
        <v>1108.8499999999999</v>
      </c>
      <c r="M177" s="504">
        <v>8.7120000000000003E-2</v>
      </c>
      <c r="N177" s="1"/>
      <c r="O177" s="1"/>
    </row>
    <row r="178" spans="1:15" ht="12.75" customHeight="1">
      <c r="A178" s="31">
        <v>168</v>
      </c>
      <c r="B178" s="503" t="s">
        <v>259</v>
      </c>
      <c r="C178" s="504">
        <v>524.4</v>
      </c>
      <c r="D178" s="505">
        <v>525.94999999999993</v>
      </c>
      <c r="E178" s="505">
        <v>519.09999999999991</v>
      </c>
      <c r="F178" s="505">
        <v>513.79999999999995</v>
      </c>
      <c r="G178" s="505">
        <v>506.94999999999993</v>
      </c>
      <c r="H178" s="505">
        <v>531.24999999999989</v>
      </c>
      <c r="I178" s="505">
        <v>538.1</v>
      </c>
      <c r="J178" s="505">
        <v>543.39999999999986</v>
      </c>
      <c r="K178" s="504">
        <v>532.79999999999995</v>
      </c>
      <c r="L178" s="504">
        <v>520.65</v>
      </c>
      <c r="M178" s="504">
        <v>1.16421</v>
      </c>
      <c r="N178" s="1"/>
      <c r="O178" s="1"/>
    </row>
    <row r="179" spans="1:15" ht="12.75" customHeight="1">
      <c r="A179" s="31">
        <v>169</v>
      </c>
      <c r="B179" s="503" t="s">
        <v>108</v>
      </c>
      <c r="C179" s="504">
        <v>954.95</v>
      </c>
      <c r="D179" s="505">
        <v>957.08333333333337</v>
      </c>
      <c r="E179" s="505">
        <v>950.01666666666677</v>
      </c>
      <c r="F179" s="505">
        <v>945.08333333333337</v>
      </c>
      <c r="G179" s="505">
        <v>938.01666666666677</v>
      </c>
      <c r="H179" s="505">
        <v>962.01666666666677</v>
      </c>
      <c r="I179" s="505">
        <v>969.08333333333337</v>
      </c>
      <c r="J179" s="505">
        <v>974.01666666666677</v>
      </c>
      <c r="K179" s="504">
        <v>964.15</v>
      </c>
      <c r="L179" s="504">
        <v>952.15</v>
      </c>
      <c r="M179" s="504">
        <v>4.0667299999999997</v>
      </c>
      <c r="N179" s="1"/>
      <c r="O179" s="1"/>
    </row>
    <row r="180" spans="1:15" ht="12.75" customHeight="1">
      <c r="A180" s="31">
        <v>170</v>
      </c>
      <c r="B180" s="503" t="s">
        <v>260</v>
      </c>
      <c r="C180" s="504">
        <v>642.54999999999995</v>
      </c>
      <c r="D180" s="505">
        <v>637.31666666666661</v>
      </c>
      <c r="E180" s="505">
        <v>630.63333333333321</v>
      </c>
      <c r="F180" s="505">
        <v>618.71666666666658</v>
      </c>
      <c r="G180" s="505">
        <v>612.03333333333319</v>
      </c>
      <c r="H180" s="505">
        <v>649.23333333333323</v>
      </c>
      <c r="I180" s="505">
        <v>655.91666666666663</v>
      </c>
      <c r="J180" s="505">
        <v>667.83333333333326</v>
      </c>
      <c r="K180" s="504">
        <v>644</v>
      </c>
      <c r="L180" s="504">
        <v>625.4</v>
      </c>
      <c r="M180" s="504">
        <v>1.9535499999999999</v>
      </c>
      <c r="N180" s="1"/>
      <c r="O180" s="1"/>
    </row>
    <row r="181" spans="1:15" ht="12.75" customHeight="1">
      <c r="A181" s="31">
        <v>171</v>
      </c>
      <c r="B181" s="503" t="s">
        <v>109</v>
      </c>
      <c r="C181" s="504">
        <v>1839.8</v>
      </c>
      <c r="D181" s="505">
        <v>1823.7833333333335</v>
      </c>
      <c r="E181" s="505">
        <v>1801.0166666666671</v>
      </c>
      <c r="F181" s="505">
        <v>1762.2333333333336</v>
      </c>
      <c r="G181" s="505">
        <v>1739.4666666666672</v>
      </c>
      <c r="H181" s="505">
        <v>1862.5666666666671</v>
      </c>
      <c r="I181" s="505">
        <v>1885.3333333333335</v>
      </c>
      <c r="J181" s="505">
        <v>1924.116666666667</v>
      </c>
      <c r="K181" s="504">
        <v>1846.55</v>
      </c>
      <c r="L181" s="504">
        <v>1785</v>
      </c>
      <c r="M181" s="504">
        <v>5.4182300000000003</v>
      </c>
      <c r="N181" s="1"/>
      <c r="O181" s="1"/>
    </row>
    <row r="182" spans="1:15" ht="12.75" customHeight="1">
      <c r="A182" s="31">
        <v>172</v>
      </c>
      <c r="B182" s="503" t="s">
        <v>382</v>
      </c>
      <c r="C182" s="504">
        <v>94.05</v>
      </c>
      <c r="D182" s="505">
        <v>93.783333333333346</v>
      </c>
      <c r="E182" s="505">
        <v>92.766666666666694</v>
      </c>
      <c r="F182" s="505">
        <v>91.483333333333348</v>
      </c>
      <c r="G182" s="505">
        <v>90.466666666666697</v>
      </c>
      <c r="H182" s="505">
        <v>95.066666666666691</v>
      </c>
      <c r="I182" s="505">
        <v>96.083333333333343</v>
      </c>
      <c r="J182" s="505">
        <v>97.366666666666688</v>
      </c>
      <c r="K182" s="504">
        <v>94.8</v>
      </c>
      <c r="L182" s="504">
        <v>92.5</v>
      </c>
      <c r="M182" s="504">
        <v>5.5624500000000001</v>
      </c>
      <c r="N182" s="1"/>
      <c r="O182" s="1"/>
    </row>
    <row r="183" spans="1:15" ht="12.75" customHeight="1">
      <c r="A183" s="31">
        <v>173</v>
      </c>
      <c r="B183" s="503" t="s">
        <v>110</v>
      </c>
      <c r="C183" s="504">
        <v>340.2</v>
      </c>
      <c r="D183" s="505">
        <v>335.73333333333335</v>
      </c>
      <c r="E183" s="505">
        <v>329.7166666666667</v>
      </c>
      <c r="F183" s="505">
        <v>319.23333333333335</v>
      </c>
      <c r="G183" s="505">
        <v>313.2166666666667</v>
      </c>
      <c r="H183" s="505">
        <v>346.2166666666667</v>
      </c>
      <c r="I183" s="505">
        <v>352.23333333333335</v>
      </c>
      <c r="J183" s="505">
        <v>362.7166666666667</v>
      </c>
      <c r="K183" s="504">
        <v>341.75</v>
      </c>
      <c r="L183" s="504">
        <v>325.25</v>
      </c>
      <c r="M183" s="504">
        <v>25.143830000000001</v>
      </c>
      <c r="N183" s="1"/>
      <c r="O183" s="1"/>
    </row>
    <row r="184" spans="1:15" ht="12.75" customHeight="1">
      <c r="A184" s="31">
        <v>174</v>
      </c>
      <c r="B184" s="503" t="s">
        <v>374</v>
      </c>
      <c r="C184" s="504">
        <v>398.1</v>
      </c>
      <c r="D184" s="505">
        <v>400.36666666666662</v>
      </c>
      <c r="E184" s="505">
        <v>393.73333333333323</v>
      </c>
      <c r="F184" s="505">
        <v>389.36666666666662</v>
      </c>
      <c r="G184" s="505">
        <v>382.73333333333323</v>
      </c>
      <c r="H184" s="505">
        <v>404.73333333333323</v>
      </c>
      <c r="I184" s="505">
        <v>411.36666666666656</v>
      </c>
      <c r="J184" s="505">
        <v>415.73333333333323</v>
      </c>
      <c r="K184" s="504">
        <v>407</v>
      </c>
      <c r="L184" s="504">
        <v>396</v>
      </c>
      <c r="M184" s="504">
        <v>5.8834099999999996</v>
      </c>
      <c r="N184" s="1"/>
      <c r="O184" s="1"/>
    </row>
    <row r="185" spans="1:15" ht="12.75" customHeight="1">
      <c r="A185" s="31">
        <v>175</v>
      </c>
      <c r="B185" s="503" t="s">
        <v>111</v>
      </c>
      <c r="C185" s="504">
        <v>1602.55</v>
      </c>
      <c r="D185" s="505">
        <v>1603.6666666666667</v>
      </c>
      <c r="E185" s="505">
        <v>1591.0833333333335</v>
      </c>
      <c r="F185" s="505">
        <v>1579.6166666666668</v>
      </c>
      <c r="G185" s="505">
        <v>1567.0333333333335</v>
      </c>
      <c r="H185" s="505">
        <v>1615.1333333333334</v>
      </c>
      <c r="I185" s="505">
        <v>1627.7166666666669</v>
      </c>
      <c r="J185" s="505">
        <v>1639.1833333333334</v>
      </c>
      <c r="K185" s="504">
        <v>1616.25</v>
      </c>
      <c r="L185" s="504">
        <v>1592.2</v>
      </c>
      <c r="M185" s="504">
        <v>11.97256</v>
      </c>
      <c r="N185" s="1"/>
      <c r="O185" s="1"/>
    </row>
    <row r="186" spans="1:15" ht="12.75" customHeight="1">
      <c r="A186" s="31">
        <v>176</v>
      </c>
      <c r="B186" s="503" t="s">
        <v>376</v>
      </c>
      <c r="C186" s="504">
        <v>139.05000000000001</v>
      </c>
      <c r="D186" s="505">
        <v>137.61666666666667</v>
      </c>
      <c r="E186" s="505">
        <v>134.83333333333334</v>
      </c>
      <c r="F186" s="505">
        <v>130.61666666666667</v>
      </c>
      <c r="G186" s="505">
        <v>127.83333333333334</v>
      </c>
      <c r="H186" s="505">
        <v>141.83333333333334</v>
      </c>
      <c r="I186" s="505">
        <v>144.61666666666665</v>
      </c>
      <c r="J186" s="505">
        <v>148.83333333333334</v>
      </c>
      <c r="K186" s="504">
        <v>140.4</v>
      </c>
      <c r="L186" s="504">
        <v>133.4</v>
      </c>
      <c r="M186" s="504">
        <v>11.25722</v>
      </c>
      <c r="N186" s="1"/>
      <c r="O186" s="1"/>
    </row>
    <row r="187" spans="1:15" ht="12.75" customHeight="1">
      <c r="A187" s="31">
        <v>177</v>
      </c>
      <c r="B187" s="503" t="s">
        <v>377</v>
      </c>
      <c r="C187" s="504">
        <v>1788.75</v>
      </c>
      <c r="D187" s="505">
        <v>1779.9833333333333</v>
      </c>
      <c r="E187" s="505">
        <v>1765.6166666666668</v>
      </c>
      <c r="F187" s="505">
        <v>1742.4833333333333</v>
      </c>
      <c r="G187" s="505">
        <v>1728.1166666666668</v>
      </c>
      <c r="H187" s="505">
        <v>1803.1166666666668</v>
      </c>
      <c r="I187" s="505">
        <v>1817.4833333333331</v>
      </c>
      <c r="J187" s="505">
        <v>1840.6166666666668</v>
      </c>
      <c r="K187" s="504">
        <v>1794.35</v>
      </c>
      <c r="L187" s="504">
        <v>1756.85</v>
      </c>
      <c r="M187" s="504">
        <v>0.27123000000000003</v>
      </c>
      <c r="N187" s="1"/>
      <c r="O187" s="1"/>
    </row>
    <row r="188" spans="1:15" ht="12.75" customHeight="1">
      <c r="A188" s="31">
        <v>178</v>
      </c>
      <c r="B188" s="503" t="s">
        <v>383</v>
      </c>
      <c r="C188" s="504">
        <v>119.15</v>
      </c>
      <c r="D188" s="505">
        <v>118.39999999999999</v>
      </c>
      <c r="E188" s="505">
        <v>115.99999999999999</v>
      </c>
      <c r="F188" s="505">
        <v>112.85</v>
      </c>
      <c r="G188" s="505">
        <v>110.44999999999999</v>
      </c>
      <c r="H188" s="505">
        <v>121.54999999999998</v>
      </c>
      <c r="I188" s="505">
        <v>123.94999999999999</v>
      </c>
      <c r="J188" s="505">
        <v>127.09999999999998</v>
      </c>
      <c r="K188" s="504">
        <v>120.8</v>
      </c>
      <c r="L188" s="504">
        <v>115.25</v>
      </c>
      <c r="M188" s="504">
        <v>8.9873200000000004</v>
      </c>
      <c r="N188" s="1"/>
      <c r="O188" s="1"/>
    </row>
    <row r="189" spans="1:15" ht="12.75" customHeight="1">
      <c r="A189" s="31">
        <v>179</v>
      </c>
      <c r="B189" s="503" t="s">
        <v>261</v>
      </c>
      <c r="C189" s="504">
        <v>291.8</v>
      </c>
      <c r="D189" s="505">
        <v>290.48333333333329</v>
      </c>
      <c r="E189" s="505">
        <v>287.96666666666658</v>
      </c>
      <c r="F189" s="505">
        <v>284.13333333333327</v>
      </c>
      <c r="G189" s="505">
        <v>281.61666666666656</v>
      </c>
      <c r="H189" s="505">
        <v>294.31666666666661</v>
      </c>
      <c r="I189" s="505">
        <v>296.83333333333337</v>
      </c>
      <c r="J189" s="505">
        <v>300.66666666666663</v>
      </c>
      <c r="K189" s="504">
        <v>293</v>
      </c>
      <c r="L189" s="504">
        <v>286.64999999999998</v>
      </c>
      <c r="M189" s="504">
        <v>4.4248399999999997</v>
      </c>
      <c r="N189" s="1"/>
      <c r="O189" s="1"/>
    </row>
    <row r="190" spans="1:15" ht="12.75" customHeight="1">
      <c r="A190" s="31">
        <v>180</v>
      </c>
      <c r="B190" s="503" t="s">
        <v>378</v>
      </c>
      <c r="C190" s="504">
        <v>614.20000000000005</v>
      </c>
      <c r="D190" s="505">
        <v>617.06666666666672</v>
      </c>
      <c r="E190" s="505">
        <v>608.63333333333344</v>
      </c>
      <c r="F190" s="505">
        <v>603.06666666666672</v>
      </c>
      <c r="G190" s="505">
        <v>594.63333333333344</v>
      </c>
      <c r="H190" s="505">
        <v>622.63333333333344</v>
      </c>
      <c r="I190" s="505">
        <v>631.06666666666661</v>
      </c>
      <c r="J190" s="505">
        <v>636.63333333333344</v>
      </c>
      <c r="K190" s="504">
        <v>625.5</v>
      </c>
      <c r="L190" s="504">
        <v>611.5</v>
      </c>
      <c r="M190" s="504">
        <v>0.75727</v>
      </c>
      <c r="N190" s="1"/>
      <c r="O190" s="1"/>
    </row>
    <row r="191" spans="1:15" ht="12.75" customHeight="1">
      <c r="A191" s="31">
        <v>181</v>
      </c>
      <c r="B191" s="503" t="s">
        <v>112</v>
      </c>
      <c r="C191" s="504">
        <v>625.04999999999995</v>
      </c>
      <c r="D191" s="505">
        <v>624.81666666666661</v>
      </c>
      <c r="E191" s="505">
        <v>620.23333333333323</v>
      </c>
      <c r="F191" s="505">
        <v>615.41666666666663</v>
      </c>
      <c r="G191" s="505">
        <v>610.83333333333326</v>
      </c>
      <c r="H191" s="505">
        <v>629.63333333333321</v>
      </c>
      <c r="I191" s="505">
        <v>634.2166666666667</v>
      </c>
      <c r="J191" s="505">
        <v>639.03333333333319</v>
      </c>
      <c r="K191" s="504">
        <v>629.4</v>
      </c>
      <c r="L191" s="504">
        <v>620</v>
      </c>
      <c r="M191" s="504">
        <v>4.1030300000000004</v>
      </c>
      <c r="N191" s="1"/>
      <c r="O191" s="1"/>
    </row>
    <row r="192" spans="1:15" ht="12.75" customHeight="1">
      <c r="A192" s="31">
        <v>182</v>
      </c>
      <c r="B192" s="503" t="s">
        <v>262</v>
      </c>
      <c r="C192" s="504">
        <v>1220.5</v>
      </c>
      <c r="D192" s="505">
        <v>1223.4333333333332</v>
      </c>
      <c r="E192" s="505">
        <v>1210.1666666666663</v>
      </c>
      <c r="F192" s="505">
        <v>1199.833333333333</v>
      </c>
      <c r="G192" s="505">
        <v>1186.5666666666662</v>
      </c>
      <c r="H192" s="505">
        <v>1233.7666666666664</v>
      </c>
      <c r="I192" s="505">
        <v>1247.0333333333333</v>
      </c>
      <c r="J192" s="505">
        <v>1257.3666666666666</v>
      </c>
      <c r="K192" s="504">
        <v>1236.7</v>
      </c>
      <c r="L192" s="504">
        <v>1213.0999999999999</v>
      </c>
      <c r="M192" s="504">
        <v>2.8419599999999998</v>
      </c>
      <c r="N192" s="1"/>
      <c r="O192" s="1"/>
    </row>
    <row r="193" spans="1:15" ht="12.75" customHeight="1">
      <c r="A193" s="31">
        <v>183</v>
      </c>
      <c r="B193" s="503" t="s">
        <v>387</v>
      </c>
      <c r="C193" s="504">
        <v>1322.1</v>
      </c>
      <c r="D193" s="505">
        <v>1299.7333333333333</v>
      </c>
      <c r="E193" s="505">
        <v>1277.3666666666668</v>
      </c>
      <c r="F193" s="505">
        <v>1232.6333333333334</v>
      </c>
      <c r="G193" s="505">
        <v>1210.2666666666669</v>
      </c>
      <c r="H193" s="505">
        <v>1344.4666666666667</v>
      </c>
      <c r="I193" s="505">
        <v>1366.833333333333</v>
      </c>
      <c r="J193" s="505">
        <v>1411.5666666666666</v>
      </c>
      <c r="K193" s="504">
        <v>1322.1</v>
      </c>
      <c r="L193" s="504">
        <v>1255</v>
      </c>
      <c r="M193" s="504">
        <v>6.1096700000000004</v>
      </c>
      <c r="N193" s="1"/>
      <c r="O193" s="1"/>
    </row>
    <row r="194" spans="1:15" ht="12.75" customHeight="1">
      <c r="A194" s="31">
        <v>184</v>
      </c>
      <c r="B194" s="503" t="s">
        <v>846</v>
      </c>
      <c r="C194" s="504">
        <v>21.25</v>
      </c>
      <c r="D194" s="505">
        <v>21.150000000000002</v>
      </c>
      <c r="E194" s="505">
        <v>20.900000000000006</v>
      </c>
      <c r="F194" s="505">
        <v>20.550000000000004</v>
      </c>
      <c r="G194" s="505">
        <v>20.300000000000008</v>
      </c>
      <c r="H194" s="505">
        <v>21.500000000000004</v>
      </c>
      <c r="I194" s="505">
        <v>21.749999999999996</v>
      </c>
      <c r="J194" s="505">
        <v>22.1</v>
      </c>
      <c r="K194" s="504">
        <v>21.4</v>
      </c>
      <c r="L194" s="504">
        <v>20.8</v>
      </c>
      <c r="M194" s="504">
        <v>24.259329999999999</v>
      </c>
      <c r="N194" s="1"/>
      <c r="O194" s="1"/>
    </row>
    <row r="195" spans="1:15" ht="12.75" customHeight="1">
      <c r="A195" s="31">
        <v>185</v>
      </c>
      <c r="B195" s="503" t="s">
        <v>388</v>
      </c>
      <c r="C195" s="504">
        <v>1280.9000000000001</v>
      </c>
      <c r="D195" s="505">
        <v>1280.3166666666666</v>
      </c>
      <c r="E195" s="505">
        <v>1265.6333333333332</v>
      </c>
      <c r="F195" s="505">
        <v>1250.3666666666666</v>
      </c>
      <c r="G195" s="505">
        <v>1235.6833333333332</v>
      </c>
      <c r="H195" s="505">
        <v>1295.5833333333333</v>
      </c>
      <c r="I195" s="505">
        <v>1310.2666666666667</v>
      </c>
      <c r="J195" s="505">
        <v>1325.5333333333333</v>
      </c>
      <c r="K195" s="504">
        <v>1295</v>
      </c>
      <c r="L195" s="504">
        <v>1265.05</v>
      </c>
      <c r="M195" s="504">
        <v>0.15619</v>
      </c>
      <c r="N195" s="1"/>
      <c r="O195" s="1"/>
    </row>
    <row r="196" spans="1:15" ht="12.75" customHeight="1">
      <c r="A196" s="31">
        <v>186</v>
      </c>
      <c r="B196" s="503" t="s">
        <v>113</v>
      </c>
      <c r="C196" s="504">
        <v>1374.7</v>
      </c>
      <c r="D196" s="505">
        <v>1367.6500000000003</v>
      </c>
      <c r="E196" s="505">
        <v>1357.4000000000005</v>
      </c>
      <c r="F196" s="505">
        <v>1340.1000000000001</v>
      </c>
      <c r="G196" s="505">
        <v>1329.8500000000004</v>
      </c>
      <c r="H196" s="505">
        <v>1384.9500000000007</v>
      </c>
      <c r="I196" s="505">
        <v>1395.2000000000003</v>
      </c>
      <c r="J196" s="505">
        <v>1412.5000000000009</v>
      </c>
      <c r="K196" s="504">
        <v>1377.9</v>
      </c>
      <c r="L196" s="504">
        <v>1350.35</v>
      </c>
      <c r="M196" s="504">
        <v>5.7686700000000002</v>
      </c>
      <c r="N196" s="1"/>
      <c r="O196" s="1"/>
    </row>
    <row r="197" spans="1:15" ht="12.75" customHeight="1">
      <c r="A197" s="31">
        <v>187</v>
      </c>
      <c r="B197" s="503" t="s">
        <v>114</v>
      </c>
      <c r="C197" s="504">
        <v>1267.2</v>
      </c>
      <c r="D197" s="505">
        <v>1266.0833333333333</v>
      </c>
      <c r="E197" s="505">
        <v>1255.1666666666665</v>
      </c>
      <c r="F197" s="505">
        <v>1243.1333333333332</v>
      </c>
      <c r="G197" s="505">
        <v>1232.2166666666665</v>
      </c>
      <c r="H197" s="505">
        <v>1278.1166666666666</v>
      </c>
      <c r="I197" s="505">
        <v>1289.0333333333331</v>
      </c>
      <c r="J197" s="505">
        <v>1301.0666666666666</v>
      </c>
      <c r="K197" s="504">
        <v>1277</v>
      </c>
      <c r="L197" s="504">
        <v>1254.05</v>
      </c>
      <c r="M197" s="504">
        <v>33.72907</v>
      </c>
      <c r="N197" s="1"/>
      <c r="O197" s="1"/>
    </row>
    <row r="198" spans="1:15" ht="12.75" customHeight="1">
      <c r="A198" s="31">
        <v>188</v>
      </c>
      <c r="B198" s="503" t="s">
        <v>115</v>
      </c>
      <c r="C198" s="504">
        <v>2558.85</v>
      </c>
      <c r="D198" s="505">
        <v>2544.4</v>
      </c>
      <c r="E198" s="505">
        <v>2523.9</v>
      </c>
      <c r="F198" s="505">
        <v>2488.9499999999998</v>
      </c>
      <c r="G198" s="505">
        <v>2468.4499999999998</v>
      </c>
      <c r="H198" s="505">
        <v>2579.3500000000004</v>
      </c>
      <c r="I198" s="505">
        <v>2599.8500000000004</v>
      </c>
      <c r="J198" s="505">
        <v>2634.8000000000006</v>
      </c>
      <c r="K198" s="504">
        <v>2564.9</v>
      </c>
      <c r="L198" s="504">
        <v>2509.4499999999998</v>
      </c>
      <c r="M198" s="504">
        <v>9.1523299999999992</v>
      </c>
      <c r="N198" s="1"/>
      <c r="O198" s="1"/>
    </row>
    <row r="199" spans="1:15" ht="12.75" customHeight="1">
      <c r="A199" s="31">
        <v>189</v>
      </c>
      <c r="B199" s="503" t="s">
        <v>116</v>
      </c>
      <c r="C199" s="504">
        <v>2372.1999999999998</v>
      </c>
      <c r="D199" s="505">
        <v>2358.0499999999997</v>
      </c>
      <c r="E199" s="505">
        <v>2340.0999999999995</v>
      </c>
      <c r="F199" s="505">
        <v>2307.9999999999995</v>
      </c>
      <c r="G199" s="505">
        <v>2290.0499999999993</v>
      </c>
      <c r="H199" s="505">
        <v>2390.1499999999996</v>
      </c>
      <c r="I199" s="505">
        <v>2408.0999999999995</v>
      </c>
      <c r="J199" s="505">
        <v>2440.1999999999998</v>
      </c>
      <c r="K199" s="504">
        <v>2376</v>
      </c>
      <c r="L199" s="504">
        <v>2325.9499999999998</v>
      </c>
      <c r="M199" s="504">
        <v>1.4063000000000001</v>
      </c>
      <c r="N199" s="1"/>
      <c r="O199" s="1"/>
    </row>
    <row r="200" spans="1:15" ht="12.75" customHeight="1">
      <c r="A200" s="31">
        <v>190</v>
      </c>
      <c r="B200" s="503" t="s">
        <v>117</v>
      </c>
      <c r="C200" s="504">
        <v>1450.8</v>
      </c>
      <c r="D200" s="505">
        <v>1442.3166666666668</v>
      </c>
      <c r="E200" s="505">
        <v>1430.6333333333337</v>
      </c>
      <c r="F200" s="505">
        <v>1410.4666666666669</v>
      </c>
      <c r="G200" s="505">
        <v>1398.7833333333338</v>
      </c>
      <c r="H200" s="505">
        <v>1462.4833333333336</v>
      </c>
      <c r="I200" s="505">
        <v>1474.1666666666665</v>
      </c>
      <c r="J200" s="505">
        <v>1494.3333333333335</v>
      </c>
      <c r="K200" s="504">
        <v>1454</v>
      </c>
      <c r="L200" s="504">
        <v>1422.15</v>
      </c>
      <c r="M200" s="504">
        <v>23.525490000000001</v>
      </c>
      <c r="N200" s="1"/>
      <c r="O200" s="1"/>
    </row>
    <row r="201" spans="1:15" ht="12.75" customHeight="1">
      <c r="A201" s="31">
        <v>191</v>
      </c>
      <c r="B201" s="503" t="s">
        <v>118</v>
      </c>
      <c r="C201" s="504">
        <v>639.75</v>
      </c>
      <c r="D201" s="505">
        <v>637.4</v>
      </c>
      <c r="E201" s="505">
        <v>632.44999999999993</v>
      </c>
      <c r="F201" s="505">
        <v>625.15</v>
      </c>
      <c r="G201" s="505">
        <v>620.19999999999993</v>
      </c>
      <c r="H201" s="505">
        <v>644.69999999999993</v>
      </c>
      <c r="I201" s="505">
        <v>649.65</v>
      </c>
      <c r="J201" s="505">
        <v>656.94999999999993</v>
      </c>
      <c r="K201" s="504">
        <v>642.35</v>
      </c>
      <c r="L201" s="504">
        <v>630.1</v>
      </c>
      <c r="M201" s="504">
        <v>11.854380000000001</v>
      </c>
      <c r="N201" s="1"/>
      <c r="O201" s="1"/>
    </row>
    <row r="202" spans="1:15" ht="12.75" customHeight="1">
      <c r="A202" s="31">
        <v>192</v>
      </c>
      <c r="B202" s="503" t="s">
        <v>385</v>
      </c>
      <c r="C202" s="504">
        <v>1569.95</v>
      </c>
      <c r="D202" s="505">
        <v>1568.8999999999999</v>
      </c>
      <c r="E202" s="505">
        <v>1543.0999999999997</v>
      </c>
      <c r="F202" s="505">
        <v>1516.2499999999998</v>
      </c>
      <c r="G202" s="505">
        <v>1490.4499999999996</v>
      </c>
      <c r="H202" s="505">
        <v>1595.7499999999998</v>
      </c>
      <c r="I202" s="505">
        <v>1621.55</v>
      </c>
      <c r="J202" s="505">
        <v>1648.3999999999999</v>
      </c>
      <c r="K202" s="504">
        <v>1594.7</v>
      </c>
      <c r="L202" s="504">
        <v>1542.05</v>
      </c>
      <c r="M202" s="504">
        <v>0.62390000000000001</v>
      </c>
      <c r="N202" s="1"/>
      <c r="O202" s="1"/>
    </row>
    <row r="203" spans="1:15" ht="12.75" customHeight="1">
      <c r="A203" s="31">
        <v>193</v>
      </c>
      <c r="B203" s="503" t="s">
        <v>389</v>
      </c>
      <c r="C203" s="504">
        <v>215.2</v>
      </c>
      <c r="D203" s="505">
        <v>216.1</v>
      </c>
      <c r="E203" s="505">
        <v>213.1</v>
      </c>
      <c r="F203" s="505">
        <v>211</v>
      </c>
      <c r="G203" s="505">
        <v>208</v>
      </c>
      <c r="H203" s="505">
        <v>218.2</v>
      </c>
      <c r="I203" s="505">
        <v>221.2</v>
      </c>
      <c r="J203" s="505">
        <v>223.29999999999998</v>
      </c>
      <c r="K203" s="504">
        <v>219.1</v>
      </c>
      <c r="L203" s="504">
        <v>214</v>
      </c>
      <c r="M203" s="504">
        <v>0.79447999999999996</v>
      </c>
      <c r="N203" s="1"/>
      <c r="O203" s="1"/>
    </row>
    <row r="204" spans="1:15" ht="12.75" customHeight="1">
      <c r="A204" s="31">
        <v>194</v>
      </c>
      <c r="B204" s="503" t="s">
        <v>390</v>
      </c>
      <c r="C204" s="504">
        <v>125.15</v>
      </c>
      <c r="D204" s="505">
        <v>124.98333333333333</v>
      </c>
      <c r="E204" s="505">
        <v>123.16666666666667</v>
      </c>
      <c r="F204" s="505">
        <v>121.18333333333334</v>
      </c>
      <c r="G204" s="505">
        <v>119.36666666666667</v>
      </c>
      <c r="H204" s="505">
        <v>126.96666666666667</v>
      </c>
      <c r="I204" s="505">
        <v>128.78333333333333</v>
      </c>
      <c r="J204" s="505">
        <v>130.76666666666665</v>
      </c>
      <c r="K204" s="504">
        <v>126.8</v>
      </c>
      <c r="L204" s="504">
        <v>123</v>
      </c>
      <c r="M204" s="504">
        <v>4.1644300000000003</v>
      </c>
      <c r="N204" s="1"/>
      <c r="O204" s="1"/>
    </row>
    <row r="205" spans="1:15" ht="12.75" customHeight="1">
      <c r="A205" s="31">
        <v>195</v>
      </c>
      <c r="B205" s="503" t="s">
        <v>119</v>
      </c>
      <c r="C205" s="504">
        <v>2402</v>
      </c>
      <c r="D205" s="505">
        <v>2394.4</v>
      </c>
      <c r="E205" s="505">
        <v>2378.6000000000004</v>
      </c>
      <c r="F205" s="505">
        <v>2355.2000000000003</v>
      </c>
      <c r="G205" s="505">
        <v>2339.4000000000005</v>
      </c>
      <c r="H205" s="505">
        <v>2417.8000000000002</v>
      </c>
      <c r="I205" s="505">
        <v>2433.6000000000004</v>
      </c>
      <c r="J205" s="505">
        <v>2457</v>
      </c>
      <c r="K205" s="504">
        <v>2410.1999999999998</v>
      </c>
      <c r="L205" s="504">
        <v>2371</v>
      </c>
      <c r="M205" s="504">
        <v>2.2349399999999999</v>
      </c>
      <c r="N205" s="1"/>
      <c r="O205" s="1"/>
    </row>
    <row r="206" spans="1:15" ht="12.75" customHeight="1">
      <c r="A206" s="31">
        <v>196</v>
      </c>
      <c r="B206" s="503" t="s">
        <v>386</v>
      </c>
      <c r="C206" s="504">
        <v>79.8</v>
      </c>
      <c r="D206" s="505">
        <v>78.8</v>
      </c>
      <c r="E206" s="505">
        <v>76.099999999999994</v>
      </c>
      <c r="F206" s="505">
        <v>72.399999999999991</v>
      </c>
      <c r="G206" s="505">
        <v>69.699999999999989</v>
      </c>
      <c r="H206" s="505">
        <v>82.5</v>
      </c>
      <c r="I206" s="505">
        <v>85.200000000000017</v>
      </c>
      <c r="J206" s="505">
        <v>88.9</v>
      </c>
      <c r="K206" s="504">
        <v>81.5</v>
      </c>
      <c r="L206" s="504">
        <v>75.099999999999994</v>
      </c>
      <c r="M206" s="504">
        <v>212.9744</v>
      </c>
      <c r="N206" s="1"/>
      <c r="O206" s="1"/>
    </row>
    <row r="207" spans="1:15" ht="12.75" customHeight="1">
      <c r="A207" s="31">
        <v>197</v>
      </c>
      <c r="B207" s="503" t="s">
        <v>847</v>
      </c>
      <c r="C207" s="504">
        <v>3252.2</v>
      </c>
      <c r="D207" s="505">
        <v>3250.7166666666667</v>
      </c>
      <c r="E207" s="505">
        <v>3201.6333333333332</v>
      </c>
      <c r="F207" s="505">
        <v>3151.0666666666666</v>
      </c>
      <c r="G207" s="505">
        <v>3101.9833333333331</v>
      </c>
      <c r="H207" s="505">
        <v>3301.2833333333333</v>
      </c>
      <c r="I207" s="505">
        <v>3350.3666666666663</v>
      </c>
      <c r="J207" s="505">
        <v>3400.9333333333334</v>
      </c>
      <c r="K207" s="504">
        <v>3299.8</v>
      </c>
      <c r="L207" s="504">
        <v>3200.15</v>
      </c>
      <c r="M207" s="504">
        <v>0.13821</v>
      </c>
      <c r="N207" s="1"/>
      <c r="O207" s="1"/>
    </row>
    <row r="208" spans="1:15" ht="12.75" customHeight="1">
      <c r="A208" s="31">
        <v>198</v>
      </c>
      <c r="B208" s="503" t="s">
        <v>832</v>
      </c>
      <c r="C208" s="504">
        <v>514.29999999999995</v>
      </c>
      <c r="D208" s="505">
        <v>513.11666666666667</v>
      </c>
      <c r="E208" s="505">
        <v>503.83333333333337</v>
      </c>
      <c r="F208" s="505">
        <v>493.36666666666667</v>
      </c>
      <c r="G208" s="505">
        <v>484.08333333333337</v>
      </c>
      <c r="H208" s="505">
        <v>523.58333333333337</v>
      </c>
      <c r="I208" s="505">
        <v>532.86666666666667</v>
      </c>
      <c r="J208" s="505">
        <v>543.33333333333337</v>
      </c>
      <c r="K208" s="504">
        <v>522.4</v>
      </c>
      <c r="L208" s="504">
        <v>502.65</v>
      </c>
      <c r="M208" s="504">
        <v>1.29711</v>
      </c>
      <c r="N208" s="1"/>
      <c r="O208" s="1"/>
    </row>
    <row r="209" spans="1:15" ht="12.75" customHeight="1">
      <c r="A209" s="31">
        <v>199</v>
      </c>
      <c r="B209" s="503" t="s">
        <v>121</v>
      </c>
      <c r="C209" s="504">
        <v>452.8</v>
      </c>
      <c r="D209" s="505">
        <v>454.16666666666669</v>
      </c>
      <c r="E209" s="505">
        <v>449.73333333333335</v>
      </c>
      <c r="F209" s="505">
        <v>446.66666666666669</v>
      </c>
      <c r="G209" s="505">
        <v>442.23333333333335</v>
      </c>
      <c r="H209" s="505">
        <v>457.23333333333335</v>
      </c>
      <c r="I209" s="505">
        <v>461.66666666666663</v>
      </c>
      <c r="J209" s="505">
        <v>464.73333333333335</v>
      </c>
      <c r="K209" s="504">
        <v>458.6</v>
      </c>
      <c r="L209" s="504">
        <v>451.1</v>
      </c>
      <c r="M209" s="504">
        <v>61.467089999999999</v>
      </c>
      <c r="N209" s="1"/>
      <c r="O209" s="1"/>
    </row>
    <row r="210" spans="1:15" ht="12.75" customHeight="1">
      <c r="A210" s="31">
        <v>200</v>
      </c>
      <c r="B210" s="503" t="s">
        <v>391</v>
      </c>
      <c r="C210" s="504">
        <v>117</v>
      </c>
      <c r="D210" s="505">
        <v>116.78333333333335</v>
      </c>
      <c r="E210" s="505">
        <v>115.7166666666667</v>
      </c>
      <c r="F210" s="505">
        <v>114.43333333333335</v>
      </c>
      <c r="G210" s="505">
        <v>113.3666666666667</v>
      </c>
      <c r="H210" s="505">
        <v>118.06666666666669</v>
      </c>
      <c r="I210" s="505">
        <v>119.13333333333333</v>
      </c>
      <c r="J210" s="505">
        <v>120.41666666666669</v>
      </c>
      <c r="K210" s="504">
        <v>117.85</v>
      </c>
      <c r="L210" s="504">
        <v>115.5</v>
      </c>
      <c r="M210" s="504">
        <v>16.04766</v>
      </c>
      <c r="N210" s="1"/>
      <c r="O210" s="1"/>
    </row>
    <row r="211" spans="1:15" ht="12.75" customHeight="1">
      <c r="A211" s="31">
        <v>201</v>
      </c>
      <c r="B211" s="503" t="s">
        <v>122</v>
      </c>
      <c r="C211" s="504">
        <v>290.75</v>
      </c>
      <c r="D211" s="505">
        <v>289.46666666666664</v>
      </c>
      <c r="E211" s="505">
        <v>287.2833333333333</v>
      </c>
      <c r="F211" s="505">
        <v>283.81666666666666</v>
      </c>
      <c r="G211" s="505">
        <v>281.63333333333333</v>
      </c>
      <c r="H211" s="505">
        <v>292.93333333333328</v>
      </c>
      <c r="I211" s="505">
        <v>295.11666666666656</v>
      </c>
      <c r="J211" s="505">
        <v>298.58333333333326</v>
      </c>
      <c r="K211" s="504">
        <v>291.64999999999998</v>
      </c>
      <c r="L211" s="504">
        <v>286</v>
      </c>
      <c r="M211" s="504">
        <v>9.0834499999999991</v>
      </c>
      <c r="N211" s="1"/>
      <c r="O211" s="1"/>
    </row>
    <row r="212" spans="1:15" ht="12.75" customHeight="1">
      <c r="A212" s="31">
        <v>202</v>
      </c>
      <c r="B212" s="503" t="s">
        <v>123</v>
      </c>
      <c r="C212" s="504">
        <v>2301.4</v>
      </c>
      <c r="D212" s="505">
        <v>2295.9166666666665</v>
      </c>
      <c r="E212" s="505">
        <v>2283.7333333333331</v>
      </c>
      <c r="F212" s="505">
        <v>2266.0666666666666</v>
      </c>
      <c r="G212" s="505">
        <v>2253.8833333333332</v>
      </c>
      <c r="H212" s="505">
        <v>2313.583333333333</v>
      </c>
      <c r="I212" s="505">
        <v>2325.7666666666664</v>
      </c>
      <c r="J212" s="505">
        <v>2343.4333333333329</v>
      </c>
      <c r="K212" s="504">
        <v>2308.1</v>
      </c>
      <c r="L212" s="504">
        <v>2278.25</v>
      </c>
      <c r="M212" s="504">
        <v>5.8430200000000001</v>
      </c>
      <c r="N212" s="1"/>
      <c r="O212" s="1"/>
    </row>
    <row r="213" spans="1:15" ht="12.75" customHeight="1">
      <c r="A213" s="31">
        <v>203</v>
      </c>
      <c r="B213" s="503" t="s">
        <v>263</v>
      </c>
      <c r="C213" s="504">
        <v>315.45</v>
      </c>
      <c r="D213" s="505">
        <v>314.25</v>
      </c>
      <c r="E213" s="505">
        <v>312</v>
      </c>
      <c r="F213" s="505">
        <v>308.55</v>
      </c>
      <c r="G213" s="505">
        <v>306.3</v>
      </c>
      <c r="H213" s="505">
        <v>317.7</v>
      </c>
      <c r="I213" s="505">
        <v>319.95</v>
      </c>
      <c r="J213" s="505">
        <v>323.39999999999998</v>
      </c>
      <c r="K213" s="504">
        <v>316.5</v>
      </c>
      <c r="L213" s="504">
        <v>310.8</v>
      </c>
      <c r="M213" s="504">
        <v>3.8150300000000001</v>
      </c>
      <c r="N213" s="1"/>
      <c r="O213" s="1"/>
    </row>
    <row r="214" spans="1:15" ht="12.75" customHeight="1">
      <c r="A214" s="31">
        <v>204</v>
      </c>
      <c r="B214" s="503" t="s">
        <v>848</v>
      </c>
      <c r="C214" s="504">
        <v>811.5</v>
      </c>
      <c r="D214" s="505">
        <v>813.33333333333337</v>
      </c>
      <c r="E214" s="505">
        <v>797.66666666666674</v>
      </c>
      <c r="F214" s="505">
        <v>783.83333333333337</v>
      </c>
      <c r="G214" s="505">
        <v>768.16666666666674</v>
      </c>
      <c r="H214" s="505">
        <v>827.16666666666674</v>
      </c>
      <c r="I214" s="505">
        <v>842.83333333333348</v>
      </c>
      <c r="J214" s="505">
        <v>856.66666666666674</v>
      </c>
      <c r="K214" s="504">
        <v>829</v>
      </c>
      <c r="L214" s="504">
        <v>799.5</v>
      </c>
      <c r="M214" s="504">
        <v>0.25509999999999999</v>
      </c>
      <c r="N214" s="1"/>
      <c r="O214" s="1"/>
    </row>
    <row r="215" spans="1:15" ht="12.75" customHeight="1">
      <c r="A215" s="31">
        <v>205</v>
      </c>
      <c r="B215" s="503" t="s">
        <v>392</v>
      </c>
      <c r="C215" s="504">
        <v>40623.4</v>
      </c>
      <c r="D215" s="505">
        <v>40475.600000000006</v>
      </c>
      <c r="E215" s="505">
        <v>39789.900000000009</v>
      </c>
      <c r="F215" s="505">
        <v>38956.400000000001</v>
      </c>
      <c r="G215" s="505">
        <v>38270.700000000004</v>
      </c>
      <c r="H215" s="505">
        <v>41309.100000000013</v>
      </c>
      <c r="I215" s="505">
        <v>41994.80000000001</v>
      </c>
      <c r="J215" s="505">
        <v>42828.300000000017</v>
      </c>
      <c r="K215" s="504">
        <v>41161.300000000003</v>
      </c>
      <c r="L215" s="504">
        <v>39642.1</v>
      </c>
      <c r="M215" s="504">
        <v>7.6649999999999996E-2</v>
      </c>
      <c r="N215" s="1"/>
      <c r="O215" s="1"/>
    </row>
    <row r="216" spans="1:15" ht="12.75" customHeight="1">
      <c r="A216" s="31">
        <v>206</v>
      </c>
      <c r="B216" s="503" t="s">
        <v>393</v>
      </c>
      <c r="C216" s="504">
        <v>38.9</v>
      </c>
      <c r="D216" s="505">
        <v>38.9</v>
      </c>
      <c r="E216" s="505">
        <v>38.599999999999994</v>
      </c>
      <c r="F216" s="505">
        <v>38.299999999999997</v>
      </c>
      <c r="G216" s="505">
        <v>37.999999999999993</v>
      </c>
      <c r="H216" s="505">
        <v>39.199999999999996</v>
      </c>
      <c r="I216" s="505">
        <v>39.499999999999993</v>
      </c>
      <c r="J216" s="505">
        <v>39.799999999999997</v>
      </c>
      <c r="K216" s="504">
        <v>39.200000000000003</v>
      </c>
      <c r="L216" s="504">
        <v>38.6</v>
      </c>
      <c r="M216" s="504">
        <v>8.5456099999999999</v>
      </c>
      <c r="N216" s="1"/>
      <c r="O216" s="1"/>
    </row>
    <row r="217" spans="1:15" ht="12.75" customHeight="1">
      <c r="A217" s="31">
        <v>207</v>
      </c>
      <c r="B217" s="503" t="s">
        <v>405</v>
      </c>
      <c r="C217" s="504">
        <v>156.4</v>
      </c>
      <c r="D217" s="505">
        <v>157.65</v>
      </c>
      <c r="E217" s="505">
        <v>154.30000000000001</v>
      </c>
      <c r="F217" s="505">
        <v>152.20000000000002</v>
      </c>
      <c r="G217" s="505">
        <v>148.85000000000002</v>
      </c>
      <c r="H217" s="505">
        <v>159.75</v>
      </c>
      <c r="I217" s="505">
        <v>163.09999999999997</v>
      </c>
      <c r="J217" s="505">
        <v>165.2</v>
      </c>
      <c r="K217" s="504">
        <v>161</v>
      </c>
      <c r="L217" s="504">
        <v>155.55000000000001</v>
      </c>
      <c r="M217" s="504">
        <v>75.713840000000005</v>
      </c>
      <c r="N217" s="1"/>
      <c r="O217" s="1"/>
    </row>
    <row r="218" spans="1:15" ht="12.75" customHeight="1">
      <c r="A218" s="31">
        <v>208</v>
      </c>
      <c r="B218" s="503" t="s">
        <v>124</v>
      </c>
      <c r="C218" s="504">
        <v>217</v>
      </c>
      <c r="D218" s="505">
        <v>216.18333333333331</v>
      </c>
      <c r="E218" s="505">
        <v>213.36666666666662</v>
      </c>
      <c r="F218" s="505">
        <v>209.73333333333332</v>
      </c>
      <c r="G218" s="505">
        <v>206.91666666666663</v>
      </c>
      <c r="H218" s="505">
        <v>219.81666666666661</v>
      </c>
      <c r="I218" s="505">
        <v>222.63333333333327</v>
      </c>
      <c r="J218" s="505">
        <v>226.26666666666659</v>
      </c>
      <c r="K218" s="504">
        <v>219</v>
      </c>
      <c r="L218" s="504">
        <v>212.55</v>
      </c>
      <c r="M218" s="504">
        <v>104.19801</v>
      </c>
      <c r="N218" s="1"/>
      <c r="O218" s="1"/>
    </row>
    <row r="219" spans="1:15" ht="12.75" customHeight="1">
      <c r="A219" s="31">
        <v>209</v>
      </c>
      <c r="B219" s="503" t="s">
        <v>125</v>
      </c>
      <c r="C219" s="504">
        <v>736</v>
      </c>
      <c r="D219" s="505">
        <v>730.2833333333333</v>
      </c>
      <c r="E219" s="505">
        <v>721.81666666666661</v>
      </c>
      <c r="F219" s="505">
        <v>707.63333333333333</v>
      </c>
      <c r="G219" s="505">
        <v>699.16666666666663</v>
      </c>
      <c r="H219" s="505">
        <v>744.46666666666658</v>
      </c>
      <c r="I219" s="505">
        <v>752.93333333333328</v>
      </c>
      <c r="J219" s="505">
        <v>767.11666666666656</v>
      </c>
      <c r="K219" s="504">
        <v>738.75</v>
      </c>
      <c r="L219" s="504">
        <v>716.1</v>
      </c>
      <c r="M219" s="504">
        <v>79.551630000000003</v>
      </c>
      <c r="N219" s="1"/>
      <c r="O219" s="1"/>
    </row>
    <row r="220" spans="1:15" ht="12.75" customHeight="1">
      <c r="A220" s="31">
        <v>210</v>
      </c>
      <c r="B220" s="503" t="s">
        <v>126</v>
      </c>
      <c r="C220" s="504">
        <v>1346.65</v>
      </c>
      <c r="D220" s="505">
        <v>1342.45</v>
      </c>
      <c r="E220" s="505">
        <v>1331.7</v>
      </c>
      <c r="F220" s="505">
        <v>1316.75</v>
      </c>
      <c r="G220" s="505">
        <v>1306</v>
      </c>
      <c r="H220" s="505">
        <v>1357.4</v>
      </c>
      <c r="I220" s="505">
        <v>1368.15</v>
      </c>
      <c r="J220" s="505">
        <v>1383.1000000000001</v>
      </c>
      <c r="K220" s="504">
        <v>1353.2</v>
      </c>
      <c r="L220" s="504">
        <v>1327.5</v>
      </c>
      <c r="M220" s="504">
        <v>2.6550699999999998</v>
      </c>
      <c r="N220" s="1"/>
      <c r="O220" s="1"/>
    </row>
    <row r="221" spans="1:15" ht="12.75" customHeight="1">
      <c r="A221" s="31">
        <v>211</v>
      </c>
      <c r="B221" s="503" t="s">
        <v>127</v>
      </c>
      <c r="C221" s="504">
        <v>559.20000000000005</v>
      </c>
      <c r="D221" s="505">
        <v>559.88333333333333</v>
      </c>
      <c r="E221" s="505">
        <v>554.01666666666665</v>
      </c>
      <c r="F221" s="505">
        <v>548.83333333333337</v>
      </c>
      <c r="G221" s="505">
        <v>542.9666666666667</v>
      </c>
      <c r="H221" s="505">
        <v>565.06666666666661</v>
      </c>
      <c r="I221" s="505">
        <v>570.93333333333317</v>
      </c>
      <c r="J221" s="505">
        <v>576.11666666666656</v>
      </c>
      <c r="K221" s="504">
        <v>565.75</v>
      </c>
      <c r="L221" s="504">
        <v>554.70000000000005</v>
      </c>
      <c r="M221" s="504">
        <v>5.7424299999999997</v>
      </c>
      <c r="N221" s="1"/>
      <c r="O221" s="1"/>
    </row>
    <row r="222" spans="1:15" ht="12.75" customHeight="1">
      <c r="A222" s="31">
        <v>212</v>
      </c>
      <c r="B222" s="503" t="s">
        <v>409</v>
      </c>
      <c r="C222" s="504">
        <v>239.25</v>
      </c>
      <c r="D222" s="505">
        <v>236.98333333333335</v>
      </c>
      <c r="E222" s="505">
        <v>232.26666666666671</v>
      </c>
      <c r="F222" s="505">
        <v>225.28333333333336</v>
      </c>
      <c r="G222" s="505">
        <v>220.56666666666672</v>
      </c>
      <c r="H222" s="505">
        <v>243.9666666666667</v>
      </c>
      <c r="I222" s="505">
        <v>248.68333333333334</v>
      </c>
      <c r="J222" s="505">
        <v>255.66666666666669</v>
      </c>
      <c r="K222" s="504">
        <v>241.7</v>
      </c>
      <c r="L222" s="504">
        <v>230</v>
      </c>
      <c r="M222" s="504">
        <v>1.98817</v>
      </c>
      <c r="N222" s="1"/>
      <c r="O222" s="1"/>
    </row>
    <row r="223" spans="1:15" ht="12.75" customHeight="1">
      <c r="A223" s="31">
        <v>213</v>
      </c>
      <c r="B223" s="503" t="s">
        <v>395</v>
      </c>
      <c r="C223" s="504">
        <v>47.75</v>
      </c>
      <c r="D223" s="505">
        <v>47.366666666666674</v>
      </c>
      <c r="E223" s="505">
        <v>46.58333333333335</v>
      </c>
      <c r="F223" s="505">
        <v>45.416666666666679</v>
      </c>
      <c r="G223" s="505">
        <v>44.633333333333354</v>
      </c>
      <c r="H223" s="505">
        <v>48.533333333333346</v>
      </c>
      <c r="I223" s="505">
        <v>49.316666666666677</v>
      </c>
      <c r="J223" s="505">
        <v>50.483333333333341</v>
      </c>
      <c r="K223" s="504">
        <v>48.15</v>
      </c>
      <c r="L223" s="504">
        <v>46.2</v>
      </c>
      <c r="M223" s="504">
        <v>72.449700000000007</v>
      </c>
      <c r="N223" s="1"/>
      <c r="O223" s="1"/>
    </row>
    <row r="224" spans="1:15" ht="12.75" customHeight="1">
      <c r="A224" s="31">
        <v>214</v>
      </c>
      <c r="B224" s="503" t="s">
        <v>128</v>
      </c>
      <c r="C224" s="504">
        <v>13.45</v>
      </c>
      <c r="D224" s="505">
        <v>13.5</v>
      </c>
      <c r="E224" s="505">
        <v>13.25</v>
      </c>
      <c r="F224" s="505">
        <v>13.05</v>
      </c>
      <c r="G224" s="505">
        <v>12.8</v>
      </c>
      <c r="H224" s="505">
        <v>13.7</v>
      </c>
      <c r="I224" s="505">
        <v>13.95</v>
      </c>
      <c r="J224" s="505">
        <v>14.149999999999999</v>
      </c>
      <c r="K224" s="504">
        <v>13.75</v>
      </c>
      <c r="L224" s="504">
        <v>13.3</v>
      </c>
      <c r="M224" s="504">
        <v>1339.98036</v>
      </c>
      <c r="N224" s="1"/>
      <c r="O224" s="1"/>
    </row>
    <row r="225" spans="1:15" ht="12.75" customHeight="1">
      <c r="A225" s="31">
        <v>215</v>
      </c>
      <c r="B225" s="503" t="s">
        <v>396</v>
      </c>
      <c r="C225" s="504">
        <v>51.35</v>
      </c>
      <c r="D225" s="505">
        <v>50.666666666666664</v>
      </c>
      <c r="E225" s="505">
        <v>49.383333333333326</v>
      </c>
      <c r="F225" s="505">
        <v>47.416666666666664</v>
      </c>
      <c r="G225" s="505">
        <v>46.133333333333326</v>
      </c>
      <c r="H225" s="505">
        <v>52.633333333333326</v>
      </c>
      <c r="I225" s="505">
        <v>53.916666666666671</v>
      </c>
      <c r="J225" s="505">
        <v>55.883333333333326</v>
      </c>
      <c r="K225" s="504">
        <v>51.95</v>
      </c>
      <c r="L225" s="504">
        <v>48.7</v>
      </c>
      <c r="M225" s="504">
        <v>61.761119999999998</v>
      </c>
      <c r="N225" s="1"/>
      <c r="O225" s="1"/>
    </row>
    <row r="226" spans="1:15" ht="12.75" customHeight="1">
      <c r="A226" s="31">
        <v>216</v>
      </c>
      <c r="B226" s="503" t="s">
        <v>129</v>
      </c>
      <c r="C226" s="504">
        <v>46.4</v>
      </c>
      <c r="D226" s="505">
        <v>45.783333333333331</v>
      </c>
      <c r="E226" s="505">
        <v>44.166666666666664</v>
      </c>
      <c r="F226" s="505">
        <v>41.93333333333333</v>
      </c>
      <c r="G226" s="505">
        <v>40.316666666666663</v>
      </c>
      <c r="H226" s="505">
        <v>48.016666666666666</v>
      </c>
      <c r="I226" s="505">
        <v>49.63333333333334</v>
      </c>
      <c r="J226" s="505">
        <v>51.866666666666667</v>
      </c>
      <c r="K226" s="504">
        <v>47.4</v>
      </c>
      <c r="L226" s="504">
        <v>43.55</v>
      </c>
      <c r="M226" s="504">
        <v>324.01195999999999</v>
      </c>
      <c r="N226" s="1"/>
      <c r="O226" s="1"/>
    </row>
    <row r="227" spans="1:15" ht="12.75" customHeight="1">
      <c r="A227" s="31">
        <v>217</v>
      </c>
      <c r="B227" s="503" t="s">
        <v>407</v>
      </c>
      <c r="C227" s="504">
        <v>252.7</v>
      </c>
      <c r="D227" s="505">
        <v>251.08333333333334</v>
      </c>
      <c r="E227" s="505">
        <v>247.91666666666669</v>
      </c>
      <c r="F227" s="505">
        <v>243.13333333333335</v>
      </c>
      <c r="G227" s="505">
        <v>239.9666666666667</v>
      </c>
      <c r="H227" s="505">
        <v>255.86666666666667</v>
      </c>
      <c r="I227" s="505">
        <v>259.03333333333336</v>
      </c>
      <c r="J227" s="505">
        <v>263.81666666666666</v>
      </c>
      <c r="K227" s="504">
        <v>254.25</v>
      </c>
      <c r="L227" s="504">
        <v>246.3</v>
      </c>
      <c r="M227" s="504">
        <v>95.336410000000001</v>
      </c>
      <c r="N227" s="1"/>
      <c r="O227" s="1"/>
    </row>
    <row r="228" spans="1:15" ht="12.75" customHeight="1">
      <c r="A228" s="31">
        <v>218</v>
      </c>
      <c r="B228" s="503" t="s">
        <v>397</v>
      </c>
      <c r="C228" s="504">
        <v>1124.3</v>
      </c>
      <c r="D228" s="505">
        <v>1125.6666666666667</v>
      </c>
      <c r="E228" s="505">
        <v>1118.6333333333334</v>
      </c>
      <c r="F228" s="505">
        <v>1112.9666666666667</v>
      </c>
      <c r="G228" s="505">
        <v>1105.9333333333334</v>
      </c>
      <c r="H228" s="505">
        <v>1131.3333333333335</v>
      </c>
      <c r="I228" s="505">
        <v>1138.3666666666668</v>
      </c>
      <c r="J228" s="505">
        <v>1144.0333333333335</v>
      </c>
      <c r="K228" s="504">
        <v>1132.7</v>
      </c>
      <c r="L228" s="504">
        <v>1120</v>
      </c>
      <c r="M228" s="504">
        <v>7.1900000000000006E-2</v>
      </c>
      <c r="N228" s="1"/>
      <c r="O228" s="1"/>
    </row>
    <row r="229" spans="1:15" ht="12.75" customHeight="1">
      <c r="A229" s="31">
        <v>219</v>
      </c>
      <c r="B229" s="503" t="s">
        <v>130</v>
      </c>
      <c r="C229" s="504">
        <v>483.9</v>
      </c>
      <c r="D229" s="505">
        <v>486.2166666666667</v>
      </c>
      <c r="E229" s="505">
        <v>480.28333333333342</v>
      </c>
      <c r="F229" s="505">
        <v>476.66666666666674</v>
      </c>
      <c r="G229" s="505">
        <v>470.73333333333346</v>
      </c>
      <c r="H229" s="505">
        <v>489.83333333333337</v>
      </c>
      <c r="I229" s="505">
        <v>495.76666666666665</v>
      </c>
      <c r="J229" s="505">
        <v>499.38333333333333</v>
      </c>
      <c r="K229" s="504">
        <v>492.15</v>
      </c>
      <c r="L229" s="504">
        <v>482.6</v>
      </c>
      <c r="M229" s="504">
        <v>21.648309999999999</v>
      </c>
      <c r="N229" s="1"/>
      <c r="O229" s="1"/>
    </row>
    <row r="230" spans="1:15" ht="12.75" customHeight="1">
      <c r="A230" s="31">
        <v>220</v>
      </c>
      <c r="B230" s="503" t="s">
        <v>398</v>
      </c>
      <c r="C230" s="504">
        <v>273.14999999999998</v>
      </c>
      <c r="D230" s="505">
        <v>272.01666666666665</v>
      </c>
      <c r="E230" s="505">
        <v>267.18333333333328</v>
      </c>
      <c r="F230" s="505">
        <v>261.21666666666664</v>
      </c>
      <c r="G230" s="505">
        <v>256.38333333333327</v>
      </c>
      <c r="H230" s="505">
        <v>277.98333333333329</v>
      </c>
      <c r="I230" s="505">
        <v>282.81666666666666</v>
      </c>
      <c r="J230" s="505">
        <v>288.7833333333333</v>
      </c>
      <c r="K230" s="504">
        <v>276.85000000000002</v>
      </c>
      <c r="L230" s="504">
        <v>266.05</v>
      </c>
      <c r="M230" s="504">
        <v>3.8607</v>
      </c>
      <c r="N230" s="1"/>
      <c r="O230" s="1"/>
    </row>
    <row r="231" spans="1:15" ht="12.75" customHeight="1">
      <c r="A231" s="31">
        <v>221</v>
      </c>
      <c r="B231" s="503" t="s">
        <v>399</v>
      </c>
      <c r="C231" s="504">
        <v>1412.75</v>
      </c>
      <c r="D231" s="505">
        <v>1408.5833333333333</v>
      </c>
      <c r="E231" s="505">
        <v>1395.8666666666666</v>
      </c>
      <c r="F231" s="505">
        <v>1378.9833333333333</v>
      </c>
      <c r="G231" s="505">
        <v>1366.2666666666667</v>
      </c>
      <c r="H231" s="505">
        <v>1425.4666666666665</v>
      </c>
      <c r="I231" s="505">
        <v>1438.1833333333332</v>
      </c>
      <c r="J231" s="505">
        <v>1455.0666666666664</v>
      </c>
      <c r="K231" s="504">
        <v>1421.3</v>
      </c>
      <c r="L231" s="504">
        <v>1391.7</v>
      </c>
      <c r="M231" s="504">
        <v>0.26008999999999999</v>
      </c>
      <c r="N231" s="1"/>
      <c r="O231" s="1"/>
    </row>
    <row r="232" spans="1:15" ht="12.75" customHeight="1">
      <c r="A232" s="31">
        <v>222</v>
      </c>
      <c r="B232" s="503" t="s">
        <v>131</v>
      </c>
      <c r="C232" s="504">
        <v>178.2</v>
      </c>
      <c r="D232" s="505">
        <v>176.48333333333332</v>
      </c>
      <c r="E232" s="505">
        <v>173.86666666666665</v>
      </c>
      <c r="F232" s="505">
        <v>169.53333333333333</v>
      </c>
      <c r="G232" s="505">
        <v>166.91666666666666</v>
      </c>
      <c r="H232" s="505">
        <v>180.81666666666663</v>
      </c>
      <c r="I232" s="505">
        <v>183.43333333333331</v>
      </c>
      <c r="J232" s="505">
        <v>187.76666666666662</v>
      </c>
      <c r="K232" s="504">
        <v>179.1</v>
      </c>
      <c r="L232" s="504">
        <v>172.15</v>
      </c>
      <c r="M232" s="504">
        <v>39.000889999999998</v>
      </c>
      <c r="N232" s="1"/>
      <c r="O232" s="1"/>
    </row>
    <row r="233" spans="1:15" ht="12.75" customHeight="1">
      <c r="A233" s="31">
        <v>223</v>
      </c>
      <c r="B233" s="503" t="s">
        <v>404</v>
      </c>
      <c r="C233" s="504">
        <v>189.35</v>
      </c>
      <c r="D233" s="505">
        <v>186.85</v>
      </c>
      <c r="E233" s="505">
        <v>183.7</v>
      </c>
      <c r="F233" s="505">
        <v>178.04999999999998</v>
      </c>
      <c r="G233" s="505">
        <v>174.89999999999998</v>
      </c>
      <c r="H233" s="505">
        <v>192.5</v>
      </c>
      <c r="I233" s="505">
        <v>195.65000000000003</v>
      </c>
      <c r="J233" s="505">
        <v>201.3</v>
      </c>
      <c r="K233" s="504">
        <v>190</v>
      </c>
      <c r="L233" s="504">
        <v>181.2</v>
      </c>
      <c r="M233" s="504">
        <v>34.178840000000001</v>
      </c>
      <c r="N233" s="1"/>
      <c r="O233" s="1"/>
    </row>
    <row r="234" spans="1:15" ht="12.75" customHeight="1">
      <c r="A234" s="31">
        <v>224</v>
      </c>
      <c r="B234" s="503" t="s">
        <v>265</v>
      </c>
      <c r="C234" s="504">
        <v>6491.55</v>
      </c>
      <c r="D234" s="505">
        <v>6463.3499999999995</v>
      </c>
      <c r="E234" s="505">
        <v>6367.4999999999991</v>
      </c>
      <c r="F234" s="505">
        <v>6243.45</v>
      </c>
      <c r="G234" s="505">
        <v>6147.5999999999995</v>
      </c>
      <c r="H234" s="505">
        <v>6587.3999999999987</v>
      </c>
      <c r="I234" s="505">
        <v>6683.2499999999991</v>
      </c>
      <c r="J234" s="505">
        <v>6807.2999999999984</v>
      </c>
      <c r="K234" s="504">
        <v>6559.2</v>
      </c>
      <c r="L234" s="504">
        <v>6339.3</v>
      </c>
      <c r="M234" s="504">
        <v>0.91193000000000002</v>
      </c>
      <c r="N234" s="1"/>
      <c r="O234" s="1"/>
    </row>
    <row r="235" spans="1:15" ht="12.75" customHeight="1">
      <c r="A235" s="31">
        <v>225</v>
      </c>
      <c r="B235" s="503" t="s">
        <v>406</v>
      </c>
      <c r="C235" s="504">
        <v>136.1</v>
      </c>
      <c r="D235" s="505">
        <v>135.56666666666666</v>
      </c>
      <c r="E235" s="505">
        <v>133.78333333333333</v>
      </c>
      <c r="F235" s="505">
        <v>131.46666666666667</v>
      </c>
      <c r="G235" s="505">
        <v>129.68333333333334</v>
      </c>
      <c r="H235" s="505">
        <v>137.88333333333333</v>
      </c>
      <c r="I235" s="505">
        <v>139.66666666666663</v>
      </c>
      <c r="J235" s="505">
        <v>141.98333333333332</v>
      </c>
      <c r="K235" s="504">
        <v>137.35</v>
      </c>
      <c r="L235" s="504">
        <v>133.25</v>
      </c>
      <c r="M235" s="504">
        <v>21.170200000000001</v>
      </c>
      <c r="N235" s="1"/>
      <c r="O235" s="1"/>
    </row>
    <row r="236" spans="1:15" ht="12.75" customHeight="1">
      <c r="A236" s="31">
        <v>226</v>
      </c>
      <c r="B236" s="503" t="s">
        <v>132</v>
      </c>
      <c r="C236" s="504">
        <v>2002.75</v>
      </c>
      <c r="D236" s="505">
        <v>1979.9166666666667</v>
      </c>
      <c r="E236" s="505">
        <v>1947.8833333333334</v>
      </c>
      <c r="F236" s="505">
        <v>1893.0166666666667</v>
      </c>
      <c r="G236" s="505">
        <v>1860.9833333333333</v>
      </c>
      <c r="H236" s="505">
        <v>2034.7833333333335</v>
      </c>
      <c r="I236" s="505">
        <v>2066.8166666666666</v>
      </c>
      <c r="J236" s="505">
        <v>2121.6833333333334</v>
      </c>
      <c r="K236" s="504">
        <v>2011.95</v>
      </c>
      <c r="L236" s="504">
        <v>1925.05</v>
      </c>
      <c r="M236" s="504">
        <v>7.9638099999999996</v>
      </c>
      <c r="N236" s="1"/>
      <c r="O236" s="1"/>
    </row>
    <row r="237" spans="1:15" ht="12.75" customHeight="1">
      <c r="A237" s="31">
        <v>227</v>
      </c>
      <c r="B237" s="503" t="s">
        <v>849</v>
      </c>
      <c r="C237" s="504">
        <v>1940.45</v>
      </c>
      <c r="D237" s="505">
        <v>1933.45</v>
      </c>
      <c r="E237" s="505">
        <v>1907</v>
      </c>
      <c r="F237" s="505">
        <v>1873.55</v>
      </c>
      <c r="G237" s="505">
        <v>1847.1</v>
      </c>
      <c r="H237" s="505">
        <v>1966.9</v>
      </c>
      <c r="I237" s="505">
        <v>1993.3500000000004</v>
      </c>
      <c r="J237" s="505">
        <v>2026.8000000000002</v>
      </c>
      <c r="K237" s="504">
        <v>1959.9</v>
      </c>
      <c r="L237" s="504">
        <v>1900</v>
      </c>
      <c r="M237" s="504">
        <v>0.18154999999999999</v>
      </c>
      <c r="N237" s="1"/>
      <c r="O237" s="1"/>
    </row>
    <row r="238" spans="1:15" ht="12.75" customHeight="1">
      <c r="A238" s="31">
        <v>228</v>
      </c>
      <c r="B238" s="503" t="s">
        <v>410</v>
      </c>
      <c r="C238" s="504">
        <v>431.65</v>
      </c>
      <c r="D238" s="505">
        <v>427.76666666666665</v>
      </c>
      <c r="E238" s="505">
        <v>420.08333333333331</v>
      </c>
      <c r="F238" s="505">
        <v>408.51666666666665</v>
      </c>
      <c r="G238" s="505">
        <v>400.83333333333331</v>
      </c>
      <c r="H238" s="505">
        <v>439.33333333333331</v>
      </c>
      <c r="I238" s="505">
        <v>447.01666666666671</v>
      </c>
      <c r="J238" s="505">
        <v>458.58333333333331</v>
      </c>
      <c r="K238" s="504">
        <v>435.45</v>
      </c>
      <c r="L238" s="504">
        <v>416.2</v>
      </c>
      <c r="M238" s="504">
        <v>1.1580999999999999</v>
      </c>
      <c r="N238" s="1"/>
      <c r="O238" s="1"/>
    </row>
    <row r="239" spans="1:15" ht="12.75" customHeight="1">
      <c r="A239" s="31">
        <v>229</v>
      </c>
      <c r="B239" s="503" t="s">
        <v>133</v>
      </c>
      <c r="C239" s="504">
        <v>855.25</v>
      </c>
      <c r="D239" s="505">
        <v>842.85</v>
      </c>
      <c r="E239" s="505">
        <v>823.90000000000009</v>
      </c>
      <c r="F239" s="505">
        <v>792.55000000000007</v>
      </c>
      <c r="G239" s="505">
        <v>773.60000000000014</v>
      </c>
      <c r="H239" s="505">
        <v>874.2</v>
      </c>
      <c r="I239" s="505">
        <v>893.15000000000009</v>
      </c>
      <c r="J239" s="505">
        <v>924.5</v>
      </c>
      <c r="K239" s="504">
        <v>861.8</v>
      </c>
      <c r="L239" s="504">
        <v>811.5</v>
      </c>
      <c r="M239" s="504">
        <v>123.25932</v>
      </c>
      <c r="N239" s="1"/>
      <c r="O239" s="1"/>
    </row>
    <row r="240" spans="1:15" ht="12.75" customHeight="1">
      <c r="A240" s="31">
        <v>230</v>
      </c>
      <c r="B240" s="503" t="s">
        <v>134</v>
      </c>
      <c r="C240" s="504">
        <v>247.95</v>
      </c>
      <c r="D240" s="505">
        <v>247.75</v>
      </c>
      <c r="E240" s="505">
        <v>245.85</v>
      </c>
      <c r="F240" s="505">
        <v>243.75</v>
      </c>
      <c r="G240" s="505">
        <v>241.85</v>
      </c>
      <c r="H240" s="505">
        <v>249.85</v>
      </c>
      <c r="I240" s="505">
        <v>251.74999999999997</v>
      </c>
      <c r="J240" s="505">
        <v>253.85</v>
      </c>
      <c r="K240" s="504">
        <v>249.65</v>
      </c>
      <c r="L240" s="504">
        <v>245.65</v>
      </c>
      <c r="M240" s="504">
        <v>12.748279999999999</v>
      </c>
      <c r="N240" s="1"/>
      <c r="O240" s="1"/>
    </row>
    <row r="241" spans="1:15" ht="12.75" customHeight="1">
      <c r="A241" s="31">
        <v>231</v>
      </c>
      <c r="B241" s="503" t="s">
        <v>411</v>
      </c>
      <c r="C241" s="504">
        <v>39.25</v>
      </c>
      <c r="D241" s="505">
        <v>39.31666666666667</v>
      </c>
      <c r="E241" s="505">
        <v>38.933333333333337</v>
      </c>
      <c r="F241" s="505">
        <v>38.616666666666667</v>
      </c>
      <c r="G241" s="505">
        <v>38.233333333333334</v>
      </c>
      <c r="H241" s="505">
        <v>39.63333333333334</v>
      </c>
      <c r="I241" s="505">
        <v>40.01666666666668</v>
      </c>
      <c r="J241" s="505">
        <v>40.333333333333343</v>
      </c>
      <c r="K241" s="504">
        <v>39.700000000000003</v>
      </c>
      <c r="L241" s="504">
        <v>39</v>
      </c>
      <c r="M241" s="504">
        <v>14.40297</v>
      </c>
      <c r="N241" s="1"/>
      <c r="O241" s="1"/>
    </row>
    <row r="242" spans="1:15" ht="12.75" customHeight="1">
      <c r="A242" s="31">
        <v>232</v>
      </c>
      <c r="B242" s="503" t="s">
        <v>135</v>
      </c>
      <c r="C242" s="504">
        <v>1866.15</v>
      </c>
      <c r="D242" s="505">
        <v>1861.8999999999999</v>
      </c>
      <c r="E242" s="505">
        <v>1849.2999999999997</v>
      </c>
      <c r="F242" s="505">
        <v>1832.4499999999998</v>
      </c>
      <c r="G242" s="505">
        <v>1819.8499999999997</v>
      </c>
      <c r="H242" s="505">
        <v>1878.7499999999998</v>
      </c>
      <c r="I242" s="505">
        <v>1891.3499999999997</v>
      </c>
      <c r="J242" s="505">
        <v>1908.1999999999998</v>
      </c>
      <c r="K242" s="504">
        <v>1874.5</v>
      </c>
      <c r="L242" s="504">
        <v>1845.05</v>
      </c>
      <c r="M242" s="504">
        <v>26.477329999999998</v>
      </c>
      <c r="N242" s="1"/>
      <c r="O242" s="1"/>
    </row>
    <row r="243" spans="1:15" ht="12.75" customHeight="1">
      <c r="A243" s="31">
        <v>233</v>
      </c>
      <c r="B243" s="503" t="s">
        <v>412</v>
      </c>
      <c r="C243" s="504">
        <v>1170.95</v>
      </c>
      <c r="D243" s="505">
        <v>1173.1833333333334</v>
      </c>
      <c r="E243" s="505">
        <v>1157.0666666666668</v>
      </c>
      <c r="F243" s="505">
        <v>1143.1833333333334</v>
      </c>
      <c r="G243" s="505">
        <v>1127.0666666666668</v>
      </c>
      <c r="H243" s="505">
        <v>1187.0666666666668</v>
      </c>
      <c r="I243" s="505">
        <v>1203.1833333333336</v>
      </c>
      <c r="J243" s="505">
        <v>1217.0666666666668</v>
      </c>
      <c r="K243" s="504">
        <v>1189.3</v>
      </c>
      <c r="L243" s="504">
        <v>1159.3</v>
      </c>
      <c r="M243" s="504">
        <v>0.14685999999999999</v>
      </c>
      <c r="N243" s="1"/>
      <c r="O243" s="1"/>
    </row>
    <row r="244" spans="1:15" ht="12.75" customHeight="1">
      <c r="A244" s="31">
        <v>234</v>
      </c>
      <c r="B244" s="503" t="s">
        <v>413</v>
      </c>
      <c r="C244" s="504">
        <v>351.6</v>
      </c>
      <c r="D244" s="505">
        <v>354.13333333333338</v>
      </c>
      <c r="E244" s="505">
        <v>344.76666666666677</v>
      </c>
      <c r="F244" s="505">
        <v>337.93333333333339</v>
      </c>
      <c r="G244" s="505">
        <v>328.56666666666678</v>
      </c>
      <c r="H244" s="505">
        <v>360.96666666666675</v>
      </c>
      <c r="I244" s="505">
        <v>370.33333333333343</v>
      </c>
      <c r="J244" s="505">
        <v>377.16666666666674</v>
      </c>
      <c r="K244" s="504">
        <v>363.5</v>
      </c>
      <c r="L244" s="504">
        <v>347.3</v>
      </c>
      <c r="M244" s="504">
        <v>7.9445699999999997</v>
      </c>
      <c r="N244" s="1"/>
      <c r="O244" s="1"/>
    </row>
    <row r="245" spans="1:15" ht="12.75" customHeight="1">
      <c r="A245" s="31">
        <v>235</v>
      </c>
      <c r="B245" s="503" t="s">
        <v>414</v>
      </c>
      <c r="C245" s="504">
        <v>681.55</v>
      </c>
      <c r="D245" s="505">
        <v>675.69999999999993</v>
      </c>
      <c r="E245" s="505">
        <v>662.89999999999986</v>
      </c>
      <c r="F245" s="505">
        <v>644.24999999999989</v>
      </c>
      <c r="G245" s="505">
        <v>631.44999999999982</v>
      </c>
      <c r="H245" s="505">
        <v>694.34999999999991</v>
      </c>
      <c r="I245" s="505">
        <v>707.14999999999986</v>
      </c>
      <c r="J245" s="505">
        <v>725.8</v>
      </c>
      <c r="K245" s="504">
        <v>688.5</v>
      </c>
      <c r="L245" s="504">
        <v>657.05</v>
      </c>
      <c r="M245" s="504">
        <v>1.6068499999999999</v>
      </c>
      <c r="N245" s="1"/>
      <c r="O245" s="1"/>
    </row>
    <row r="246" spans="1:15" ht="12.75" customHeight="1">
      <c r="A246" s="31">
        <v>236</v>
      </c>
      <c r="B246" s="503" t="s">
        <v>408</v>
      </c>
      <c r="C246" s="504">
        <v>20.5</v>
      </c>
      <c r="D246" s="505">
        <v>20.466666666666665</v>
      </c>
      <c r="E246" s="505">
        <v>20.18333333333333</v>
      </c>
      <c r="F246" s="505">
        <v>19.866666666666664</v>
      </c>
      <c r="G246" s="505">
        <v>19.583333333333329</v>
      </c>
      <c r="H246" s="505">
        <v>20.783333333333331</v>
      </c>
      <c r="I246" s="505">
        <v>21.06666666666667</v>
      </c>
      <c r="J246" s="505">
        <v>21.383333333333333</v>
      </c>
      <c r="K246" s="504">
        <v>20.75</v>
      </c>
      <c r="L246" s="504">
        <v>20.149999999999999</v>
      </c>
      <c r="M246" s="504">
        <v>57.77778</v>
      </c>
      <c r="N246" s="1"/>
      <c r="O246" s="1"/>
    </row>
    <row r="247" spans="1:15" ht="12.75" customHeight="1">
      <c r="A247" s="31">
        <v>237</v>
      </c>
      <c r="B247" s="503" t="s">
        <v>136</v>
      </c>
      <c r="C247" s="504">
        <v>110.75</v>
      </c>
      <c r="D247" s="505">
        <v>110.26666666666667</v>
      </c>
      <c r="E247" s="505">
        <v>109.53333333333333</v>
      </c>
      <c r="F247" s="505">
        <v>108.31666666666666</v>
      </c>
      <c r="G247" s="505">
        <v>107.58333333333333</v>
      </c>
      <c r="H247" s="505">
        <v>111.48333333333333</v>
      </c>
      <c r="I247" s="505">
        <v>112.21666666666665</v>
      </c>
      <c r="J247" s="505">
        <v>113.43333333333334</v>
      </c>
      <c r="K247" s="504">
        <v>111</v>
      </c>
      <c r="L247" s="504">
        <v>109.05</v>
      </c>
      <c r="M247" s="504">
        <v>44.599629999999998</v>
      </c>
      <c r="N247" s="1"/>
      <c r="O247" s="1"/>
    </row>
    <row r="248" spans="1:15" ht="12.75" customHeight="1">
      <c r="A248" s="31">
        <v>238</v>
      </c>
      <c r="B248" s="503" t="s">
        <v>400</v>
      </c>
      <c r="C248" s="504">
        <v>457.35</v>
      </c>
      <c r="D248" s="505">
        <v>457.65000000000003</v>
      </c>
      <c r="E248" s="505">
        <v>453.65000000000009</v>
      </c>
      <c r="F248" s="505">
        <v>449.95000000000005</v>
      </c>
      <c r="G248" s="505">
        <v>445.9500000000001</v>
      </c>
      <c r="H248" s="505">
        <v>461.35000000000008</v>
      </c>
      <c r="I248" s="505">
        <v>465.34999999999997</v>
      </c>
      <c r="J248" s="505">
        <v>469.05000000000007</v>
      </c>
      <c r="K248" s="504">
        <v>461.65</v>
      </c>
      <c r="L248" s="504">
        <v>453.95</v>
      </c>
      <c r="M248" s="504">
        <v>0.996</v>
      </c>
      <c r="N248" s="1"/>
      <c r="O248" s="1"/>
    </row>
    <row r="249" spans="1:15" ht="12.75" customHeight="1">
      <c r="A249" s="31">
        <v>239</v>
      </c>
      <c r="B249" s="503" t="s">
        <v>266</v>
      </c>
      <c r="C249" s="504">
        <v>2038.65</v>
      </c>
      <c r="D249" s="505">
        <v>2023.1500000000003</v>
      </c>
      <c r="E249" s="505">
        <v>1997.5000000000005</v>
      </c>
      <c r="F249" s="505">
        <v>1956.3500000000001</v>
      </c>
      <c r="G249" s="505">
        <v>1930.7000000000003</v>
      </c>
      <c r="H249" s="505">
        <v>2064.3000000000006</v>
      </c>
      <c r="I249" s="505">
        <v>2089.9500000000007</v>
      </c>
      <c r="J249" s="505">
        <v>2131.1000000000008</v>
      </c>
      <c r="K249" s="504">
        <v>2048.8000000000002</v>
      </c>
      <c r="L249" s="504">
        <v>1982</v>
      </c>
      <c r="M249" s="504">
        <v>3.0118200000000002</v>
      </c>
      <c r="N249" s="1"/>
      <c r="O249" s="1"/>
    </row>
    <row r="250" spans="1:15" ht="12.75" customHeight="1">
      <c r="A250" s="31">
        <v>240</v>
      </c>
      <c r="B250" s="503" t="s">
        <v>401</v>
      </c>
      <c r="C250" s="504">
        <v>202.25</v>
      </c>
      <c r="D250" s="505">
        <v>202.7833333333333</v>
      </c>
      <c r="E250" s="505">
        <v>200.1666666666666</v>
      </c>
      <c r="F250" s="505">
        <v>198.08333333333329</v>
      </c>
      <c r="G250" s="505">
        <v>195.46666666666658</v>
      </c>
      <c r="H250" s="505">
        <v>204.86666666666662</v>
      </c>
      <c r="I250" s="505">
        <v>207.48333333333329</v>
      </c>
      <c r="J250" s="505">
        <v>209.56666666666663</v>
      </c>
      <c r="K250" s="504">
        <v>205.4</v>
      </c>
      <c r="L250" s="504">
        <v>200.7</v>
      </c>
      <c r="M250" s="504">
        <v>7.4712399999999999</v>
      </c>
      <c r="N250" s="1"/>
      <c r="O250" s="1"/>
    </row>
    <row r="251" spans="1:15" ht="12.75" customHeight="1">
      <c r="A251" s="31">
        <v>241</v>
      </c>
      <c r="B251" s="503" t="s">
        <v>402</v>
      </c>
      <c r="C251" s="504">
        <v>44.7</v>
      </c>
      <c r="D251" s="505">
        <v>44.766666666666673</v>
      </c>
      <c r="E251" s="505">
        <v>44.333333333333343</v>
      </c>
      <c r="F251" s="505">
        <v>43.966666666666669</v>
      </c>
      <c r="G251" s="505">
        <v>43.533333333333339</v>
      </c>
      <c r="H251" s="505">
        <v>45.133333333333347</v>
      </c>
      <c r="I251" s="505">
        <v>45.56666666666667</v>
      </c>
      <c r="J251" s="505">
        <v>45.933333333333351</v>
      </c>
      <c r="K251" s="504">
        <v>45.2</v>
      </c>
      <c r="L251" s="504">
        <v>44.4</v>
      </c>
      <c r="M251" s="504">
        <v>8.8492800000000003</v>
      </c>
      <c r="N251" s="1"/>
      <c r="O251" s="1"/>
    </row>
    <row r="252" spans="1:15" ht="12.75" customHeight="1">
      <c r="A252" s="31">
        <v>242</v>
      </c>
      <c r="B252" s="503" t="s">
        <v>137</v>
      </c>
      <c r="C252" s="504">
        <v>839</v>
      </c>
      <c r="D252" s="505">
        <v>834</v>
      </c>
      <c r="E252" s="505">
        <v>828</v>
      </c>
      <c r="F252" s="505">
        <v>817</v>
      </c>
      <c r="G252" s="505">
        <v>811</v>
      </c>
      <c r="H252" s="505">
        <v>845</v>
      </c>
      <c r="I252" s="505">
        <v>851</v>
      </c>
      <c r="J252" s="505">
        <v>862</v>
      </c>
      <c r="K252" s="504">
        <v>840</v>
      </c>
      <c r="L252" s="504">
        <v>823</v>
      </c>
      <c r="M252" s="504">
        <v>26.406759999999998</v>
      </c>
      <c r="N252" s="1"/>
      <c r="O252" s="1"/>
    </row>
    <row r="253" spans="1:15" ht="12.75" customHeight="1">
      <c r="A253" s="31">
        <v>243</v>
      </c>
      <c r="B253" s="503" t="s">
        <v>842</v>
      </c>
      <c r="C253" s="504">
        <v>22.6</v>
      </c>
      <c r="D253" s="505">
        <v>22.583333333333332</v>
      </c>
      <c r="E253" s="505">
        <v>22.466666666666665</v>
      </c>
      <c r="F253" s="505">
        <v>22.333333333333332</v>
      </c>
      <c r="G253" s="505">
        <v>22.216666666666665</v>
      </c>
      <c r="H253" s="505">
        <v>22.716666666666665</v>
      </c>
      <c r="I253" s="505">
        <v>22.833333333333332</v>
      </c>
      <c r="J253" s="505">
        <v>22.966666666666665</v>
      </c>
      <c r="K253" s="504">
        <v>22.7</v>
      </c>
      <c r="L253" s="504">
        <v>22.45</v>
      </c>
      <c r="M253" s="504">
        <v>40.251840000000001</v>
      </c>
      <c r="N253" s="1"/>
      <c r="O253" s="1"/>
    </row>
    <row r="254" spans="1:15" ht="12.75" customHeight="1">
      <c r="A254" s="31">
        <v>244</v>
      </c>
      <c r="B254" s="503" t="s">
        <v>264</v>
      </c>
      <c r="C254" s="504">
        <v>766.95</v>
      </c>
      <c r="D254" s="505">
        <v>762.7166666666667</v>
      </c>
      <c r="E254" s="505">
        <v>752.73333333333335</v>
      </c>
      <c r="F254" s="505">
        <v>738.51666666666665</v>
      </c>
      <c r="G254" s="505">
        <v>728.5333333333333</v>
      </c>
      <c r="H254" s="505">
        <v>776.93333333333339</v>
      </c>
      <c r="I254" s="505">
        <v>786.91666666666674</v>
      </c>
      <c r="J254" s="505">
        <v>801.13333333333344</v>
      </c>
      <c r="K254" s="504">
        <v>772.7</v>
      </c>
      <c r="L254" s="504">
        <v>748.5</v>
      </c>
      <c r="M254" s="504">
        <v>2.04135</v>
      </c>
      <c r="N254" s="1"/>
      <c r="O254" s="1"/>
    </row>
    <row r="255" spans="1:15" ht="12.75" customHeight="1">
      <c r="A255" s="31">
        <v>245</v>
      </c>
      <c r="B255" s="503" t="s">
        <v>138</v>
      </c>
      <c r="C255" s="504">
        <v>217.55</v>
      </c>
      <c r="D255" s="505">
        <v>217.21666666666667</v>
      </c>
      <c r="E255" s="505">
        <v>215.98333333333335</v>
      </c>
      <c r="F255" s="505">
        <v>214.41666666666669</v>
      </c>
      <c r="G255" s="505">
        <v>213.18333333333337</v>
      </c>
      <c r="H255" s="505">
        <v>218.78333333333333</v>
      </c>
      <c r="I255" s="505">
        <v>220.01666666666662</v>
      </c>
      <c r="J255" s="505">
        <v>221.58333333333331</v>
      </c>
      <c r="K255" s="504">
        <v>218.45</v>
      </c>
      <c r="L255" s="504">
        <v>215.65</v>
      </c>
      <c r="M255" s="504">
        <v>81.531059999999997</v>
      </c>
      <c r="N255" s="1"/>
      <c r="O255" s="1"/>
    </row>
    <row r="256" spans="1:15" ht="12.75" customHeight="1">
      <c r="A256" s="31">
        <v>246</v>
      </c>
      <c r="B256" s="503" t="s">
        <v>403</v>
      </c>
      <c r="C256" s="504">
        <v>117.9</v>
      </c>
      <c r="D256" s="505">
        <v>117.89999999999999</v>
      </c>
      <c r="E256" s="505">
        <v>115.19999999999999</v>
      </c>
      <c r="F256" s="505">
        <v>112.5</v>
      </c>
      <c r="G256" s="505">
        <v>109.8</v>
      </c>
      <c r="H256" s="505">
        <v>120.59999999999998</v>
      </c>
      <c r="I256" s="505">
        <v>123.3</v>
      </c>
      <c r="J256" s="505">
        <v>125.99999999999997</v>
      </c>
      <c r="K256" s="504">
        <v>120.6</v>
      </c>
      <c r="L256" s="504">
        <v>115.2</v>
      </c>
      <c r="M256" s="504">
        <v>10.186</v>
      </c>
      <c r="N256" s="1"/>
      <c r="O256" s="1"/>
    </row>
    <row r="257" spans="1:15" ht="12.75" customHeight="1">
      <c r="A257" s="31">
        <v>247</v>
      </c>
      <c r="B257" s="503" t="s">
        <v>421</v>
      </c>
      <c r="C257" s="504">
        <v>101.9</v>
      </c>
      <c r="D257" s="505">
        <v>101.7</v>
      </c>
      <c r="E257" s="505">
        <v>99.300000000000011</v>
      </c>
      <c r="F257" s="505">
        <v>96.7</v>
      </c>
      <c r="G257" s="505">
        <v>94.300000000000011</v>
      </c>
      <c r="H257" s="505">
        <v>104.30000000000001</v>
      </c>
      <c r="I257" s="505">
        <v>106.70000000000002</v>
      </c>
      <c r="J257" s="505">
        <v>109.30000000000001</v>
      </c>
      <c r="K257" s="504">
        <v>104.1</v>
      </c>
      <c r="L257" s="504">
        <v>99.1</v>
      </c>
      <c r="M257" s="504">
        <v>6.9783799999999996</v>
      </c>
      <c r="N257" s="1"/>
      <c r="O257" s="1"/>
    </row>
    <row r="258" spans="1:15" ht="12.75" customHeight="1">
      <c r="A258" s="31">
        <v>248</v>
      </c>
      <c r="B258" s="503" t="s">
        <v>415</v>
      </c>
      <c r="C258" s="504">
        <v>1663.25</v>
      </c>
      <c r="D258" s="505">
        <v>1662.8500000000001</v>
      </c>
      <c r="E258" s="505">
        <v>1644.7000000000003</v>
      </c>
      <c r="F258" s="505">
        <v>1626.15</v>
      </c>
      <c r="G258" s="505">
        <v>1608.0000000000002</v>
      </c>
      <c r="H258" s="505">
        <v>1681.4000000000003</v>
      </c>
      <c r="I258" s="505">
        <v>1699.5500000000004</v>
      </c>
      <c r="J258" s="505">
        <v>1718.1000000000004</v>
      </c>
      <c r="K258" s="504">
        <v>1681</v>
      </c>
      <c r="L258" s="504">
        <v>1644.3</v>
      </c>
      <c r="M258" s="504">
        <v>0.76549</v>
      </c>
      <c r="N258" s="1"/>
      <c r="O258" s="1"/>
    </row>
    <row r="259" spans="1:15" ht="12.75" customHeight="1">
      <c r="A259" s="31">
        <v>249</v>
      </c>
      <c r="B259" s="503" t="s">
        <v>425</v>
      </c>
      <c r="C259" s="504">
        <v>2018</v>
      </c>
      <c r="D259" s="505">
        <v>2028.7666666666667</v>
      </c>
      <c r="E259" s="505">
        <v>1998.5333333333333</v>
      </c>
      <c r="F259" s="505">
        <v>1979.0666666666666</v>
      </c>
      <c r="G259" s="505">
        <v>1948.8333333333333</v>
      </c>
      <c r="H259" s="505">
        <v>2048.2333333333336</v>
      </c>
      <c r="I259" s="505">
        <v>2078.4666666666662</v>
      </c>
      <c r="J259" s="505">
        <v>2097.9333333333334</v>
      </c>
      <c r="K259" s="504">
        <v>2059</v>
      </c>
      <c r="L259" s="504">
        <v>2009.3</v>
      </c>
      <c r="M259" s="504">
        <v>7.6789999999999997E-2</v>
      </c>
      <c r="N259" s="1"/>
      <c r="O259" s="1"/>
    </row>
    <row r="260" spans="1:15" ht="12.75" customHeight="1">
      <c r="A260" s="31">
        <v>250</v>
      </c>
      <c r="B260" s="503" t="s">
        <v>422</v>
      </c>
      <c r="C260" s="504">
        <v>100.25</v>
      </c>
      <c r="D260" s="505">
        <v>100.41666666666667</v>
      </c>
      <c r="E260" s="505">
        <v>99.233333333333348</v>
      </c>
      <c r="F260" s="505">
        <v>98.216666666666683</v>
      </c>
      <c r="G260" s="505">
        <v>97.03333333333336</v>
      </c>
      <c r="H260" s="505">
        <v>101.43333333333334</v>
      </c>
      <c r="I260" s="505">
        <v>102.61666666666665</v>
      </c>
      <c r="J260" s="505">
        <v>103.63333333333333</v>
      </c>
      <c r="K260" s="504">
        <v>101.6</v>
      </c>
      <c r="L260" s="504">
        <v>99.4</v>
      </c>
      <c r="M260" s="504">
        <v>4.3932200000000003</v>
      </c>
      <c r="N260" s="1"/>
      <c r="O260" s="1"/>
    </row>
    <row r="261" spans="1:15" ht="12.75" customHeight="1">
      <c r="A261" s="31">
        <v>251</v>
      </c>
      <c r="B261" s="503" t="s">
        <v>139</v>
      </c>
      <c r="C261" s="504">
        <v>381</v>
      </c>
      <c r="D261" s="505">
        <v>380.5333333333333</v>
      </c>
      <c r="E261" s="505">
        <v>377.66666666666663</v>
      </c>
      <c r="F261" s="505">
        <v>374.33333333333331</v>
      </c>
      <c r="G261" s="505">
        <v>371.46666666666664</v>
      </c>
      <c r="H261" s="505">
        <v>383.86666666666662</v>
      </c>
      <c r="I261" s="505">
        <v>386.73333333333329</v>
      </c>
      <c r="J261" s="505">
        <v>390.06666666666661</v>
      </c>
      <c r="K261" s="504">
        <v>383.4</v>
      </c>
      <c r="L261" s="504">
        <v>377.2</v>
      </c>
      <c r="M261" s="504">
        <v>22.202500000000001</v>
      </c>
      <c r="N261" s="1"/>
      <c r="O261" s="1"/>
    </row>
    <row r="262" spans="1:15" ht="12.75" customHeight="1">
      <c r="A262" s="31">
        <v>252</v>
      </c>
      <c r="B262" s="503" t="s">
        <v>416</v>
      </c>
      <c r="C262" s="504">
        <v>3378.95</v>
      </c>
      <c r="D262" s="505">
        <v>3410.1833333333329</v>
      </c>
      <c r="E262" s="505">
        <v>3332.3666666666659</v>
      </c>
      <c r="F262" s="505">
        <v>3285.7833333333328</v>
      </c>
      <c r="G262" s="505">
        <v>3207.9666666666658</v>
      </c>
      <c r="H262" s="505">
        <v>3456.766666666666</v>
      </c>
      <c r="I262" s="505">
        <v>3534.5833333333326</v>
      </c>
      <c r="J262" s="505">
        <v>3581.1666666666661</v>
      </c>
      <c r="K262" s="504">
        <v>3488</v>
      </c>
      <c r="L262" s="504">
        <v>3363.6</v>
      </c>
      <c r="M262" s="504">
        <v>0.37541000000000002</v>
      </c>
      <c r="N262" s="1"/>
      <c r="O262" s="1"/>
    </row>
    <row r="263" spans="1:15" ht="12.75" customHeight="1">
      <c r="A263" s="31">
        <v>253</v>
      </c>
      <c r="B263" s="503" t="s">
        <v>417</v>
      </c>
      <c r="C263" s="504">
        <v>561.20000000000005</v>
      </c>
      <c r="D263" s="505">
        <v>557.61666666666667</v>
      </c>
      <c r="E263" s="505">
        <v>549.2833333333333</v>
      </c>
      <c r="F263" s="505">
        <v>537.36666666666667</v>
      </c>
      <c r="G263" s="505">
        <v>529.0333333333333</v>
      </c>
      <c r="H263" s="505">
        <v>569.5333333333333</v>
      </c>
      <c r="I263" s="505">
        <v>577.86666666666656</v>
      </c>
      <c r="J263" s="505">
        <v>589.7833333333333</v>
      </c>
      <c r="K263" s="504">
        <v>565.95000000000005</v>
      </c>
      <c r="L263" s="504">
        <v>545.70000000000005</v>
      </c>
      <c r="M263" s="504">
        <v>1.4572000000000001</v>
      </c>
      <c r="N263" s="1"/>
      <c r="O263" s="1"/>
    </row>
    <row r="264" spans="1:15" ht="12.75" customHeight="1">
      <c r="A264" s="31">
        <v>254</v>
      </c>
      <c r="B264" s="503" t="s">
        <v>418</v>
      </c>
      <c r="C264" s="504">
        <v>198.7</v>
      </c>
      <c r="D264" s="505">
        <v>199.25</v>
      </c>
      <c r="E264" s="505">
        <v>196.6</v>
      </c>
      <c r="F264" s="505">
        <v>194.5</v>
      </c>
      <c r="G264" s="505">
        <v>191.85</v>
      </c>
      <c r="H264" s="505">
        <v>201.35</v>
      </c>
      <c r="I264" s="505">
        <v>203.99999999999997</v>
      </c>
      <c r="J264" s="505">
        <v>206.1</v>
      </c>
      <c r="K264" s="504">
        <v>201.9</v>
      </c>
      <c r="L264" s="504">
        <v>197.15</v>
      </c>
      <c r="M264" s="504">
        <v>4.9358899999999997</v>
      </c>
      <c r="N264" s="1"/>
      <c r="O264" s="1"/>
    </row>
    <row r="265" spans="1:15" ht="12.75" customHeight="1">
      <c r="A265" s="31">
        <v>255</v>
      </c>
      <c r="B265" s="503" t="s">
        <v>419</v>
      </c>
      <c r="C265" s="504">
        <v>129.75</v>
      </c>
      <c r="D265" s="505">
        <v>130.13333333333333</v>
      </c>
      <c r="E265" s="505">
        <v>127.26666666666665</v>
      </c>
      <c r="F265" s="505">
        <v>124.78333333333333</v>
      </c>
      <c r="G265" s="505">
        <v>121.91666666666666</v>
      </c>
      <c r="H265" s="505">
        <v>132.61666666666665</v>
      </c>
      <c r="I265" s="505">
        <v>135.48333333333332</v>
      </c>
      <c r="J265" s="505">
        <v>137.96666666666664</v>
      </c>
      <c r="K265" s="504">
        <v>133</v>
      </c>
      <c r="L265" s="504">
        <v>127.65</v>
      </c>
      <c r="M265" s="504">
        <v>5.0658899999999996</v>
      </c>
      <c r="N265" s="1"/>
      <c r="O265" s="1"/>
    </row>
    <row r="266" spans="1:15" ht="12.75" customHeight="1">
      <c r="A266" s="31">
        <v>256</v>
      </c>
      <c r="B266" s="503" t="s">
        <v>420</v>
      </c>
      <c r="C266" s="504">
        <v>73.099999999999994</v>
      </c>
      <c r="D266" s="505">
        <v>72.733333333333334</v>
      </c>
      <c r="E266" s="505">
        <v>72.016666666666666</v>
      </c>
      <c r="F266" s="505">
        <v>70.933333333333337</v>
      </c>
      <c r="G266" s="505">
        <v>70.216666666666669</v>
      </c>
      <c r="H266" s="505">
        <v>73.816666666666663</v>
      </c>
      <c r="I266" s="505">
        <v>74.533333333333331</v>
      </c>
      <c r="J266" s="505">
        <v>75.61666666666666</v>
      </c>
      <c r="K266" s="504">
        <v>73.45</v>
      </c>
      <c r="L266" s="504">
        <v>71.650000000000006</v>
      </c>
      <c r="M266" s="504">
        <v>8.1774900000000006</v>
      </c>
      <c r="N266" s="1"/>
      <c r="O266" s="1"/>
    </row>
    <row r="267" spans="1:15" ht="12.75" customHeight="1">
      <c r="A267" s="31">
        <v>257</v>
      </c>
      <c r="B267" s="503" t="s">
        <v>424</v>
      </c>
      <c r="C267" s="504">
        <v>192.6</v>
      </c>
      <c r="D267" s="505">
        <v>189.5</v>
      </c>
      <c r="E267" s="505">
        <v>184.1</v>
      </c>
      <c r="F267" s="505">
        <v>175.6</v>
      </c>
      <c r="G267" s="505">
        <v>170.2</v>
      </c>
      <c r="H267" s="505">
        <v>198</v>
      </c>
      <c r="I267" s="505">
        <v>203.39999999999998</v>
      </c>
      <c r="J267" s="505">
        <v>211.9</v>
      </c>
      <c r="K267" s="504">
        <v>194.9</v>
      </c>
      <c r="L267" s="504">
        <v>181</v>
      </c>
      <c r="M267" s="504">
        <v>27.780750000000001</v>
      </c>
      <c r="N267" s="1"/>
      <c r="O267" s="1"/>
    </row>
    <row r="268" spans="1:15" ht="12.75" customHeight="1">
      <c r="A268" s="31">
        <v>258</v>
      </c>
      <c r="B268" s="503" t="s">
        <v>423</v>
      </c>
      <c r="C268" s="504">
        <v>345.65</v>
      </c>
      <c r="D268" s="505">
        <v>337</v>
      </c>
      <c r="E268" s="505">
        <v>327</v>
      </c>
      <c r="F268" s="505">
        <v>308.35000000000002</v>
      </c>
      <c r="G268" s="505">
        <v>298.35000000000002</v>
      </c>
      <c r="H268" s="505">
        <v>355.65</v>
      </c>
      <c r="I268" s="505">
        <v>365.65</v>
      </c>
      <c r="J268" s="505">
        <v>384.29999999999995</v>
      </c>
      <c r="K268" s="504">
        <v>347</v>
      </c>
      <c r="L268" s="504">
        <v>318.35000000000002</v>
      </c>
      <c r="M268" s="504">
        <v>5.7859400000000001</v>
      </c>
      <c r="N268" s="1"/>
      <c r="O268" s="1"/>
    </row>
    <row r="269" spans="1:15" ht="12.75" customHeight="1">
      <c r="A269" s="31">
        <v>259</v>
      </c>
      <c r="B269" s="503" t="s">
        <v>267</v>
      </c>
      <c r="C269" s="504">
        <v>311.35000000000002</v>
      </c>
      <c r="D269" s="505">
        <v>306.76666666666665</v>
      </c>
      <c r="E269" s="505">
        <v>300.63333333333333</v>
      </c>
      <c r="F269" s="505">
        <v>289.91666666666669</v>
      </c>
      <c r="G269" s="505">
        <v>283.78333333333336</v>
      </c>
      <c r="H269" s="505">
        <v>317.48333333333329</v>
      </c>
      <c r="I269" s="505">
        <v>323.61666666666662</v>
      </c>
      <c r="J269" s="505">
        <v>334.33333333333326</v>
      </c>
      <c r="K269" s="504">
        <v>312.89999999999998</v>
      </c>
      <c r="L269" s="504">
        <v>296.05</v>
      </c>
      <c r="M269" s="504">
        <v>7.2839900000000002</v>
      </c>
      <c r="N269" s="1"/>
      <c r="O269" s="1"/>
    </row>
    <row r="270" spans="1:15" ht="12.75" customHeight="1">
      <c r="A270" s="31">
        <v>260</v>
      </c>
      <c r="B270" s="503" t="s">
        <v>140</v>
      </c>
      <c r="C270" s="504">
        <v>653.04999999999995</v>
      </c>
      <c r="D270" s="505">
        <v>650.33333333333337</v>
      </c>
      <c r="E270" s="505">
        <v>645.86666666666679</v>
      </c>
      <c r="F270" s="505">
        <v>638.68333333333339</v>
      </c>
      <c r="G270" s="505">
        <v>634.21666666666681</v>
      </c>
      <c r="H270" s="505">
        <v>657.51666666666677</v>
      </c>
      <c r="I270" s="505">
        <v>661.98333333333323</v>
      </c>
      <c r="J270" s="505">
        <v>669.16666666666674</v>
      </c>
      <c r="K270" s="504">
        <v>654.79999999999995</v>
      </c>
      <c r="L270" s="504">
        <v>643.15</v>
      </c>
      <c r="M270" s="504">
        <v>18.389189999999999</v>
      </c>
      <c r="N270" s="1"/>
      <c r="O270" s="1"/>
    </row>
    <row r="271" spans="1:15" ht="12.75" customHeight="1">
      <c r="A271" s="31">
        <v>261</v>
      </c>
      <c r="B271" s="503" t="s">
        <v>141</v>
      </c>
      <c r="C271" s="504">
        <v>3520.6</v>
      </c>
      <c r="D271" s="505">
        <v>3467.6666666666665</v>
      </c>
      <c r="E271" s="505">
        <v>3402.9333333333329</v>
      </c>
      <c r="F271" s="505">
        <v>3285.2666666666664</v>
      </c>
      <c r="G271" s="505">
        <v>3220.5333333333328</v>
      </c>
      <c r="H271" s="505">
        <v>3585.333333333333</v>
      </c>
      <c r="I271" s="505">
        <v>3650.0666666666666</v>
      </c>
      <c r="J271" s="505">
        <v>3767.7333333333331</v>
      </c>
      <c r="K271" s="504">
        <v>3532.4</v>
      </c>
      <c r="L271" s="504">
        <v>3350</v>
      </c>
      <c r="M271" s="504">
        <v>5.5566300000000002</v>
      </c>
      <c r="N271" s="1"/>
      <c r="O271" s="1"/>
    </row>
    <row r="272" spans="1:15" ht="12.75" customHeight="1">
      <c r="A272" s="31">
        <v>262</v>
      </c>
      <c r="B272" s="503" t="s">
        <v>850</v>
      </c>
      <c r="C272" s="504">
        <v>525.54999999999995</v>
      </c>
      <c r="D272" s="505">
        <v>527.51666666666665</v>
      </c>
      <c r="E272" s="505">
        <v>518.0333333333333</v>
      </c>
      <c r="F272" s="505">
        <v>510.51666666666665</v>
      </c>
      <c r="G272" s="505">
        <v>501.0333333333333</v>
      </c>
      <c r="H272" s="505">
        <v>535.0333333333333</v>
      </c>
      <c r="I272" s="505">
        <v>544.51666666666665</v>
      </c>
      <c r="J272" s="505">
        <v>552.0333333333333</v>
      </c>
      <c r="K272" s="504">
        <v>537</v>
      </c>
      <c r="L272" s="504">
        <v>520</v>
      </c>
      <c r="M272" s="504">
        <v>2.9904299999999999</v>
      </c>
      <c r="N272" s="1"/>
      <c r="O272" s="1"/>
    </row>
    <row r="273" spans="1:15" ht="12.75" customHeight="1">
      <c r="A273" s="31">
        <v>263</v>
      </c>
      <c r="B273" s="503" t="s">
        <v>851</v>
      </c>
      <c r="C273" s="504">
        <v>566.75</v>
      </c>
      <c r="D273" s="505">
        <v>569.61666666666667</v>
      </c>
      <c r="E273" s="505">
        <v>561.48333333333335</v>
      </c>
      <c r="F273" s="505">
        <v>556.2166666666667</v>
      </c>
      <c r="G273" s="505">
        <v>548.08333333333337</v>
      </c>
      <c r="H273" s="505">
        <v>574.88333333333333</v>
      </c>
      <c r="I273" s="505">
        <v>583.01666666666677</v>
      </c>
      <c r="J273" s="505">
        <v>588.2833333333333</v>
      </c>
      <c r="K273" s="504">
        <v>577.75</v>
      </c>
      <c r="L273" s="504">
        <v>564.35</v>
      </c>
      <c r="M273" s="504">
        <v>0.61889000000000005</v>
      </c>
      <c r="N273" s="1"/>
      <c r="O273" s="1"/>
    </row>
    <row r="274" spans="1:15" ht="12.75" customHeight="1">
      <c r="A274" s="31">
        <v>264</v>
      </c>
      <c r="B274" s="503" t="s">
        <v>426</v>
      </c>
      <c r="C274" s="504">
        <v>796.7</v>
      </c>
      <c r="D274" s="505">
        <v>794.98333333333323</v>
      </c>
      <c r="E274" s="505">
        <v>782.71666666666647</v>
      </c>
      <c r="F274" s="505">
        <v>768.73333333333323</v>
      </c>
      <c r="G274" s="505">
        <v>756.46666666666647</v>
      </c>
      <c r="H274" s="505">
        <v>808.96666666666647</v>
      </c>
      <c r="I274" s="505">
        <v>821.23333333333312</v>
      </c>
      <c r="J274" s="505">
        <v>835.21666666666647</v>
      </c>
      <c r="K274" s="504">
        <v>807.25</v>
      </c>
      <c r="L274" s="504">
        <v>781</v>
      </c>
      <c r="M274" s="504">
        <v>3.9774500000000002</v>
      </c>
      <c r="N274" s="1"/>
      <c r="O274" s="1"/>
    </row>
    <row r="275" spans="1:15" ht="12.75" customHeight="1">
      <c r="A275" s="31">
        <v>265</v>
      </c>
      <c r="B275" s="503" t="s">
        <v>427</v>
      </c>
      <c r="C275" s="504">
        <v>136.35</v>
      </c>
      <c r="D275" s="505">
        <v>137.01666666666668</v>
      </c>
      <c r="E275" s="505">
        <v>135.38333333333335</v>
      </c>
      <c r="F275" s="505">
        <v>134.41666666666669</v>
      </c>
      <c r="G275" s="505">
        <v>132.78333333333336</v>
      </c>
      <c r="H275" s="505">
        <v>137.98333333333335</v>
      </c>
      <c r="I275" s="505">
        <v>139.61666666666667</v>
      </c>
      <c r="J275" s="505">
        <v>140.58333333333334</v>
      </c>
      <c r="K275" s="504">
        <v>138.65</v>
      </c>
      <c r="L275" s="504">
        <v>136.05000000000001</v>
      </c>
      <c r="M275" s="504">
        <v>2.85934</v>
      </c>
      <c r="N275" s="1"/>
      <c r="O275" s="1"/>
    </row>
    <row r="276" spans="1:15" ht="12.75" customHeight="1">
      <c r="A276" s="31">
        <v>266</v>
      </c>
      <c r="B276" s="503" t="s">
        <v>434</v>
      </c>
      <c r="C276" s="504">
        <v>1200.05</v>
      </c>
      <c r="D276" s="505">
        <v>1206.6666666666667</v>
      </c>
      <c r="E276" s="505">
        <v>1189.3333333333335</v>
      </c>
      <c r="F276" s="505">
        <v>1178.6166666666668</v>
      </c>
      <c r="G276" s="505">
        <v>1161.2833333333335</v>
      </c>
      <c r="H276" s="505">
        <v>1217.3833333333334</v>
      </c>
      <c r="I276" s="505">
        <v>1234.7166666666669</v>
      </c>
      <c r="J276" s="505">
        <v>1245.4333333333334</v>
      </c>
      <c r="K276" s="504">
        <v>1224</v>
      </c>
      <c r="L276" s="504">
        <v>1195.95</v>
      </c>
      <c r="M276" s="504">
        <v>0.84789999999999999</v>
      </c>
      <c r="N276" s="1"/>
      <c r="O276" s="1"/>
    </row>
    <row r="277" spans="1:15" ht="12.75" customHeight="1">
      <c r="A277" s="31">
        <v>267</v>
      </c>
      <c r="B277" s="503" t="s">
        <v>435</v>
      </c>
      <c r="C277" s="504">
        <v>360.75</v>
      </c>
      <c r="D277" s="505">
        <v>361.34999999999997</v>
      </c>
      <c r="E277" s="505">
        <v>356.89999999999992</v>
      </c>
      <c r="F277" s="505">
        <v>353.04999999999995</v>
      </c>
      <c r="G277" s="505">
        <v>348.59999999999991</v>
      </c>
      <c r="H277" s="505">
        <v>365.19999999999993</v>
      </c>
      <c r="I277" s="505">
        <v>369.65</v>
      </c>
      <c r="J277" s="505">
        <v>373.49999999999994</v>
      </c>
      <c r="K277" s="504">
        <v>365.8</v>
      </c>
      <c r="L277" s="504">
        <v>357.5</v>
      </c>
      <c r="M277" s="504">
        <v>0.58950000000000002</v>
      </c>
      <c r="N277" s="1"/>
      <c r="O277" s="1"/>
    </row>
    <row r="278" spans="1:15" ht="12.75" customHeight="1">
      <c r="A278" s="31">
        <v>268</v>
      </c>
      <c r="B278" s="503" t="s">
        <v>852</v>
      </c>
      <c r="C278" s="504">
        <v>67.25</v>
      </c>
      <c r="D278" s="505">
        <v>67.36666666666666</v>
      </c>
      <c r="E278" s="505">
        <v>66.383333333333326</v>
      </c>
      <c r="F278" s="505">
        <v>65.516666666666666</v>
      </c>
      <c r="G278" s="505">
        <v>64.533333333333331</v>
      </c>
      <c r="H278" s="505">
        <v>68.23333333333332</v>
      </c>
      <c r="I278" s="505">
        <v>69.21666666666664</v>
      </c>
      <c r="J278" s="505">
        <v>70.083333333333314</v>
      </c>
      <c r="K278" s="504">
        <v>68.349999999999994</v>
      </c>
      <c r="L278" s="504">
        <v>66.5</v>
      </c>
      <c r="M278" s="504">
        <v>4.9250400000000001</v>
      </c>
      <c r="N278" s="1"/>
      <c r="O278" s="1"/>
    </row>
    <row r="279" spans="1:15" ht="12.75" customHeight="1">
      <c r="A279" s="31">
        <v>269</v>
      </c>
      <c r="B279" s="503" t="s">
        <v>436</v>
      </c>
      <c r="C279" s="504">
        <v>568.29999999999995</v>
      </c>
      <c r="D279" s="505">
        <v>571.43333333333328</v>
      </c>
      <c r="E279" s="505">
        <v>562.96666666666658</v>
      </c>
      <c r="F279" s="505">
        <v>557.63333333333333</v>
      </c>
      <c r="G279" s="505">
        <v>549.16666666666663</v>
      </c>
      <c r="H279" s="505">
        <v>576.76666666666654</v>
      </c>
      <c r="I279" s="505">
        <v>585.23333333333323</v>
      </c>
      <c r="J279" s="505">
        <v>590.56666666666649</v>
      </c>
      <c r="K279" s="504">
        <v>579.9</v>
      </c>
      <c r="L279" s="504">
        <v>566.1</v>
      </c>
      <c r="M279" s="504">
        <v>0.60463</v>
      </c>
      <c r="N279" s="1"/>
      <c r="O279" s="1"/>
    </row>
    <row r="280" spans="1:15" ht="12.75" customHeight="1">
      <c r="A280" s="31">
        <v>270</v>
      </c>
      <c r="B280" s="503" t="s">
        <v>437</v>
      </c>
      <c r="C280" s="504">
        <v>44.45</v>
      </c>
      <c r="D280" s="505">
        <v>44.583333333333336</v>
      </c>
      <c r="E280" s="505">
        <v>44.166666666666671</v>
      </c>
      <c r="F280" s="505">
        <v>43.883333333333333</v>
      </c>
      <c r="G280" s="505">
        <v>43.466666666666669</v>
      </c>
      <c r="H280" s="505">
        <v>44.866666666666674</v>
      </c>
      <c r="I280" s="505">
        <v>45.283333333333346</v>
      </c>
      <c r="J280" s="505">
        <v>45.566666666666677</v>
      </c>
      <c r="K280" s="504">
        <v>45</v>
      </c>
      <c r="L280" s="504">
        <v>44.3</v>
      </c>
      <c r="M280" s="504">
        <v>19.199960000000001</v>
      </c>
      <c r="N280" s="1"/>
      <c r="O280" s="1"/>
    </row>
    <row r="281" spans="1:15" ht="12.75" customHeight="1">
      <c r="A281" s="31">
        <v>271</v>
      </c>
      <c r="B281" s="503" t="s">
        <v>439</v>
      </c>
      <c r="C281" s="504">
        <v>465.1</v>
      </c>
      <c r="D281" s="505">
        <v>466.08333333333331</v>
      </c>
      <c r="E281" s="505">
        <v>462.16666666666663</v>
      </c>
      <c r="F281" s="505">
        <v>459.23333333333329</v>
      </c>
      <c r="G281" s="505">
        <v>455.31666666666661</v>
      </c>
      <c r="H281" s="505">
        <v>469.01666666666665</v>
      </c>
      <c r="I281" s="505">
        <v>472.93333333333328</v>
      </c>
      <c r="J281" s="505">
        <v>475.86666666666667</v>
      </c>
      <c r="K281" s="504">
        <v>470</v>
      </c>
      <c r="L281" s="504">
        <v>463.15</v>
      </c>
      <c r="M281" s="504">
        <v>2.8653900000000001</v>
      </c>
      <c r="N281" s="1"/>
      <c r="O281" s="1"/>
    </row>
    <row r="282" spans="1:15" ht="12.75" customHeight="1">
      <c r="A282" s="31">
        <v>272</v>
      </c>
      <c r="B282" s="503" t="s">
        <v>429</v>
      </c>
      <c r="C282" s="504">
        <v>1133.3</v>
      </c>
      <c r="D282" s="505">
        <v>1129.7666666666667</v>
      </c>
      <c r="E282" s="505">
        <v>1113.5333333333333</v>
      </c>
      <c r="F282" s="505">
        <v>1093.7666666666667</v>
      </c>
      <c r="G282" s="505">
        <v>1077.5333333333333</v>
      </c>
      <c r="H282" s="505">
        <v>1149.5333333333333</v>
      </c>
      <c r="I282" s="505">
        <v>1165.7666666666664</v>
      </c>
      <c r="J282" s="505">
        <v>1185.5333333333333</v>
      </c>
      <c r="K282" s="504">
        <v>1146</v>
      </c>
      <c r="L282" s="504">
        <v>1110</v>
      </c>
      <c r="M282" s="504">
        <v>1.5392999999999999</v>
      </c>
      <c r="N282" s="1"/>
      <c r="O282" s="1"/>
    </row>
    <row r="283" spans="1:15" ht="12.75" customHeight="1">
      <c r="A283" s="31">
        <v>273</v>
      </c>
      <c r="B283" s="503" t="s">
        <v>430</v>
      </c>
      <c r="C283" s="504">
        <v>284.05</v>
      </c>
      <c r="D283" s="505">
        <v>284.38333333333333</v>
      </c>
      <c r="E283" s="505">
        <v>281.76666666666665</v>
      </c>
      <c r="F283" s="505">
        <v>279.48333333333335</v>
      </c>
      <c r="G283" s="505">
        <v>276.86666666666667</v>
      </c>
      <c r="H283" s="505">
        <v>286.66666666666663</v>
      </c>
      <c r="I283" s="505">
        <v>289.2833333333333</v>
      </c>
      <c r="J283" s="505">
        <v>291.56666666666661</v>
      </c>
      <c r="K283" s="504">
        <v>287</v>
      </c>
      <c r="L283" s="504">
        <v>282.10000000000002</v>
      </c>
      <c r="M283" s="504">
        <v>0.97499000000000002</v>
      </c>
      <c r="N283" s="1"/>
      <c r="O283" s="1"/>
    </row>
    <row r="284" spans="1:15" ht="12.75" customHeight="1">
      <c r="A284" s="31">
        <v>274</v>
      </c>
      <c r="B284" s="503" t="s">
        <v>142</v>
      </c>
      <c r="C284" s="504">
        <v>1773.45</v>
      </c>
      <c r="D284" s="505">
        <v>1757.8</v>
      </c>
      <c r="E284" s="505">
        <v>1736.6499999999999</v>
      </c>
      <c r="F284" s="505">
        <v>1699.85</v>
      </c>
      <c r="G284" s="505">
        <v>1678.6999999999998</v>
      </c>
      <c r="H284" s="505">
        <v>1794.6</v>
      </c>
      <c r="I284" s="505">
        <v>1815.75</v>
      </c>
      <c r="J284" s="505">
        <v>1852.55</v>
      </c>
      <c r="K284" s="504">
        <v>1778.95</v>
      </c>
      <c r="L284" s="504">
        <v>1721</v>
      </c>
      <c r="M284" s="504">
        <v>16.538329999999998</v>
      </c>
      <c r="N284" s="1"/>
      <c r="O284" s="1"/>
    </row>
    <row r="285" spans="1:15" ht="12.75" customHeight="1">
      <c r="A285" s="31">
        <v>275</v>
      </c>
      <c r="B285" s="503" t="s">
        <v>431</v>
      </c>
      <c r="C285" s="504">
        <v>555.9</v>
      </c>
      <c r="D285" s="505">
        <v>547.56666666666672</v>
      </c>
      <c r="E285" s="505">
        <v>535.13333333333344</v>
      </c>
      <c r="F285" s="505">
        <v>514.36666666666667</v>
      </c>
      <c r="G285" s="505">
        <v>501.93333333333339</v>
      </c>
      <c r="H285" s="505">
        <v>568.33333333333348</v>
      </c>
      <c r="I285" s="505">
        <v>580.76666666666665</v>
      </c>
      <c r="J285" s="505">
        <v>601.53333333333353</v>
      </c>
      <c r="K285" s="504">
        <v>560</v>
      </c>
      <c r="L285" s="504">
        <v>526.79999999999995</v>
      </c>
      <c r="M285" s="504">
        <v>27.882560000000002</v>
      </c>
      <c r="N285" s="1"/>
      <c r="O285" s="1"/>
    </row>
    <row r="286" spans="1:15" ht="12.75" customHeight="1">
      <c r="A286" s="31">
        <v>276</v>
      </c>
      <c r="B286" s="503" t="s">
        <v>428</v>
      </c>
      <c r="C286" s="504">
        <v>670.9</v>
      </c>
      <c r="D286" s="505">
        <v>654.48333333333335</v>
      </c>
      <c r="E286" s="505">
        <v>618.9666666666667</v>
      </c>
      <c r="F286" s="505">
        <v>567.0333333333333</v>
      </c>
      <c r="G286" s="505">
        <v>531.51666666666665</v>
      </c>
      <c r="H286" s="505">
        <v>706.41666666666674</v>
      </c>
      <c r="I286" s="505">
        <v>741.93333333333339</v>
      </c>
      <c r="J286" s="505">
        <v>793.86666666666679</v>
      </c>
      <c r="K286" s="504">
        <v>690</v>
      </c>
      <c r="L286" s="504">
        <v>602.54999999999995</v>
      </c>
      <c r="M286" s="504">
        <v>13.60848</v>
      </c>
      <c r="N286" s="1"/>
      <c r="O286" s="1"/>
    </row>
    <row r="287" spans="1:15" ht="12.75" customHeight="1">
      <c r="A287" s="31">
        <v>277</v>
      </c>
      <c r="B287" s="503" t="s">
        <v>432</v>
      </c>
      <c r="C287" s="504">
        <v>240.1</v>
      </c>
      <c r="D287" s="505">
        <v>240.6</v>
      </c>
      <c r="E287" s="505">
        <v>238.04999999999998</v>
      </c>
      <c r="F287" s="505">
        <v>236</v>
      </c>
      <c r="G287" s="505">
        <v>233.45</v>
      </c>
      <c r="H287" s="505">
        <v>242.64999999999998</v>
      </c>
      <c r="I287" s="505">
        <v>245.2</v>
      </c>
      <c r="J287" s="505">
        <v>247.24999999999997</v>
      </c>
      <c r="K287" s="504">
        <v>243.15</v>
      </c>
      <c r="L287" s="504">
        <v>238.55</v>
      </c>
      <c r="M287" s="504">
        <v>1.6261699999999999</v>
      </c>
      <c r="N287" s="1"/>
      <c r="O287" s="1"/>
    </row>
    <row r="288" spans="1:15" ht="12.75" customHeight="1">
      <c r="A288" s="31">
        <v>278</v>
      </c>
      <c r="B288" s="503" t="s">
        <v>433</v>
      </c>
      <c r="C288" s="504">
        <v>1205.05</v>
      </c>
      <c r="D288" s="505">
        <v>1204.5333333333333</v>
      </c>
      <c r="E288" s="505">
        <v>1186.7666666666667</v>
      </c>
      <c r="F288" s="505">
        <v>1168.4833333333333</v>
      </c>
      <c r="G288" s="505">
        <v>1150.7166666666667</v>
      </c>
      <c r="H288" s="505">
        <v>1222.8166666666666</v>
      </c>
      <c r="I288" s="505">
        <v>1240.583333333333</v>
      </c>
      <c r="J288" s="505">
        <v>1258.8666666666666</v>
      </c>
      <c r="K288" s="504">
        <v>1222.3</v>
      </c>
      <c r="L288" s="504">
        <v>1186.25</v>
      </c>
      <c r="M288" s="504">
        <v>6.3140000000000002E-2</v>
      </c>
      <c r="N288" s="1"/>
      <c r="O288" s="1"/>
    </row>
    <row r="289" spans="1:15" ht="12.75" customHeight="1">
      <c r="A289" s="31">
        <v>279</v>
      </c>
      <c r="B289" s="503" t="s">
        <v>438</v>
      </c>
      <c r="C289" s="504">
        <v>541.45000000000005</v>
      </c>
      <c r="D289" s="505">
        <v>536.75</v>
      </c>
      <c r="E289" s="505">
        <v>530.5</v>
      </c>
      <c r="F289" s="505">
        <v>519.54999999999995</v>
      </c>
      <c r="G289" s="505">
        <v>513.29999999999995</v>
      </c>
      <c r="H289" s="505">
        <v>547.70000000000005</v>
      </c>
      <c r="I289" s="505">
        <v>553.95000000000005</v>
      </c>
      <c r="J289" s="505">
        <v>564.90000000000009</v>
      </c>
      <c r="K289" s="504">
        <v>543</v>
      </c>
      <c r="L289" s="504">
        <v>525.79999999999995</v>
      </c>
      <c r="M289" s="504">
        <v>2.1533600000000002</v>
      </c>
      <c r="N289" s="1"/>
      <c r="O289" s="1"/>
    </row>
    <row r="290" spans="1:15" ht="12.75" customHeight="1">
      <c r="A290" s="31">
        <v>280</v>
      </c>
      <c r="B290" s="503" t="s">
        <v>143</v>
      </c>
      <c r="C290" s="504">
        <v>77.900000000000006</v>
      </c>
      <c r="D290" s="505">
        <v>76.833333333333329</v>
      </c>
      <c r="E290" s="505">
        <v>75.566666666666663</v>
      </c>
      <c r="F290" s="505">
        <v>73.233333333333334</v>
      </c>
      <c r="G290" s="505">
        <v>71.966666666666669</v>
      </c>
      <c r="H290" s="505">
        <v>79.166666666666657</v>
      </c>
      <c r="I290" s="505">
        <v>80.433333333333337</v>
      </c>
      <c r="J290" s="505">
        <v>82.766666666666652</v>
      </c>
      <c r="K290" s="504">
        <v>78.099999999999994</v>
      </c>
      <c r="L290" s="504">
        <v>74.5</v>
      </c>
      <c r="M290" s="504">
        <v>95.446759999999998</v>
      </c>
      <c r="N290" s="1"/>
      <c r="O290" s="1"/>
    </row>
    <row r="291" spans="1:15" ht="12.75" customHeight="1">
      <c r="A291" s="31">
        <v>281</v>
      </c>
      <c r="B291" s="503" t="s">
        <v>144</v>
      </c>
      <c r="C291" s="504">
        <v>3536.1</v>
      </c>
      <c r="D291" s="505">
        <v>3521.3666666666668</v>
      </c>
      <c r="E291" s="505">
        <v>3484.7333333333336</v>
      </c>
      <c r="F291" s="505">
        <v>3433.3666666666668</v>
      </c>
      <c r="G291" s="505">
        <v>3396.7333333333336</v>
      </c>
      <c r="H291" s="505">
        <v>3572.7333333333336</v>
      </c>
      <c r="I291" s="505">
        <v>3609.3666666666668</v>
      </c>
      <c r="J291" s="505">
        <v>3660.7333333333336</v>
      </c>
      <c r="K291" s="504">
        <v>3558</v>
      </c>
      <c r="L291" s="504">
        <v>3470</v>
      </c>
      <c r="M291" s="504">
        <v>1.04637</v>
      </c>
      <c r="N291" s="1"/>
      <c r="O291" s="1"/>
    </row>
    <row r="292" spans="1:15" ht="12.75" customHeight="1">
      <c r="A292" s="31">
        <v>282</v>
      </c>
      <c r="B292" s="503" t="s">
        <v>440</v>
      </c>
      <c r="C292" s="504">
        <v>430.1</v>
      </c>
      <c r="D292" s="505">
        <v>437</v>
      </c>
      <c r="E292" s="505">
        <v>417.5</v>
      </c>
      <c r="F292" s="505">
        <v>404.9</v>
      </c>
      <c r="G292" s="505">
        <v>385.4</v>
      </c>
      <c r="H292" s="505">
        <v>449.6</v>
      </c>
      <c r="I292" s="505">
        <v>469.1</v>
      </c>
      <c r="J292" s="505">
        <v>481.70000000000005</v>
      </c>
      <c r="K292" s="504">
        <v>456.5</v>
      </c>
      <c r="L292" s="504">
        <v>424.4</v>
      </c>
      <c r="M292" s="504">
        <v>25.259450000000001</v>
      </c>
      <c r="N292" s="1"/>
      <c r="O292" s="1"/>
    </row>
    <row r="293" spans="1:15" ht="12.75" customHeight="1">
      <c r="A293" s="31">
        <v>283</v>
      </c>
      <c r="B293" s="503" t="s">
        <v>268</v>
      </c>
      <c r="C293" s="504">
        <v>519.25</v>
      </c>
      <c r="D293" s="505">
        <v>512.76666666666665</v>
      </c>
      <c r="E293" s="505">
        <v>500.5333333333333</v>
      </c>
      <c r="F293" s="505">
        <v>481.81666666666666</v>
      </c>
      <c r="G293" s="505">
        <v>469.58333333333331</v>
      </c>
      <c r="H293" s="505">
        <v>531.48333333333335</v>
      </c>
      <c r="I293" s="505">
        <v>543.7166666666667</v>
      </c>
      <c r="J293" s="505">
        <v>562.43333333333328</v>
      </c>
      <c r="K293" s="504">
        <v>525</v>
      </c>
      <c r="L293" s="504">
        <v>494.05</v>
      </c>
      <c r="M293" s="504">
        <v>32.688020000000002</v>
      </c>
      <c r="N293" s="1"/>
      <c r="O293" s="1"/>
    </row>
    <row r="294" spans="1:15" ht="12.75" customHeight="1">
      <c r="A294" s="31">
        <v>284</v>
      </c>
      <c r="B294" s="503" t="s">
        <v>441</v>
      </c>
      <c r="C294" s="504">
        <v>8551.6</v>
      </c>
      <c r="D294" s="505">
        <v>8587.2666666666682</v>
      </c>
      <c r="E294" s="505">
        <v>8444.4333333333361</v>
      </c>
      <c r="F294" s="505">
        <v>8337.2666666666682</v>
      </c>
      <c r="G294" s="505">
        <v>8194.4333333333361</v>
      </c>
      <c r="H294" s="505">
        <v>8694.4333333333361</v>
      </c>
      <c r="I294" s="505">
        <v>8837.2666666666682</v>
      </c>
      <c r="J294" s="505">
        <v>8944.4333333333361</v>
      </c>
      <c r="K294" s="504">
        <v>8730.1</v>
      </c>
      <c r="L294" s="504">
        <v>8480.1</v>
      </c>
      <c r="M294" s="504">
        <v>6.9650000000000004E-2</v>
      </c>
      <c r="N294" s="1"/>
      <c r="O294" s="1"/>
    </row>
    <row r="295" spans="1:15" ht="12.75" customHeight="1">
      <c r="A295" s="31">
        <v>285</v>
      </c>
      <c r="B295" s="503" t="s">
        <v>442</v>
      </c>
      <c r="C295" s="504">
        <v>44.15</v>
      </c>
      <c r="D295" s="505">
        <v>44.133333333333326</v>
      </c>
      <c r="E295" s="505">
        <v>43.566666666666649</v>
      </c>
      <c r="F295" s="505">
        <v>42.98333333333332</v>
      </c>
      <c r="G295" s="505">
        <v>42.416666666666643</v>
      </c>
      <c r="H295" s="505">
        <v>44.716666666666654</v>
      </c>
      <c r="I295" s="505">
        <v>45.283333333333331</v>
      </c>
      <c r="J295" s="505">
        <v>45.86666666666666</v>
      </c>
      <c r="K295" s="504">
        <v>44.7</v>
      </c>
      <c r="L295" s="504">
        <v>43.55</v>
      </c>
      <c r="M295" s="504">
        <v>9.5501799999999992</v>
      </c>
      <c r="N295" s="1"/>
      <c r="O295" s="1"/>
    </row>
    <row r="296" spans="1:15" ht="12.75" customHeight="1">
      <c r="A296" s="31">
        <v>286</v>
      </c>
      <c r="B296" s="503" t="s">
        <v>145</v>
      </c>
      <c r="C296" s="504">
        <v>364.95</v>
      </c>
      <c r="D296" s="505">
        <v>360.2833333333333</v>
      </c>
      <c r="E296" s="505">
        <v>354.66666666666663</v>
      </c>
      <c r="F296" s="505">
        <v>344.38333333333333</v>
      </c>
      <c r="G296" s="505">
        <v>338.76666666666665</v>
      </c>
      <c r="H296" s="505">
        <v>370.56666666666661</v>
      </c>
      <c r="I296" s="505">
        <v>376.18333333333328</v>
      </c>
      <c r="J296" s="505">
        <v>386.46666666666658</v>
      </c>
      <c r="K296" s="504">
        <v>365.9</v>
      </c>
      <c r="L296" s="504">
        <v>350</v>
      </c>
      <c r="M296" s="504">
        <v>24.151599999999998</v>
      </c>
      <c r="N296" s="1"/>
      <c r="O296" s="1"/>
    </row>
    <row r="297" spans="1:15" ht="12.75" customHeight="1">
      <c r="A297" s="31">
        <v>287</v>
      </c>
      <c r="B297" s="503" t="s">
        <v>443</v>
      </c>
      <c r="C297" s="504">
        <v>2463</v>
      </c>
      <c r="D297" s="505">
        <v>2453.15</v>
      </c>
      <c r="E297" s="505">
        <v>2416.3000000000002</v>
      </c>
      <c r="F297" s="505">
        <v>2369.6</v>
      </c>
      <c r="G297" s="505">
        <v>2332.75</v>
      </c>
      <c r="H297" s="505">
        <v>2499.8500000000004</v>
      </c>
      <c r="I297" s="505">
        <v>2536.6999999999998</v>
      </c>
      <c r="J297" s="505">
        <v>2583.4000000000005</v>
      </c>
      <c r="K297" s="504">
        <v>2490</v>
      </c>
      <c r="L297" s="504">
        <v>2406.4499999999998</v>
      </c>
      <c r="M297" s="504">
        <v>0.46</v>
      </c>
      <c r="N297" s="1"/>
      <c r="O297" s="1"/>
    </row>
    <row r="298" spans="1:15" ht="12.75" customHeight="1">
      <c r="A298" s="31">
        <v>288</v>
      </c>
      <c r="B298" s="503" t="s">
        <v>853</v>
      </c>
      <c r="C298" s="504">
        <v>1229.9000000000001</v>
      </c>
      <c r="D298" s="505">
        <v>1230.3166666666666</v>
      </c>
      <c r="E298" s="505">
        <v>1187.6333333333332</v>
      </c>
      <c r="F298" s="505">
        <v>1145.3666666666666</v>
      </c>
      <c r="G298" s="505">
        <v>1102.6833333333332</v>
      </c>
      <c r="H298" s="505">
        <v>1272.5833333333333</v>
      </c>
      <c r="I298" s="505">
        <v>1315.2666666666667</v>
      </c>
      <c r="J298" s="505">
        <v>1357.5333333333333</v>
      </c>
      <c r="K298" s="504">
        <v>1273</v>
      </c>
      <c r="L298" s="504">
        <v>1188.05</v>
      </c>
      <c r="M298" s="504">
        <v>3.2763800000000001</v>
      </c>
      <c r="N298" s="1"/>
      <c r="O298" s="1"/>
    </row>
    <row r="299" spans="1:15" ht="12.75" customHeight="1">
      <c r="A299" s="31">
        <v>289</v>
      </c>
      <c r="B299" s="503" t="s">
        <v>146</v>
      </c>
      <c r="C299" s="504">
        <v>1866.2</v>
      </c>
      <c r="D299" s="505">
        <v>1862.5500000000002</v>
      </c>
      <c r="E299" s="505">
        <v>1849.4500000000003</v>
      </c>
      <c r="F299" s="505">
        <v>1832.7</v>
      </c>
      <c r="G299" s="505">
        <v>1819.6000000000001</v>
      </c>
      <c r="H299" s="505">
        <v>1879.3000000000004</v>
      </c>
      <c r="I299" s="505">
        <v>1892.4000000000003</v>
      </c>
      <c r="J299" s="505">
        <v>1909.1500000000005</v>
      </c>
      <c r="K299" s="504">
        <v>1875.65</v>
      </c>
      <c r="L299" s="504">
        <v>1845.8</v>
      </c>
      <c r="M299" s="504">
        <v>11.39744</v>
      </c>
      <c r="N299" s="1"/>
      <c r="O299" s="1"/>
    </row>
    <row r="300" spans="1:15" ht="12.75" customHeight="1">
      <c r="A300" s="31">
        <v>290</v>
      </c>
      <c r="B300" s="503" t="s">
        <v>147</v>
      </c>
      <c r="C300" s="504">
        <v>7181.25</v>
      </c>
      <c r="D300" s="505">
        <v>7152.083333333333</v>
      </c>
      <c r="E300" s="505">
        <v>7079.1666666666661</v>
      </c>
      <c r="F300" s="505">
        <v>6977.083333333333</v>
      </c>
      <c r="G300" s="505">
        <v>6904.1666666666661</v>
      </c>
      <c r="H300" s="505">
        <v>7254.1666666666661</v>
      </c>
      <c r="I300" s="505">
        <v>7327.0833333333321</v>
      </c>
      <c r="J300" s="505">
        <v>7429.1666666666661</v>
      </c>
      <c r="K300" s="504">
        <v>7225</v>
      </c>
      <c r="L300" s="504">
        <v>7050</v>
      </c>
      <c r="M300" s="504">
        <v>3.8014100000000002</v>
      </c>
      <c r="N300" s="1"/>
      <c r="O300" s="1"/>
    </row>
    <row r="301" spans="1:15" ht="12.75" customHeight="1">
      <c r="A301" s="31">
        <v>291</v>
      </c>
      <c r="B301" s="503" t="s">
        <v>148</v>
      </c>
      <c r="C301" s="504">
        <v>5475.2</v>
      </c>
      <c r="D301" s="505">
        <v>5424.0166666666664</v>
      </c>
      <c r="E301" s="505">
        <v>5331.2333333333327</v>
      </c>
      <c r="F301" s="505">
        <v>5187.2666666666664</v>
      </c>
      <c r="G301" s="505">
        <v>5094.4833333333327</v>
      </c>
      <c r="H301" s="505">
        <v>5567.9833333333327</v>
      </c>
      <c r="I301" s="505">
        <v>5660.7666666666655</v>
      </c>
      <c r="J301" s="505">
        <v>5804.7333333333327</v>
      </c>
      <c r="K301" s="504">
        <v>5516.8</v>
      </c>
      <c r="L301" s="504">
        <v>5280.05</v>
      </c>
      <c r="M301" s="504">
        <v>2.45364</v>
      </c>
      <c r="N301" s="1"/>
      <c r="O301" s="1"/>
    </row>
    <row r="302" spans="1:15" ht="12.75" customHeight="1">
      <c r="A302" s="31">
        <v>292</v>
      </c>
      <c r="B302" s="503" t="s">
        <v>149</v>
      </c>
      <c r="C302" s="504">
        <v>916.45</v>
      </c>
      <c r="D302" s="505">
        <v>911.48333333333323</v>
      </c>
      <c r="E302" s="505">
        <v>904.96666666666647</v>
      </c>
      <c r="F302" s="505">
        <v>893.48333333333323</v>
      </c>
      <c r="G302" s="505">
        <v>886.96666666666647</v>
      </c>
      <c r="H302" s="505">
        <v>922.96666666666647</v>
      </c>
      <c r="I302" s="505">
        <v>929.48333333333312</v>
      </c>
      <c r="J302" s="505">
        <v>940.96666666666647</v>
      </c>
      <c r="K302" s="504">
        <v>918</v>
      </c>
      <c r="L302" s="504">
        <v>900</v>
      </c>
      <c r="M302" s="504">
        <v>15.801130000000001</v>
      </c>
      <c r="N302" s="1"/>
      <c r="O302" s="1"/>
    </row>
    <row r="303" spans="1:15" ht="12.75" customHeight="1">
      <c r="A303" s="31">
        <v>293</v>
      </c>
      <c r="B303" s="503" t="s">
        <v>444</v>
      </c>
      <c r="C303" s="504">
        <v>3624.25</v>
      </c>
      <c r="D303" s="505">
        <v>3670.1833333333329</v>
      </c>
      <c r="E303" s="505">
        <v>3506.6666666666661</v>
      </c>
      <c r="F303" s="505">
        <v>3389.083333333333</v>
      </c>
      <c r="G303" s="505">
        <v>3225.5666666666662</v>
      </c>
      <c r="H303" s="505">
        <v>3787.766666666666</v>
      </c>
      <c r="I303" s="505">
        <v>3951.2833333333333</v>
      </c>
      <c r="J303" s="505">
        <v>4068.8666666666659</v>
      </c>
      <c r="K303" s="504">
        <v>3833.7</v>
      </c>
      <c r="L303" s="504">
        <v>3552.6</v>
      </c>
      <c r="M303" s="504">
        <v>0.39087</v>
      </c>
      <c r="N303" s="1"/>
      <c r="O303" s="1"/>
    </row>
    <row r="304" spans="1:15" ht="12.75" customHeight="1">
      <c r="A304" s="31">
        <v>294</v>
      </c>
      <c r="B304" s="503" t="s">
        <v>854</v>
      </c>
      <c r="C304" s="504">
        <v>396.25</v>
      </c>
      <c r="D304" s="505">
        <v>396.11666666666662</v>
      </c>
      <c r="E304" s="505">
        <v>391.13333333333321</v>
      </c>
      <c r="F304" s="505">
        <v>386.01666666666659</v>
      </c>
      <c r="G304" s="505">
        <v>381.03333333333319</v>
      </c>
      <c r="H304" s="505">
        <v>401.23333333333323</v>
      </c>
      <c r="I304" s="505">
        <v>406.2166666666667</v>
      </c>
      <c r="J304" s="505">
        <v>411.33333333333326</v>
      </c>
      <c r="K304" s="504">
        <v>401.1</v>
      </c>
      <c r="L304" s="504">
        <v>391</v>
      </c>
      <c r="M304" s="504">
        <v>2.7974700000000001</v>
      </c>
      <c r="N304" s="1"/>
      <c r="O304" s="1"/>
    </row>
    <row r="305" spans="1:15" ht="12.75" customHeight="1">
      <c r="A305" s="31">
        <v>295</v>
      </c>
      <c r="B305" s="503" t="s">
        <v>150</v>
      </c>
      <c r="C305" s="504">
        <v>818.55</v>
      </c>
      <c r="D305" s="505">
        <v>816.21666666666658</v>
      </c>
      <c r="E305" s="505">
        <v>809.28333333333319</v>
      </c>
      <c r="F305" s="505">
        <v>800.01666666666665</v>
      </c>
      <c r="G305" s="505">
        <v>793.08333333333326</v>
      </c>
      <c r="H305" s="505">
        <v>825.48333333333312</v>
      </c>
      <c r="I305" s="505">
        <v>832.41666666666652</v>
      </c>
      <c r="J305" s="505">
        <v>841.68333333333305</v>
      </c>
      <c r="K305" s="504">
        <v>823.15</v>
      </c>
      <c r="L305" s="504">
        <v>806.95</v>
      </c>
      <c r="M305" s="504">
        <v>14.92196</v>
      </c>
      <c r="N305" s="1"/>
      <c r="O305" s="1"/>
    </row>
    <row r="306" spans="1:15" ht="12.75" customHeight="1">
      <c r="A306" s="31">
        <v>296</v>
      </c>
      <c r="B306" s="503" t="s">
        <v>151</v>
      </c>
      <c r="C306" s="504">
        <v>146</v>
      </c>
      <c r="D306" s="505">
        <v>144.41666666666666</v>
      </c>
      <c r="E306" s="505">
        <v>142.58333333333331</v>
      </c>
      <c r="F306" s="505">
        <v>139.16666666666666</v>
      </c>
      <c r="G306" s="505">
        <v>137.33333333333331</v>
      </c>
      <c r="H306" s="505">
        <v>147.83333333333331</v>
      </c>
      <c r="I306" s="505">
        <v>149.66666666666663</v>
      </c>
      <c r="J306" s="505">
        <v>153.08333333333331</v>
      </c>
      <c r="K306" s="504">
        <v>146.25</v>
      </c>
      <c r="L306" s="504">
        <v>141</v>
      </c>
      <c r="M306" s="504">
        <v>22.53275</v>
      </c>
      <c r="N306" s="1"/>
      <c r="O306" s="1"/>
    </row>
    <row r="307" spans="1:15" ht="12.75" customHeight="1">
      <c r="A307" s="31">
        <v>297</v>
      </c>
      <c r="B307" s="503" t="s">
        <v>317</v>
      </c>
      <c r="C307" s="504">
        <v>19.5</v>
      </c>
      <c r="D307" s="505">
        <v>19.616666666666664</v>
      </c>
      <c r="E307" s="505">
        <v>19.183333333333326</v>
      </c>
      <c r="F307" s="505">
        <v>18.866666666666664</v>
      </c>
      <c r="G307" s="505">
        <v>18.433333333333326</v>
      </c>
      <c r="H307" s="505">
        <v>19.933333333333326</v>
      </c>
      <c r="I307" s="505">
        <v>20.366666666666664</v>
      </c>
      <c r="J307" s="505">
        <v>20.683333333333326</v>
      </c>
      <c r="K307" s="504">
        <v>20.05</v>
      </c>
      <c r="L307" s="504">
        <v>19.3</v>
      </c>
      <c r="M307" s="504">
        <v>24.199529999999999</v>
      </c>
      <c r="N307" s="1"/>
      <c r="O307" s="1"/>
    </row>
    <row r="308" spans="1:15" ht="12.75" customHeight="1">
      <c r="A308" s="31">
        <v>298</v>
      </c>
      <c r="B308" s="503" t="s">
        <v>447</v>
      </c>
      <c r="C308" s="504">
        <v>227.75</v>
      </c>
      <c r="D308" s="505">
        <v>225.93333333333331</v>
      </c>
      <c r="E308" s="505">
        <v>222.06666666666661</v>
      </c>
      <c r="F308" s="505">
        <v>216.3833333333333</v>
      </c>
      <c r="G308" s="505">
        <v>212.51666666666659</v>
      </c>
      <c r="H308" s="505">
        <v>231.61666666666662</v>
      </c>
      <c r="I308" s="505">
        <v>235.48333333333335</v>
      </c>
      <c r="J308" s="505">
        <v>241.16666666666663</v>
      </c>
      <c r="K308" s="504">
        <v>229.8</v>
      </c>
      <c r="L308" s="504">
        <v>220.25</v>
      </c>
      <c r="M308" s="504">
        <v>2.9874900000000002</v>
      </c>
      <c r="N308" s="1"/>
      <c r="O308" s="1"/>
    </row>
    <row r="309" spans="1:15" ht="12.75" customHeight="1">
      <c r="A309" s="31">
        <v>299</v>
      </c>
      <c r="B309" s="503" t="s">
        <v>449</v>
      </c>
      <c r="C309" s="504">
        <v>657.2</v>
      </c>
      <c r="D309" s="505">
        <v>657.76666666666677</v>
      </c>
      <c r="E309" s="505">
        <v>650.53333333333353</v>
      </c>
      <c r="F309" s="505">
        <v>643.86666666666679</v>
      </c>
      <c r="G309" s="505">
        <v>636.63333333333355</v>
      </c>
      <c r="H309" s="505">
        <v>664.43333333333351</v>
      </c>
      <c r="I309" s="505">
        <v>671.66666666666686</v>
      </c>
      <c r="J309" s="505">
        <v>678.33333333333348</v>
      </c>
      <c r="K309" s="504">
        <v>665</v>
      </c>
      <c r="L309" s="504">
        <v>651.1</v>
      </c>
      <c r="M309" s="504">
        <v>0.21986</v>
      </c>
      <c r="N309" s="1"/>
      <c r="O309" s="1"/>
    </row>
    <row r="310" spans="1:15" ht="12.75" customHeight="1">
      <c r="A310" s="31">
        <v>300</v>
      </c>
      <c r="B310" s="503" t="s">
        <v>152</v>
      </c>
      <c r="C310" s="504">
        <v>165</v>
      </c>
      <c r="D310" s="505">
        <v>164.56666666666666</v>
      </c>
      <c r="E310" s="505">
        <v>163.13333333333333</v>
      </c>
      <c r="F310" s="505">
        <v>161.26666666666665</v>
      </c>
      <c r="G310" s="505">
        <v>159.83333333333331</v>
      </c>
      <c r="H310" s="505">
        <v>166.43333333333334</v>
      </c>
      <c r="I310" s="505">
        <v>167.86666666666667</v>
      </c>
      <c r="J310" s="505">
        <v>169.73333333333335</v>
      </c>
      <c r="K310" s="504">
        <v>166</v>
      </c>
      <c r="L310" s="504">
        <v>162.69999999999999</v>
      </c>
      <c r="M310" s="504">
        <v>15.559850000000001</v>
      </c>
      <c r="N310" s="1"/>
      <c r="O310" s="1"/>
    </row>
    <row r="311" spans="1:15" ht="12.75" customHeight="1">
      <c r="A311" s="31">
        <v>301</v>
      </c>
      <c r="B311" s="503" t="s">
        <v>153</v>
      </c>
      <c r="C311" s="504">
        <v>500.9</v>
      </c>
      <c r="D311" s="505">
        <v>502.8</v>
      </c>
      <c r="E311" s="505">
        <v>498.05</v>
      </c>
      <c r="F311" s="505">
        <v>495.2</v>
      </c>
      <c r="G311" s="505">
        <v>490.45</v>
      </c>
      <c r="H311" s="505">
        <v>505.65000000000003</v>
      </c>
      <c r="I311" s="505">
        <v>510.40000000000003</v>
      </c>
      <c r="J311" s="505">
        <v>513.25</v>
      </c>
      <c r="K311" s="504">
        <v>507.55</v>
      </c>
      <c r="L311" s="504">
        <v>499.95</v>
      </c>
      <c r="M311" s="504">
        <v>5.4583199999999996</v>
      </c>
      <c r="N311" s="1"/>
      <c r="O311" s="1"/>
    </row>
    <row r="312" spans="1:15" ht="12.75" customHeight="1">
      <c r="A312" s="31">
        <v>302</v>
      </c>
      <c r="B312" s="503" t="s">
        <v>154</v>
      </c>
      <c r="C312" s="504">
        <v>7289.5</v>
      </c>
      <c r="D312" s="505">
        <v>7268.5666666666666</v>
      </c>
      <c r="E312" s="505">
        <v>7207.1333333333332</v>
      </c>
      <c r="F312" s="505">
        <v>7124.7666666666664</v>
      </c>
      <c r="G312" s="505">
        <v>7063.333333333333</v>
      </c>
      <c r="H312" s="505">
        <v>7350.9333333333334</v>
      </c>
      <c r="I312" s="505">
        <v>7412.3666666666659</v>
      </c>
      <c r="J312" s="505">
        <v>7494.7333333333336</v>
      </c>
      <c r="K312" s="504">
        <v>7330</v>
      </c>
      <c r="L312" s="504">
        <v>7186.2</v>
      </c>
      <c r="M312" s="504">
        <v>1.9017999999999999</v>
      </c>
      <c r="N312" s="1"/>
      <c r="O312" s="1"/>
    </row>
    <row r="313" spans="1:15" ht="12.75" customHeight="1">
      <c r="A313" s="31">
        <v>303</v>
      </c>
      <c r="B313" s="503" t="s">
        <v>855</v>
      </c>
      <c r="C313" s="504">
        <v>2985.15</v>
      </c>
      <c r="D313" s="505">
        <v>2993.5</v>
      </c>
      <c r="E313" s="505">
        <v>2947</v>
      </c>
      <c r="F313" s="505">
        <v>2908.85</v>
      </c>
      <c r="G313" s="505">
        <v>2862.35</v>
      </c>
      <c r="H313" s="505">
        <v>3031.65</v>
      </c>
      <c r="I313" s="505">
        <v>3078.15</v>
      </c>
      <c r="J313" s="505">
        <v>3116.3</v>
      </c>
      <c r="K313" s="504">
        <v>3040</v>
      </c>
      <c r="L313" s="504">
        <v>2955.35</v>
      </c>
      <c r="M313" s="504">
        <v>1.1922200000000001</v>
      </c>
      <c r="N313" s="1"/>
      <c r="O313" s="1"/>
    </row>
    <row r="314" spans="1:15" ht="12.75" customHeight="1">
      <c r="A314" s="31">
        <v>304</v>
      </c>
      <c r="B314" s="503" t="s">
        <v>451</v>
      </c>
      <c r="C314" s="504">
        <v>425.1</v>
      </c>
      <c r="D314" s="505">
        <v>422.16666666666669</v>
      </c>
      <c r="E314" s="505">
        <v>417.93333333333339</v>
      </c>
      <c r="F314" s="505">
        <v>410.76666666666671</v>
      </c>
      <c r="G314" s="505">
        <v>406.53333333333342</v>
      </c>
      <c r="H314" s="505">
        <v>429.33333333333337</v>
      </c>
      <c r="I314" s="505">
        <v>433.56666666666661</v>
      </c>
      <c r="J314" s="505">
        <v>440.73333333333335</v>
      </c>
      <c r="K314" s="504">
        <v>426.4</v>
      </c>
      <c r="L314" s="504">
        <v>415</v>
      </c>
      <c r="M314" s="504">
        <v>12.677300000000001</v>
      </c>
      <c r="N314" s="1"/>
      <c r="O314" s="1"/>
    </row>
    <row r="315" spans="1:15" ht="12.75" customHeight="1">
      <c r="A315" s="31">
        <v>305</v>
      </c>
      <c r="B315" s="503" t="s">
        <v>452</v>
      </c>
      <c r="C315" s="504">
        <v>259.95</v>
      </c>
      <c r="D315" s="505">
        <v>260.23333333333335</v>
      </c>
      <c r="E315" s="505">
        <v>257.9666666666667</v>
      </c>
      <c r="F315" s="505">
        <v>255.98333333333335</v>
      </c>
      <c r="G315" s="505">
        <v>253.7166666666667</v>
      </c>
      <c r="H315" s="505">
        <v>262.2166666666667</v>
      </c>
      <c r="I315" s="505">
        <v>264.48333333333335</v>
      </c>
      <c r="J315" s="505">
        <v>266.4666666666667</v>
      </c>
      <c r="K315" s="504">
        <v>262.5</v>
      </c>
      <c r="L315" s="504">
        <v>258.25</v>
      </c>
      <c r="M315" s="504">
        <v>1.73386</v>
      </c>
      <c r="N315" s="1"/>
      <c r="O315" s="1"/>
    </row>
    <row r="316" spans="1:15" ht="12.75" customHeight="1">
      <c r="A316" s="31">
        <v>306</v>
      </c>
      <c r="B316" s="503" t="s">
        <v>155</v>
      </c>
      <c r="C316" s="504">
        <v>884.1</v>
      </c>
      <c r="D316" s="505">
        <v>881.6</v>
      </c>
      <c r="E316" s="505">
        <v>874.05000000000007</v>
      </c>
      <c r="F316" s="505">
        <v>864</v>
      </c>
      <c r="G316" s="505">
        <v>856.45</v>
      </c>
      <c r="H316" s="505">
        <v>891.65000000000009</v>
      </c>
      <c r="I316" s="505">
        <v>899.2</v>
      </c>
      <c r="J316" s="505">
        <v>909.25000000000011</v>
      </c>
      <c r="K316" s="504">
        <v>889.15</v>
      </c>
      <c r="L316" s="504">
        <v>871.55</v>
      </c>
      <c r="M316" s="504">
        <v>7.6275399999999998</v>
      </c>
      <c r="N316" s="1"/>
      <c r="O316" s="1"/>
    </row>
    <row r="317" spans="1:15" ht="12.75" customHeight="1">
      <c r="A317" s="31">
        <v>307</v>
      </c>
      <c r="B317" s="503" t="s">
        <v>457</v>
      </c>
      <c r="C317" s="504">
        <v>1591.05</v>
      </c>
      <c r="D317" s="505">
        <v>1586.3833333333332</v>
      </c>
      <c r="E317" s="505">
        <v>1564.7666666666664</v>
      </c>
      <c r="F317" s="505">
        <v>1538.4833333333331</v>
      </c>
      <c r="G317" s="505">
        <v>1516.8666666666663</v>
      </c>
      <c r="H317" s="505">
        <v>1612.6666666666665</v>
      </c>
      <c r="I317" s="505">
        <v>1634.2833333333333</v>
      </c>
      <c r="J317" s="505">
        <v>1660.5666666666666</v>
      </c>
      <c r="K317" s="504">
        <v>1608</v>
      </c>
      <c r="L317" s="504">
        <v>1560.1</v>
      </c>
      <c r="M317" s="504">
        <v>2.2424200000000001</v>
      </c>
      <c r="N317" s="1"/>
      <c r="O317" s="1"/>
    </row>
    <row r="318" spans="1:15" ht="12.75" customHeight="1">
      <c r="A318" s="31">
        <v>308</v>
      </c>
      <c r="B318" s="503" t="s">
        <v>156</v>
      </c>
      <c r="C318" s="504">
        <v>3334.6</v>
      </c>
      <c r="D318" s="505">
        <v>3317.4</v>
      </c>
      <c r="E318" s="505">
        <v>3292.2000000000003</v>
      </c>
      <c r="F318" s="505">
        <v>3249.8</v>
      </c>
      <c r="G318" s="505">
        <v>3224.6000000000004</v>
      </c>
      <c r="H318" s="505">
        <v>3359.8</v>
      </c>
      <c r="I318" s="505">
        <v>3385</v>
      </c>
      <c r="J318" s="505">
        <v>3427.4</v>
      </c>
      <c r="K318" s="504">
        <v>3342.6</v>
      </c>
      <c r="L318" s="504">
        <v>3275</v>
      </c>
      <c r="M318" s="504">
        <v>1.50003</v>
      </c>
      <c r="N318" s="1"/>
      <c r="O318" s="1"/>
    </row>
    <row r="319" spans="1:15" ht="12.75" customHeight="1">
      <c r="A319" s="31">
        <v>309</v>
      </c>
      <c r="B319" s="503" t="s">
        <v>157</v>
      </c>
      <c r="C319" s="504">
        <v>955.25</v>
      </c>
      <c r="D319" s="505">
        <v>953.35</v>
      </c>
      <c r="E319" s="505">
        <v>941.45</v>
      </c>
      <c r="F319" s="505">
        <v>927.65</v>
      </c>
      <c r="G319" s="505">
        <v>915.75</v>
      </c>
      <c r="H319" s="505">
        <v>967.15000000000009</v>
      </c>
      <c r="I319" s="505">
        <v>979.05</v>
      </c>
      <c r="J319" s="505">
        <v>992.85000000000014</v>
      </c>
      <c r="K319" s="504">
        <v>965.25</v>
      </c>
      <c r="L319" s="504">
        <v>939.55</v>
      </c>
      <c r="M319" s="504">
        <v>2.0444900000000001</v>
      </c>
      <c r="N319" s="1"/>
      <c r="O319" s="1"/>
    </row>
    <row r="320" spans="1:15" ht="12.75" customHeight="1">
      <c r="A320" s="31">
        <v>310</v>
      </c>
      <c r="B320" s="503" t="s">
        <v>158</v>
      </c>
      <c r="C320" s="504">
        <v>848.45</v>
      </c>
      <c r="D320" s="505">
        <v>845.43333333333339</v>
      </c>
      <c r="E320" s="505">
        <v>841.11666666666679</v>
      </c>
      <c r="F320" s="505">
        <v>833.78333333333342</v>
      </c>
      <c r="G320" s="505">
        <v>829.46666666666681</v>
      </c>
      <c r="H320" s="505">
        <v>852.76666666666677</v>
      </c>
      <c r="I320" s="505">
        <v>857.08333333333337</v>
      </c>
      <c r="J320" s="505">
        <v>864.41666666666674</v>
      </c>
      <c r="K320" s="504">
        <v>849.75</v>
      </c>
      <c r="L320" s="504">
        <v>838.1</v>
      </c>
      <c r="M320" s="504">
        <v>1.81362</v>
      </c>
      <c r="N320" s="1"/>
      <c r="O320" s="1"/>
    </row>
    <row r="321" spans="1:15" ht="12.75" customHeight="1">
      <c r="A321" s="31">
        <v>311</v>
      </c>
      <c r="B321" s="503" t="s">
        <v>448</v>
      </c>
      <c r="C321" s="504">
        <v>188.85</v>
      </c>
      <c r="D321" s="505">
        <v>189.1</v>
      </c>
      <c r="E321" s="505">
        <v>186.85</v>
      </c>
      <c r="F321" s="505">
        <v>184.85</v>
      </c>
      <c r="G321" s="505">
        <v>182.6</v>
      </c>
      <c r="H321" s="505">
        <v>191.1</v>
      </c>
      <c r="I321" s="505">
        <v>193.35</v>
      </c>
      <c r="J321" s="505">
        <v>195.35</v>
      </c>
      <c r="K321" s="504">
        <v>191.35</v>
      </c>
      <c r="L321" s="504">
        <v>187.1</v>
      </c>
      <c r="M321" s="504">
        <v>1.4768600000000001</v>
      </c>
      <c r="N321" s="1"/>
      <c r="O321" s="1"/>
    </row>
    <row r="322" spans="1:15" ht="12.75" customHeight="1">
      <c r="A322" s="31">
        <v>312</v>
      </c>
      <c r="B322" s="503" t="s">
        <v>455</v>
      </c>
      <c r="C322" s="504">
        <v>177.7</v>
      </c>
      <c r="D322" s="505">
        <v>178.11666666666667</v>
      </c>
      <c r="E322" s="505">
        <v>176.48333333333335</v>
      </c>
      <c r="F322" s="505">
        <v>175.26666666666668</v>
      </c>
      <c r="G322" s="505">
        <v>173.63333333333335</v>
      </c>
      <c r="H322" s="505">
        <v>179.33333333333334</v>
      </c>
      <c r="I322" s="505">
        <v>180.96666666666667</v>
      </c>
      <c r="J322" s="505">
        <v>182.18333333333334</v>
      </c>
      <c r="K322" s="504">
        <v>179.75</v>
      </c>
      <c r="L322" s="504">
        <v>176.9</v>
      </c>
      <c r="M322" s="504">
        <v>1.01386</v>
      </c>
      <c r="N322" s="1"/>
      <c r="O322" s="1"/>
    </row>
    <row r="323" spans="1:15" ht="12.75" customHeight="1">
      <c r="A323" s="31">
        <v>313</v>
      </c>
      <c r="B323" s="503" t="s">
        <v>453</v>
      </c>
      <c r="C323" s="504">
        <v>166.15</v>
      </c>
      <c r="D323" s="505">
        <v>167.63333333333335</v>
      </c>
      <c r="E323" s="505">
        <v>162.31666666666672</v>
      </c>
      <c r="F323" s="505">
        <v>158.48333333333338</v>
      </c>
      <c r="G323" s="505">
        <v>153.16666666666674</v>
      </c>
      <c r="H323" s="505">
        <v>171.4666666666667</v>
      </c>
      <c r="I323" s="505">
        <v>176.78333333333336</v>
      </c>
      <c r="J323" s="505">
        <v>180.61666666666667</v>
      </c>
      <c r="K323" s="504">
        <v>172.95</v>
      </c>
      <c r="L323" s="504">
        <v>163.80000000000001</v>
      </c>
      <c r="M323" s="504">
        <v>7.0650199999999996</v>
      </c>
      <c r="N323" s="1"/>
      <c r="O323" s="1"/>
    </row>
    <row r="324" spans="1:15" ht="12.75" customHeight="1">
      <c r="A324" s="31">
        <v>314</v>
      </c>
      <c r="B324" s="503" t="s">
        <v>454</v>
      </c>
      <c r="C324" s="504">
        <v>1210.1500000000001</v>
      </c>
      <c r="D324" s="505">
        <v>1199.75</v>
      </c>
      <c r="E324" s="505">
        <v>1171.5999999999999</v>
      </c>
      <c r="F324" s="505">
        <v>1133.05</v>
      </c>
      <c r="G324" s="505">
        <v>1104.8999999999999</v>
      </c>
      <c r="H324" s="505">
        <v>1238.3</v>
      </c>
      <c r="I324" s="505">
        <v>1266.45</v>
      </c>
      <c r="J324" s="505">
        <v>1305</v>
      </c>
      <c r="K324" s="504">
        <v>1227.9000000000001</v>
      </c>
      <c r="L324" s="504">
        <v>1161.2</v>
      </c>
      <c r="M324" s="504">
        <v>7.7743900000000004</v>
      </c>
      <c r="N324" s="1"/>
      <c r="O324" s="1"/>
    </row>
    <row r="325" spans="1:15" ht="12.75" customHeight="1">
      <c r="A325" s="31">
        <v>315</v>
      </c>
      <c r="B325" s="503" t="s">
        <v>159</v>
      </c>
      <c r="C325" s="504">
        <v>4634.6000000000004</v>
      </c>
      <c r="D325" s="505">
        <v>4611.166666666667</v>
      </c>
      <c r="E325" s="505">
        <v>4573.4333333333343</v>
      </c>
      <c r="F325" s="505">
        <v>4512.2666666666673</v>
      </c>
      <c r="G325" s="505">
        <v>4474.5333333333347</v>
      </c>
      <c r="H325" s="505">
        <v>4672.3333333333339</v>
      </c>
      <c r="I325" s="505">
        <v>4710.0666666666657</v>
      </c>
      <c r="J325" s="505">
        <v>4771.2333333333336</v>
      </c>
      <c r="K325" s="504">
        <v>4648.8999999999996</v>
      </c>
      <c r="L325" s="504">
        <v>4550</v>
      </c>
      <c r="M325" s="504">
        <v>4.9773800000000001</v>
      </c>
      <c r="N325" s="1"/>
      <c r="O325" s="1"/>
    </row>
    <row r="326" spans="1:15" ht="12.75" customHeight="1">
      <c r="A326" s="31">
        <v>316</v>
      </c>
      <c r="B326" s="503" t="s">
        <v>445</v>
      </c>
      <c r="C326" s="504">
        <v>46.1</v>
      </c>
      <c r="D326" s="505">
        <v>46.416666666666664</v>
      </c>
      <c r="E326" s="505">
        <v>45.583333333333329</v>
      </c>
      <c r="F326" s="505">
        <v>45.066666666666663</v>
      </c>
      <c r="G326" s="505">
        <v>44.233333333333327</v>
      </c>
      <c r="H326" s="505">
        <v>46.93333333333333</v>
      </c>
      <c r="I326" s="505">
        <v>47.766666666666659</v>
      </c>
      <c r="J326" s="505">
        <v>48.283333333333331</v>
      </c>
      <c r="K326" s="504">
        <v>47.25</v>
      </c>
      <c r="L326" s="504">
        <v>45.9</v>
      </c>
      <c r="M326" s="504">
        <v>40.372219999999999</v>
      </c>
      <c r="N326" s="1"/>
      <c r="O326" s="1"/>
    </row>
    <row r="327" spans="1:15" ht="12.75" customHeight="1">
      <c r="A327" s="31">
        <v>317</v>
      </c>
      <c r="B327" s="503" t="s">
        <v>446</v>
      </c>
      <c r="C327" s="504">
        <v>181.2</v>
      </c>
      <c r="D327" s="505">
        <v>181.1</v>
      </c>
      <c r="E327" s="505">
        <v>179.29999999999998</v>
      </c>
      <c r="F327" s="505">
        <v>177.39999999999998</v>
      </c>
      <c r="G327" s="505">
        <v>175.59999999999997</v>
      </c>
      <c r="H327" s="505">
        <v>183</v>
      </c>
      <c r="I327" s="505">
        <v>184.8</v>
      </c>
      <c r="J327" s="505">
        <v>186.70000000000002</v>
      </c>
      <c r="K327" s="504">
        <v>182.9</v>
      </c>
      <c r="L327" s="504">
        <v>179.2</v>
      </c>
      <c r="M327" s="504">
        <v>9.1511999999999993</v>
      </c>
      <c r="N327" s="1"/>
      <c r="O327" s="1"/>
    </row>
    <row r="328" spans="1:15" ht="12.75" customHeight="1">
      <c r="A328" s="31">
        <v>318</v>
      </c>
      <c r="B328" s="503" t="s">
        <v>456</v>
      </c>
      <c r="C328" s="504">
        <v>915.15</v>
      </c>
      <c r="D328" s="505">
        <v>914.85</v>
      </c>
      <c r="E328" s="505">
        <v>905.80000000000007</v>
      </c>
      <c r="F328" s="505">
        <v>896.45</v>
      </c>
      <c r="G328" s="505">
        <v>887.40000000000009</v>
      </c>
      <c r="H328" s="505">
        <v>924.2</v>
      </c>
      <c r="I328" s="505">
        <v>933.25</v>
      </c>
      <c r="J328" s="505">
        <v>942.6</v>
      </c>
      <c r="K328" s="504">
        <v>923.9</v>
      </c>
      <c r="L328" s="504">
        <v>905.5</v>
      </c>
      <c r="M328" s="504">
        <v>0.95884999999999998</v>
      </c>
      <c r="N328" s="1"/>
      <c r="O328" s="1"/>
    </row>
    <row r="329" spans="1:15" ht="12.75" customHeight="1">
      <c r="A329" s="31">
        <v>319</v>
      </c>
      <c r="B329" s="503" t="s">
        <v>161</v>
      </c>
      <c r="C329" s="504">
        <v>3230.35</v>
      </c>
      <c r="D329" s="505">
        <v>3208.1166666666663</v>
      </c>
      <c r="E329" s="505">
        <v>3177.2833333333328</v>
      </c>
      <c r="F329" s="505">
        <v>3124.2166666666667</v>
      </c>
      <c r="G329" s="505">
        <v>3093.3833333333332</v>
      </c>
      <c r="H329" s="505">
        <v>3261.1833333333325</v>
      </c>
      <c r="I329" s="505">
        <v>3292.0166666666655</v>
      </c>
      <c r="J329" s="505">
        <v>3345.0833333333321</v>
      </c>
      <c r="K329" s="504">
        <v>3238.95</v>
      </c>
      <c r="L329" s="504">
        <v>3155.05</v>
      </c>
      <c r="M329" s="504">
        <v>4.4476399999999998</v>
      </c>
      <c r="N329" s="1"/>
      <c r="O329" s="1"/>
    </row>
    <row r="330" spans="1:15" ht="12.75" customHeight="1">
      <c r="A330" s="31">
        <v>320</v>
      </c>
      <c r="B330" s="503" t="s">
        <v>162</v>
      </c>
      <c r="C330" s="504">
        <v>70526.2</v>
      </c>
      <c r="D330" s="505">
        <v>70075.21666666666</v>
      </c>
      <c r="E330" s="505">
        <v>69460.983333333323</v>
      </c>
      <c r="F330" s="505">
        <v>68395.766666666663</v>
      </c>
      <c r="G330" s="505">
        <v>67781.533333333326</v>
      </c>
      <c r="H330" s="505">
        <v>71140.43333333332</v>
      </c>
      <c r="I330" s="505">
        <v>71754.666666666657</v>
      </c>
      <c r="J330" s="505">
        <v>72819.883333333317</v>
      </c>
      <c r="K330" s="504">
        <v>70689.45</v>
      </c>
      <c r="L330" s="504">
        <v>69010</v>
      </c>
      <c r="M330" s="504">
        <v>7.843E-2</v>
      </c>
      <c r="N330" s="1"/>
      <c r="O330" s="1"/>
    </row>
    <row r="331" spans="1:15" ht="12.75" customHeight="1">
      <c r="A331" s="31">
        <v>321</v>
      </c>
      <c r="B331" s="503" t="s">
        <v>450</v>
      </c>
      <c r="C331" s="504">
        <v>41.65</v>
      </c>
      <c r="D331" s="505">
        <v>41.816666666666663</v>
      </c>
      <c r="E331" s="505">
        <v>41.333333333333329</v>
      </c>
      <c r="F331" s="505">
        <v>41.016666666666666</v>
      </c>
      <c r="G331" s="505">
        <v>40.533333333333331</v>
      </c>
      <c r="H331" s="505">
        <v>42.133333333333326</v>
      </c>
      <c r="I331" s="505">
        <v>42.61666666666666</v>
      </c>
      <c r="J331" s="505">
        <v>42.933333333333323</v>
      </c>
      <c r="K331" s="504">
        <v>42.3</v>
      </c>
      <c r="L331" s="504">
        <v>41.5</v>
      </c>
      <c r="M331" s="504">
        <v>7.80816</v>
      </c>
      <c r="N331" s="1"/>
      <c r="O331" s="1"/>
    </row>
    <row r="332" spans="1:15" ht="12.75" customHeight="1">
      <c r="A332" s="31">
        <v>322</v>
      </c>
      <c r="B332" s="503" t="s">
        <v>163</v>
      </c>
      <c r="C332" s="504">
        <v>1487.25</v>
      </c>
      <c r="D332" s="505">
        <v>1480.6166666666668</v>
      </c>
      <c r="E332" s="505">
        <v>1467.2333333333336</v>
      </c>
      <c r="F332" s="505">
        <v>1447.2166666666667</v>
      </c>
      <c r="G332" s="505">
        <v>1433.8333333333335</v>
      </c>
      <c r="H332" s="505">
        <v>1500.6333333333337</v>
      </c>
      <c r="I332" s="505">
        <v>1514.0166666666669</v>
      </c>
      <c r="J332" s="505">
        <v>1534.0333333333338</v>
      </c>
      <c r="K332" s="504">
        <v>1494</v>
      </c>
      <c r="L332" s="504">
        <v>1460.6</v>
      </c>
      <c r="M332" s="504">
        <v>3.08466</v>
      </c>
      <c r="N332" s="1"/>
      <c r="O332" s="1"/>
    </row>
    <row r="333" spans="1:15" ht="12.75" customHeight="1">
      <c r="A333" s="31">
        <v>323</v>
      </c>
      <c r="B333" s="503" t="s">
        <v>164</v>
      </c>
      <c r="C333" s="504">
        <v>338.5</v>
      </c>
      <c r="D333" s="505">
        <v>336.83333333333331</v>
      </c>
      <c r="E333" s="505">
        <v>333.96666666666664</v>
      </c>
      <c r="F333" s="505">
        <v>329.43333333333334</v>
      </c>
      <c r="G333" s="505">
        <v>326.56666666666666</v>
      </c>
      <c r="H333" s="505">
        <v>341.36666666666662</v>
      </c>
      <c r="I333" s="505">
        <v>344.23333333333329</v>
      </c>
      <c r="J333" s="505">
        <v>348.76666666666659</v>
      </c>
      <c r="K333" s="504">
        <v>339.7</v>
      </c>
      <c r="L333" s="504">
        <v>332.3</v>
      </c>
      <c r="M333" s="504">
        <v>4.0133799999999997</v>
      </c>
      <c r="N333" s="1"/>
      <c r="O333" s="1"/>
    </row>
    <row r="334" spans="1:15" ht="12.75" customHeight="1">
      <c r="A334" s="31">
        <v>324</v>
      </c>
      <c r="B334" s="503" t="s">
        <v>269</v>
      </c>
      <c r="C334" s="504">
        <v>890.4</v>
      </c>
      <c r="D334" s="505">
        <v>875.88333333333333</v>
      </c>
      <c r="E334" s="505">
        <v>854.76666666666665</v>
      </c>
      <c r="F334" s="505">
        <v>819.13333333333333</v>
      </c>
      <c r="G334" s="505">
        <v>798.01666666666665</v>
      </c>
      <c r="H334" s="505">
        <v>911.51666666666665</v>
      </c>
      <c r="I334" s="505">
        <v>932.63333333333321</v>
      </c>
      <c r="J334" s="505">
        <v>968.26666666666665</v>
      </c>
      <c r="K334" s="504">
        <v>897</v>
      </c>
      <c r="L334" s="504">
        <v>840.25</v>
      </c>
      <c r="M334" s="504">
        <v>3.5792199999999998</v>
      </c>
      <c r="N334" s="1"/>
      <c r="O334" s="1"/>
    </row>
    <row r="335" spans="1:15" ht="12.75" customHeight="1">
      <c r="A335" s="31">
        <v>325</v>
      </c>
      <c r="B335" s="503" t="s">
        <v>165</v>
      </c>
      <c r="C335" s="504">
        <v>100.9</v>
      </c>
      <c r="D335" s="505">
        <v>100.36666666666667</v>
      </c>
      <c r="E335" s="505">
        <v>99.383333333333354</v>
      </c>
      <c r="F335" s="505">
        <v>97.866666666666674</v>
      </c>
      <c r="G335" s="505">
        <v>96.883333333333354</v>
      </c>
      <c r="H335" s="505">
        <v>101.88333333333335</v>
      </c>
      <c r="I335" s="505">
        <v>102.86666666666667</v>
      </c>
      <c r="J335" s="505">
        <v>104.38333333333335</v>
      </c>
      <c r="K335" s="504">
        <v>101.35</v>
      </c>
      <c r="L335" s="504">
        <v>98.85</v>
      </c>
      <c r="M335" s="504">
        <v>161.80239</v>
      </c>
      <c r="N335" s="1"/>
      <c r="O335" s="1"/>
    </row>
    <row r="336" spans="1:15" ht="12.75" customHeight="1">
      <c r="A336" s="31">
        <v>326</v>
      </c>
      <c r="B336" s="503" t="s">
        <v>166</v>
      </c>
      <c r="C336" s="504">
        <v>5415</v>
      </c>
      <c r="D336" s="505">
        <v>5381.2833333333328</v>
      </c>
      <c r="E336" s="505">
        <v>5336.2666666666655</v>
      </c>
      <c r="F336" s="505">
        <v>5257.5333333333328</v>
      </c>
      <c r="G336" s="505">
        <v>5212.5166666666655</v>
      </c>
      <c r="H336" s="505">
        <v>5460.0166666666655</v>
      </c>
      <c r="I336" s="505">
        <v>5505.0333333333319</v>
      </c>
      <c r="J336" s="505">
        <v>5583.7666666666655</v>
      </c>
      <c r="K336" s="504">
        <v>5426.3</v>
      </c>
      <c r="L336" s="504">
        <v>5302.55</v>
      </c>
      <c r="M336" s="504">
        <v>1.10785</v>
      </c>
      <c r="N336" s="1"/>
      <c r="O336" s="1"/>
    </row>
    <row r="337" spans="1:15" ht="12.75" customHeight="1">
      <c r="A337" s="31">
        <v>327</v>
      </c>
      <c r="B337" s="503" t="s">
        <v>167</v>
      </c>
      <c r="C337" s="504">
        <v>4243.95</v>
      </c>
      <c r="D337" s="505">
        <v>4159.1500000000005</v>
      </c>
      <c r="E337" s="505">
        <v>4049.8000000000011</v>
      </c>
      <c r="F337" s="505">
        <v>3855.6500000000005</v>
      </c>
      <c r="G337" s="505">
        <v>3746.3000000000011</v>
      </c>
      <c r="H337" s="505">
        <v>4353.3000000000011</v>
      </c>
      <c r="I337" s="505">
        <v>4462.6500000000015</v>
      </c>
      <c r="J337" s="505">
        <v>4656.8000000000011</v>
      </c>
      <c r="K337" s="504">
        <v>4268.5</v>
      </c>
      <c r="L337" s="504">
        <v>3965</v>
      </c>
      <c r="M337" s="504">
        <v>6.57369</v>
      </c>
      <c r="N337" s="1"/>
      <c r="O337" s="1"/>
    </row>
    <row r="338" spans="1:15" ht="12.75" customHeight="1">
      <c r="A338" s="31">
        <v>328</v>
      </c>
      <c r="B338" s="503" t="s">
        <v>856</v>
      </c>
      <c r="C338" s="504">
        <v>2268.1</v>
      </c>
      <c r="D338" s="505">
        <v>2255.8666666666668</v>
      </c>
      <c r="E338" s="505">
        <v>2222.2333333333336</v>
      </c>
      <c r="F338" s="505">
        <v>2176.3666666666668</v>
      </c>
      <c r="G338" s="505">
        <v>2142.7333333333336</v>
      </c>
      <c r="H338" s="505">
        <v>2301.7333333333336</v>
      </c>
      <c r="I338" s="505">
        <v>2335.3666666666668</v>
      </c>
      <c r="J338" s="505">
        <v>2381.2333333333336</v>
      </c>
      <c r="K338" s="504">
        <v>2289.5</v>
      </c>
      <c r="L338" s="504">
        <v>2210</v>
      </c>
      <c r="M338" s="504">
        <v>0.28056999999999999</v>
      </c>
      <c r="N338" s="1"/>
      <c r="O338" s="1"/>
    </row>
    <row r="339" spans="1:15" ht="12.75" customHeight="1">
      <c r="A339" s="31">
        <v>329</v>
      </c>
      <c r="B339" s="503" t="s">
        <v>458</v>
      </c>
      <c r="C339" s="504">
        <v>41.95</v>
      </c>
      <c r="D339" s="505">
        <v>41.883333333333333</v>
      </c>
      <c r="E339" s="505">
        <v>41.316666666666663</v>
      </c>
      <c r="F339" s="505">
        <v>40.68333333333333</v>
      </c>
      <c r="G339" s="505">
        <v>40.11666666666666</v>
      </c>
      <c r="H339" s="505">
        <v>42.516666666666666</v>
      </c>
      <c r="I339" s="505">
        <v>43.083333333333343</v>
      </c>
      <c r="J339" s="505">
        <v>43.716666666666669</v>
      </c>
      <c r="K339" s="504">
        <v>42.45</v>
      </c>
      <c r="L339" s="504">
        <v>41.25</v>
      </c>
      <c r="M339" s="504">
        <v>21.236550000000001</v>
      </c>
      <c r="N339" s="1"/>
      <c r="O339" s="1"/>
    </row>
    <row r="340" spans="1:15" ht="12.75" customHeight="1">
      <c r="A340" s="31">
        <v>330</v>
      </c>
      <c r="B340" s="503" t="s">
        <v>459</v>
      </c>
      <c r="C340" s="504">
        <v>68.599999999999994</v>
      </c>
      <c r="D340" s="505">
        <v>68.333333333333329</v>
      </c>
      <c r="E340" s="505">
        <v>67.766666666666652</v>
      </c>
      <c r="F340" s="505">
        <v>66.933333333333323</v>
      </c>
      <c r="G340" s="505">
        <v>66.366666666666646</v>
      </c>
      <c r="H340" s="505">
        <v>69.166666666666657</v>
      </c>
      <c r="I340" s="505">
        <v>69.733333333333348</v>
      </c>
      <c r="J340" s="505">
        <v>70.566666666666663</v>
      </c>
      <c r="K340" s="504">
        <v>68.900000000000006</v>
      </c>
      <c r="L340" s="504">
        <v>67.5</v>
      </c>
      <c r="M340" s="504">
        <v>19.873360000000002</v>
      </c>
      <c r="N340" s="1"/>
      <c r="O340" s="1"/>
    </row>
    <row r="341" spans="1:15" ht="12.75" customHeight="1">
      <c r="A341" s="31">
        <v>331</v>
      </c>
      <c r="B341" s="503" t="s">
        <v>460</v>
      </c>
      <c r="C341" s="504">
        <v>574.95000000000005</v>
      </c>
      <c r="D341" s="505">
        <v>567.6</v>
      </c>
      <c r="E341" s="505">
        <v>557.35</v>
      </c>
      <c r="F341" s="505">
        <v>539.75</v>
      </c>
      <c r="G341" s="505">
        <v>529.5</v>
      </c>
      <c r="H341" s="505">
        <v>585.20000000000005</v>
      </c>
      <c r="I341" s="505">
        <v>595.45000000000005</v>
      </c>
      <c r="J341" s="505">
        <v>613.05000000000007</v>
      </c>
      <c r="K341" s="504">
        <v>577.85</v>
      </c>
      <c r="L341" s="504">
        <v>550</v>
      </c>
      <c r="M341" s="504">
        <v>1.0788</v>
      </c>
      <c r="N341" s="1"/>
      <c r="O341" s="1"/>
    </row>
    <row r="342" spans="1:15" ht="12.75" customHeight="1">
      <c r="A342" s="31">
        <v>332</v>
      </c>
      <c r="B342" s="503" t="s">
        <v>168</v>
      </c>
      <c r="C342" s="504">
        <v>19302.349999999999</v>
      </c>
      <c r="D342" s="505">
        <v>19267.266666666666</v>
      </c>
      <c r="E342" s="505">
        <v>19134.533333333333</v>
      </c>
      <c r="F342" s="505">
        <v>18966.716666666667</v>
      </c>
      <c r="G342" s="505">
        <v>18833.983333333334</v>
      </c>
      <c r="H342" s="505">
        <v>19435.083333333332</v>
      </c>
      <c r="I342" s="505">
        <v>19567.816666666662</v>
      </c>
      <c r="J342" s="505">
        <v>19735.633333333331</v>
      </c>
      <c r="K342" s="504">
        <v>19400</v>
      </c>
      <c r="L342" s="504">
        <v>19099.45</v>
      </c>
      <c r="M342" s="504">
        <v>0.26588000000000001</v>
      </c>
      <c r="N342" s="1"/>
      <c r="O342" s="1"/>
    </row>
    <row r="343" spans="1:15" ht="12.75" customHeight="1">
      <c r="A343" s="31">
        <v>333</v>
      </c>
      <c r="B343" s="503" t="s">
        <v>466</v>
      </c>
      <c r="C343" s="504">
        <v>88.8</v>
      </c>
      <c r="D343" s="505">
        <v>89.716666666666654</v>
      </c>
      <c r="E343" s="505">
        <v>87.433333333333309</v>
      </c>
      <c r="F343" s="505">
        <v>86.066666666666649</v>
      </c>
      <c r="G343" s="505">
        <v>83.783333333333303</v>
      </c>
      <c r="H343" s="505">
        <v>91.083333333333314</v>
      </c>
      <c r="I343" s="505">
        <v>93.366666666666646</v>
      </c>
      <c r="J343" s="505">
        <v>94.73333333333332</v>
      </c>
      <c r="K343" s="504">
        <v>92</v>
      </c>
      <c r="L343" s="504">
        <v>88.35</v>
      </c>
      <c r="M343" s="504">
        <v>16.12275</v>
      </c>
      <c r="N343" s="1"/>
      <c r="O343" s="1"/>
    </row>
    <row r="344" spans="1:15" ht="12.75" customHeight="1">
      <c r="A344" s="31">
        <v>334</v>
      </c>
      <c r="B344" s="503" t="s">
        <v>465</v>
      </c>
      <c r="C344" s="504">
        <v>50.15</v>
      </c>
      <c r="D344" s="505">
        <v>50.083333333333336</v>
      </c>
      <c r="E344" s="505">
        <v>49.666666666666671</v>
      </c>
      <c r="F344" s="505">
        <v>49.183333333333337</v>
      </c>
      <c r="G344" s="505">
        <v>48.766666666666673</v>
      </c>
      <c r="H344" s="505">
        <v>50.56666666666667</v>
      </c>
      <c r="I344" s="505">
        <v>50.983333333333341</v>
      </c>
      <c r="J344" s="505">
        <v>51.466666666666669</v>
      </c>
      <c r="K344" s="504">
        <v>50.5</v>
      </c>
      <c r="L344" s="504">
        <v>49.6</v>
      </c>
      <c r="M344" s="504">
        <v>2.72472</v>
      </c>
      <c r="N344" s="1"/>
      <c r="O344" s="1"/>
    </row>
    <row r="345" spans="1:15" ht="12.75" customHeight="1">
      <c r="A345" s="31">
        <v>335</v>
      </c>
      <c r="B345" s="503" t="s">
        <v>464</v>
      </c>
      <c r="C345" s="504">
        <v>601.25</v>
      </c>
      <c r="D345" s="505">
        <v>595.25</v>
      </c>
      <c r="E345" s="505">
        <v>580.5</v>
      </c>
      <c r="F345" s="505">
        <v>559.75</v>
      </c>
      <c r="G345" s="505">
        <v>545</v>
      </c>
      <c r="H345" s="505">
        <v>616</v>
      </c>
      <c r="I345" s="505">
        <v>630.75</v>
      </c>
      <c r="J345" s="505">
        <v>651.5</v>
      </c>
      <c r="K345" s="504">
        <v>610</v>
      </c>
      <c r="L345" s="504">
        <v>574.5</v>
      </c>
      <c r="M345" s="504">
        <v>4.9941000000000004</v>
      </c>
      <c r="N345" s="1"/>
      <c r="O345" s="1"/>
    </row>
    <row r="346" spans="1:15" ht="12.75" customHeight="1">
      <c r="A346" s="31">
        <v>336</v>
      </c>
      <c r="B346" s="503" t="s">
        <v>461</v>
      </c>
      <c r="C346" s="504">
        <v>30.05</v>
      </c>
      <c r="D346" s="505">
        <v>30.183333333333334</v>
      </c>
      <c r="E346" s="505">
        <v>29.866666666666667</v>
      </c>
      <c r="F346" s="505">
        <v>29.683333333333334</v>
      </c>
      <c r="G346" s="505">
        <v>29.366666666666667</v>
      </c>
      <c r="H346" s="505">
        <v>30.366666666666667</v>
      </c>
      <c r="I346" s="505">
        <v>30.683333333333337</v>
      </c>
      <c r="J346" s="505">
        <v>30.866666666666667</v>
      </c>
      <c r="K346" s="504">
        <v>30.5</v>
      </c>
      <c r="L346" s="504">
        <v>30</v>
      </c>
      <c r="M346" s="504">
        <v>44.799950000000003</v>
      </c>
      <c r="N346" s="1"/>
      <c r="O346" s="1"/>
    </row>
    <row r="347" spans="1:15" ht="12.75" customHeight="1">
      <c r="A347" s="31">
        <v>337</v>
      </c>
      <c r="B347" s="503" t="s">
        <v>537</v>
      </c>
      <c r="C347" s="504">
        <v>135.25</v>
      </c>
      <c r="D347" s="505">
        <v>135.31666666666666</v>
      </c>
      <c r="E347" s="505">
        <v>134.13333333333333</v>
      </c>
      <c r="F347" s="505">
        <v>133.01666666666665</v>
      </c>
      <c r="G347" s="505">
        <v>131.83333333333331</v>
      </c>
      <c r="H347" s="505">
        <v>136.43333333333334</v>
      </c>
      <c r="I347" s="505">
        <v>137.61666666666667</v>
      </c>
      <c r="J347" s="505">
        <v>138.73333333333335</v>
      </c>
      <c r="K347" s="504">
        <v>136.5</v>
      </c>
      <c r="L347" s="504">
        <v>134.19999999999999</v>
      </c>
      <c r="M347" s="504">
        <v>0.95433000000000001</v>
      </c>
      <c r="N347" s="1"/>
      <c r="O347" s="1"/>
    </row>
    <row r="348" spans="1:15" ht="12.75" customHeight="1">
      <c r="A348" s="31">
        <v>338</v>
      </c>
      <c r="B348" s="503" t="s">
        <v>467</v>
      </c>
      <c r="C348" s="504">
        <v>2400.4499999999998</v>
      </c>
      <c r="D348" s="505">
        <v>2384.8000000000002</v>
      </c>
      <c r="E348" s="505">
        <v>2355.7000000000003</v>
      </c>
      <c r="F348" s="505">
        <v>2310.9500000000003</v>
      </c>
      <c r="G348" s="505">
        <v>2281.8500000000004</v>
      </c>
      <c r="H348" s="505">
        <v>2429.5500000000002</v>
      </c>
      <c r="I348" s="505">
        <v>2458.6500000000005</v>
      </c>
      <c r="J348" s="505">
        <v>2503.4</v>
      </c>
      <c r="K348" s="504">
        <v>2413.9</v>
      </c>
      <c r="L348" s="504">
        <v>2340.0500000000002</v>
      </c>
      <c r="M348" s="504">
        <v>1.814E-2</v>
      </c>
      <c r="N348" s="1"/>
      <c r="O348" s="1"/>
    </row>
    <row r="349" spans="1:15" ht="12.75" customHeight="1">
      <c r="A349" s="31">
        <v>339</v>
      </c>
      <c r="B349" s="503" t="s">
        <v>462</v>
      </c>
      <c r="C349" s="504">
        <v>58.6</v>
      </c>
      <c r="D349" s="505">
        <v>58.466666666666669</v>
      </c>
      <c r="E349" s="505">
        <v>57.88333333333334</v>
      </c>
      <c r="F349" s="505">
        <v>57.166666666666671</v>
      </c>
      <c r="G349" s="505">
        <v>56.583333333333343</v>
      </c>
      <c r="H349" s="505">
        <v>59.183333333333337</v>
      </c>
      <c r="I349" s="505">
        <v>59.766666666666666</v>
      </c>
      <c r="J349" s="505">
        <v>60.483333333333334</v>
      </c>
      <c r="K349" s="504">
        <v>59.05</v>
      </c>
      <c r="L349" s="504">
        <v>57.75</v>
      </c>
      <c r="M349" s="504">
        <v>8.3849999999999998</v>
      </c>
      <c r="N349" s="1"/>
      <c r="O349" s="1"/>
    </row>
    <row r="350" spans="1:15" ht="12.75" customHeight="1">
      <c r="A350" s="31">
        <v>340</v>
      </c>
      <c r="B350" s="503" t="s">
        <v>169</v>
      </c>
      <c r="C350" s="504">
        <v>132.5</v>
      </c>
      <c r="D350" s="505">
        <v>132.35</v>
      </c>
      <c r="E350" s="505">
        <v>130.64999999999998</v>
      </c>
      <c r="F350" s="505">
        <v>128.79999999999998</v>
      </c>
      <c r="G350" s="505">
        <v>127.09999999999997</v>
      </c>
      <c r="H350" s="505">
        <v>134.19999999999999</v>
      </c>
      <c r="I350" s="505">
        <v>135.89999999999998</v>
      </c>
      <c r="J350" s="505">
        <v>137.75</v>
      </c>
      <c r="K350" s="504">
        <v>134.05000000000001</v>
      </c>
      <c r="L350" s="504">
        <v>130.5</v>
      </c>
      <c r="M350" s="504">
        <v>44.696379999999998</v>
      </c>
      <c r="N350" s="1"/>
      <c r="O350" s="1"/>
    </row>
    <row r="351" spans="1:15" ht="12.75" customHeight="1">
      <c r="A351" s="31">
        <v>341</v>
      </c>
      <c r="B351" s="503" t="s">
        <v>463</v>
      </c>
      <c r="C351" s="504">
        <v>221.4</v>
      </c>
      <c r="D351" s="505">
        <v>220.38333333333333</v>
      </c>
      <c r="E351" s="505">
        <v>217.76666666666665</v>
      </c>
      <c r="F351" s="505">
        <v>214.13333333333333</v>
      </c>
      <c r="G351" s="505">
        <v>211.51666666666665</v>
      </c>
      <c r="H351" s="505">
        <v>224.01666666666665</v>
      </c>
      <c r="I351" s="505">
        <v>226.63333333333333</v>
      </c>
      <c r="J351" s="505">
        <v>230.26666666666665</v>
      </c>
      <c r="K351" s="504">
        <v>223</v>
      </c>
      <c r="L351" s="504">
        <v>216.75</v>
      </c>
      <c r="M351" s="504">
        <v>3.9158200000000001</v>
      </c>
      <c r="N351" s="1"/>
      <c r="O351" s="1"/>
    </row>
    <row r="352" spans="1:15" ht="12.75" customHeight="1">
      <c r="A352" s="31">
        <v>342</v>
      </c>
      <c r="B352" s="503" t="s">
        <v>171</v>
      </c>
      <c r="C352" s="504">
        <v>121.85</v>
      </c>
      <c r="D352" s="505">
        <v>121.53333333333335</v>
      </c>
      <c r="E352" s="505">
        <v>120.91666666666669</v>
      </c>
      <c r="F352" s="505">
        <v>119.98333333333333</v>
      </c>
      <c r="G352" s="505">
        <v>119.36666666666667</v>
      </c>
      <c r="H352" s="505">
        <v>122.4666666666667</v>
      </c>
      <c r="I352" s="505">
        <v>123.08333333333334</v>
      </c>
      <c r="J352" s="505">
        <v>124.01666666666671</v>
      </c>
      <c r="K352" s="504">
        <v>122.15</v>
      </c>
      <c r="L352" s="504">
        <v>120.6</v>
      </c>
      <c r="M352" s="504">
        <v>50.972169999999998</v>
      </c>
      <c r="N352" s="1"/>
      <c r="O352" s="1"/>
    </row>
    <row r="353" spans="1:15" ht="12.75" customHeight="1">
      <c r="A353" s="31">
        <v>343</v>
      </c>
      <c r="B353" s="503" t="s">
        <v>270</v>
      </c>
      <c r="C353" s="504">
        <v>863.75</v>
      </c>
      <c r="D353" s="505">
        <v>852.43333333333339</v>
      </c>
      <c r="E353" s="505">
        <v>836.96666666666681</v>
      </c>
      <c r="F353" s="505">
        <v>810.18333333333339</v>
      </c>
      <c r="G353" s="505">
        <v>794.71666666666681</v>
      </c>
      <c r="H353" s="505">
        <v>879.21666666666681</v>
      </c>
      <c r="I353" s="505">
        <v>894.68333333333351</v>
      </c>
      <c r="J353" s="505">
        <v>921.46666666666681</v>
      </c>
      <c r="K353" s="504">
        <v>867.9</v>
      </c>
      <c r="L353" s="504">
        <v>825.65</v>
      </c>
      <c r="M353" s="504">
        <v>6.5742700000000003</v>
      </c>
      <c r="N353" s="1"/>
      <c r="O353" s="1"/>
    </row>
    <row r="354" spans="1:15" ht="12.75" customHeight="1">
      <c r="A354" s="31">
        <v>344</v>
      </c>
      <c r="B354" s="503" t="s">
        <v>468</v>
      </c>
      <c r="C354" s="504">
        <v>3920.65</v>
      </c>
      <c r="D354" s="505">
        <v>3891.2000000000003</v>
      </c>
      <c r="E354" s="505">
        <v>3846.4500000000007</v>
      </c>
      <c r="F354" s="505">
        <v>3772.2500000000005</v>
      </c>
      <c r="G354" s="505">
        <v>3727.5000000000009</v>
      </c>
      <c r="H354" s="505">
        <v>3965.4000000000005</v>
      </c>
      <c r="I354" s="505">
        <v>4010.1499999999996</v>
      </c>
      <c r="J354" s="505">
        <v>4084.3500000000004</v>
      </c>
      <c r="K354" s="504">
        <v>3935.95</v>
      </c>
      <c r="L354" s="504">
        <v>3817</v>
      </c>
      <c r="M354" s="504">
        <v>1.2984</v>
      </c>
      <c r="N354" s="1"/>
      <c r="O354" s="1"/>
    </row>
    <row r="355" spans="1:15" ht="12.75" customHeight="1">
      <c r="A355" s="31">
        <v>345</v>
      </c>
      <c r="B355" s="503" t="s">
        <v>271</v>
      </c>
      <c r="C355" s="504">
        <v>175.25</v>
      </c>
      <c r="D355" s="505">
        <v>174.95000000000002</v>
      </c>
      <c r="E355" s="505">
        <v>173.40000000000003</v>
      </c>
      <c r="F355" s="505">
        <v>171.55</v>
      </c>
      <c r="G355" s="505">
        <v>170.00000000000003</v>
      </c>
      <c r="H355" s="505">
        <v>176.80000000000004</v>
      </c>
      <c r="I355" s="505">
        <v>178.35000000000005</v>
      </c>
      <c r="J355" s="505">
        <v>180.20000000000005</v>
      </c>
      <c r="K355" s="504">
        <v>176.5</v>
      </c>
      <c r="L355" s="504">
        <v>173.1</v>
      </c>
      <c r="M355" s="504">
        <v>4.0270900000000003</v>
      </c>
      <c r="N355" s="1"/>
      <c r="O355" s="1"/>
    </row>
    <row r="356" spans="1:15" ht="12.75" customHeight="1">
      <c r="A356" s="31">
        <v>346</v>
      </c>
      <c r="B356" s="503" t="s">
        <v>172</v>
      </c>
      <c r="C356" s="504">
        <v>137.35</v>
      </c>
      <c r="D356" s="505">
        <v>137.13333333333333</v>
      </c>
      <c r="E356" s="505">
        <v>136.21666666666664</v>
      </c>
      <c r="F356" s="505">
        <v>135.08333333333331</v>
      </c>
      <c r="G356" s="505">
        <v>134.16666666666663</v>
      </c>
      <c r="H356" s="505">
        <v>138.26666666666665</v>
      </c>
      <c r="I356" s="505">
        <v>139.18333333333334</v>
      </c>
      <c r="J356" s="505">
        <v>140.31666666666666</v>
      </c>
      <c r="K356" s="504">
        <v>138.05000000000001</v>
      </c>
      <c r="L356" s="504">
        <v>136</v>
      </c>
      <c r="M356" s="504">
        <v>44.04298</v>
      </c>
      <c r="N356" s="1"/>
      <c r="O356" s="1"/>
    </row>
    <row r="357" spans="1:15" ht="12.75" customHeight="1">
      <c r="A357" s="31">
        <v>347</v>
      </c>
      <c r="B357" s="503" t="s">
        <v>469</v>
      </c>
      <c r="C357" s="504">
        <v>365.9</v>
      </c>
      <c r="D357" s="505">
        <v>366.88333333333338</v>
      </c>
      <c r="E357" s="505">
        <v>362.01666666666677</v>
      </c>
      <c r="F357" s="505">
        <v>358.13333333333338</v>
      </c>
      <c r="G357" s="505">
        <v>353.26666666666677</v>
      </c>
      <c r="H357" s="505">
        <v>370.76666666666677</v>
      </c>
      <c r="I357" s="505">
        <v>375.63333333333344</v>
      </c>
      <c r="J357" s="505">
        <v>379.51666666666677</v>
      </c>
      <c r="K357" s="504">
        <v>371.75</v>
      </c>
      <c r="L357" s="504">
        <v>363</v>
      </c>
      <c r="M357" s="504">
        <v>0.53344999999999998</v>
      </c>
      <c r="N357" s="1"/>
      <c r="O357" s="1"/>
    </row>
    <row r="358" spans="1:15" ht="12.75" customHeight="1">
      <c r="A358" s="31">
        <v>348</v>
      </c>
      <c r="B358" s="503" t="s">
        <v>173</v>
      </c>
      <c r="C358" s="504">
        <v>39084.300000000003</v>
      </c>
      <c r="D358" s="505">
        <v>38968.950000000004</v>
      </c>
      <c r="E358" s="505">
        <v>38615.350000000006</v>
      </c>
      <c r="F358" s="505">
        <v>38146.400000000001</v>
      </c>
      <c r="G358" s="505">
        <v>37792.800000000003</v>
      </c>
      <c r="H358" s="505">
        <v>39437.900000000009</v>
      </c>
      <c r="I358" s="505">
        <v>39791.5</v>
      </c>
      <c r="J358" s="505">
        <v>40260.450000000012</v>
      </c>
      <c r="K358" s="504">
        <v>39322.550000000003</v>
      </c>
      <c r="L358" s="504">
        <v>38500</v>
      </c>
      <c r="M358" s="504">
        <v>0.11879000000000001</v>
      </c>
      <c r="N358" s="1"/>
      <c r="O358" s="1"/>
    </row>
    <row r="359" spans="1:15" ht="12.75" customHeight="1">
      <c r="A359" s="31">
        <v>349</v>
      </c>
      <c r="B359" s="503" t="s">
        <v>174</v>
      </c>
      <c r="C359" s="504">
        <v>2601.4</v>
      </c>
      <c r="D359" s="505">
        <v>2582.3166666666671</v>
      </c>
      <c r="E359" s="505">
        <v>2555.0833333333339</v>
      </c>
      <c r="F359" s="505">
        <v>2508.7666666666669</v>
      </c>
      <c r="G359" s="505">
        <v>2481.5333333333338</v>
      </c>
      <c r="H359" s="505">
        <v>2628.6333333333341</v>
      </c>
      <c r="I359" s="505">
        <v>2655.8666666666668</v>
      </c>
      <c r="J359" s="505">
        <v>2702.1833333333343</v>
      </c>
      <c r="K359" s="504">
        <v>2609.5500000000002</v>
      </c>
      <c r="L359" s="504">
        <v>2536</v>
      </c>
      <c r="M359" s="504">
        <v>3.0256699999999999</v>
      </c>
      <c r="N359" s="1"/>
      <c r="O359" s="1"/>
    </row>
    <row r="360" spans="1:15" ht="12.75" customHeight="1">
      <c r="A360" s="31">
        <v>350</v>
      </c>
      <c r="B360" s="503" t="s">
        <v>473</v>
      </c>
      <c r="C360" s="504">
        <v>4622.55</v>
      </c>
      <c r="D360" s="505">
        <v>4599.0833333333339</v>
      </c>
      <c r="E360" s="505">
        <v>4558.3166666666675</v>
      </c>
      <c r="F360" s="505">
        <v>4494.0833333333339</v>
      </c>
      <c r="G360" s="505">
        <v>4453.3166666666675</v>
      </c>
      <c r="H360" s="505">
        <v>4663.3166666666675</v>
      </c>
      <c r="I360" s="505">
        <v>4704.0833333333339</v>
      </c>
      <c r="J360" s="505">
        <v>4768.3166666666675</v>
      </c>
      <c r="K360" s="504">
        <v>4639.8500000000004</v>
      </c>
      <c r="L360" s="504">
        <v>4534.8500000000004</v>
      </c>
      <c r="M360" s="504">
        <v>1.8791</v>
      </c>
      <c r="N360" s="1"/>
      <c r="O360" s="1"/>
    </row>
    <row r="361" spans="1:15" ht="12.75" customHeight="1">
      <c r="A361" s="31">
        <v>351</v>
      </c>
      <c r="B361" s="503" t="s">
        <v>175</v>
      </c>
      <c r="C361" s="504">
        <v>216.55</v>
      </c>
      <c r="D361" s="505">
        <v>215.79999999999998</v>
      </c>
      <c r="E361" s="505">
        <v>214.39999999999998</v>
      </c>
      <c r="F361" s="505">
        <v>212.25</v>
      </c>
      <c r="G361" s="505">
        <v>210.85</v>
      </c>
      <c r="H361" s="505">
        <v>217.94999999999996</v>
      </c>
      <c r="I361" s="505">
        <v>219.35</v>
      </c>
      <c r="J361" s="505">
        <v>221.49999999999994</v>
      </c>
      <c r="K361" s="504">
        <v>217.2</v>
      </c>
      <c r="L361" s="504">
        <v>213.65</v>
      </c>
      <c r="M361" s="504">
        <v>6.6357400000000002</v>
      </c>
      <c r="N361" s="1"/>
      <c r="O361" s="1"/>
    </row>
    <row r="362" spans="1:15" ht="12.75" customHeight="1">
      <c r="A362" s="31">
        <v>352</v>
      </c>
      <c r="B362" s="503" t="s">
        <v>176</v>
      </c>
      <c r="C362" s="504">
        <v>119.2</v>
      </c>
      <c r="D362" s="505">
        <v>118.38333333333334</v>
      </c>
      <c r="E362" s="505">
        <v>117.36666666666667</v>
      </c>
      <c r="F362" s="505">
        <v>115.53333333333333</v>
      </c>
      <c r="G362" s="505">
        <v>114.51666666666667</v>
      </c>
      <c r="H362" s="505">
        <v>120.21666666666668</v>
      </c>
      <c r="I362" s="505">
        <v>121.23333333333336</v>
      </c>
      <c r="J362" s="505">
        <v>123.06666666666669</v>
      </c>
      <c r="K362" s="504">
        <v>119.4</v>
      </c>
      <c r="L362" s="504">
        <v>116.55</v>
      </c>
      <c r="M362" s="504">
        <v>21.776029999999999</v>
      </c>
      <c r="N362" s="1"/>
      <c r="O362" s="1"/>
    </row>
    <row r="363" spans="1:15" ht="12.75" customHeight="1">
      <c r="A363" s="31">
        <v>353</v>
      </c>
      <c r="B363" s="503" t="s">
        <v>177</v>
      </c>
      <c r="C363" s="504">
        <v>5008</v>
      </c>
      <c r="D363" s="505">
        <v>5007.0666666666666</v>
      </c>
      <c r="E363" s="505">
        <v>4967.9333333333334</v>
      </c>
      <c r="F363" s="505">
        <v>4927.8666666666668</v>
      </c>
      <c r="G363" s="505">
        <v>4888.7333333333336</v>
      </c>
      <c r="H363" s="505">
        <v>5047.1333333333332</v>
      </c>
      <c r="I363" s="505">
        <v>5086.2666666666664</v>
      </c>
      <c r="J363" s="505">
        <v>5126.333333333333</v>
      </c>
      <c r="K363" s="504">
        <v>5046.2</v>
      </c>
      <c r="L363" s="504">
        <v>4967</v>
      </c>
      <c r="M363" s="504">
        <v>0.31453999999999999</v>
      </c>
      <c r="N363" s="1"/>
      <c r="O363" s="1"/>
    </row>
    <row r="364" spans="1:15" ht="12.75" customHeight="1">
      <c r="A364" s="31">
        <v>354</v>
      </c>
      <c r="B364" s="503" t="s">
        <v>274</v>
      </c>
      <c r="C364" s="504">
        <v>15626.5</v>
      </c>
      <c r="D364" s="505">
        <v>15504.883333333333</v>
      </c>
      <c r="E364" s="505">
        <v>14695.466666666667</v>
      </c>
      <c r="F364" s="505">
        <v>13764.433333333334</v>
      </c>
      <c r="G364" s="505">
        <v>12955.016666666668</v>
      </c>
      <c r="H364" s="505">
        <v>16435.916666666664</v>
      </c>
      <c r="I364" s="505">
        <v>17245.333333333336</v>
      </c>
      <c r="J364" s="505">
        <v>18176.366666666665</v>
      </c>
      <c r="K364" s="504">
        <v>16314.3</v>
      </c>
      <c r="L364" s="504">
        <v>14573.85</v>
      </c>
      <c r="M364" s="504">
        <v>0.27137</v>
      </c>
      <c r="N364" s="1"/>
      <c r="O364" s="1"/>
    </row>
    <row r="365" spans="1:15" ht="12.75" customHeight="1">
      <c r="A365" s="31">
        <v>355</v>
      </c>
      <c r="B365" s="503" t="s">
        <v>480</v>
      </c>
      <c r="C365" s="504">
        <v>4980.6499999999996</v>
      </c>
      <c r="D365" s="505">
        <v>5024.8166666666666</v>
      </c>
      <c r="E365" s="505">
        <v>4920.833333333333</v>
      </c>
      <c r="F365" s="505">
        <v>4861.0166666666664</v>
      </c>
      <c r="G365" s="505">
        <v>4757.0333333333328</v>
      </c>
      <c r="H365" s="505">
        <v>5084.6333333333332</v>
      </c>
      <c r="I365" s="505">
        <v>5188.6166666666668</v>
      </c>
      <c r="J365" s="505">
        <v>5248.4333333333334</v>
      </c>
      <c r="K365" s="504">
        <v>5128.8</v>
      </c>
      <c r="L365" s="504">
        <v>4965</v>
      </c>
      <c r="M365" s="504">
        <v>0.1159</v>
      </c>
      <c r="N365" s="1"/>
      <c r="O365" s="1"/>
    </row>
    <row r="366" spans="1:15" ht="12.75" customHeight="1">
      <c r="A366" s="31">
        <v>356</v>
      </c>
      <c r="B366" s="503" t="s">
        <v>474</v>
      </c>
      <c r="C366" s="504">
        <v>226.2</v>
      </c>
      <c r="D366" s="505">
        <v>227.33333333333334</v>
      </c>
      <c r="E366" s="505">
        <v>223.66666666666669</v>
      </c>
      <c r="F366" s="505">
        <v>221.13333333333335</v>
      </c>
      <c r="G366" s="505">
        <v>217.4666666666667</v>
      </c>
      <c r="H366" s="505">
        <v>229.86666666666667</v>
      </c>
      <c r="I366" s="505">
        <v>233.53333333333336</v>
      </c>
      <c r="J366" s="505">
        <v>236.06666666666666</v>
      </c>
      <c r="K366" s="504">
        <v>231</v>
      </c>
      <c r="L366" s="504">
        <v>224.8</v>
      </c>
      <c r="M366" s="504">
        <v>5.9321400000000004</v>
      </c>
      <c r="N366" s="1"/>
      <c r="O366" s="1"/>
    </row>
    <row r="367" spans="1:15" ht="12.75" customHeight="1">
      <c r="A367" s="31">
        <v>357</v>
      </c>
      <c r="B367" s="503" t="s">
        <v>475</v>
      </c>
      <c r="C367" s="504">
        <v>995.9</v>
      </c>
      <c r="D367" s="505">
        <v>993.31666666666661</v>
      </c>
      <c r="E367" s="505">
        <v>984.63333333333321</v>
      </c>
      <c r="F367" s="505">
        <v>973.36666666666656</v>
      </c>
      <c r="G367" s="505">
        <v>964.68333333333317</v>
      </c>
      <c r="H367" s="505">
        <v>1004.5833333333333</v>
      </c>
      <c r="I367" s="505">
        <v>1013.2666666666667</v>
      </c>
      <c r="J367" s="505">
        <v>1024.5333333333333</v>
      </c>
      <c r="K367" s="504">
        <v>1002</v>
      </c>
      <c r="L367" s="504">
        <v>982.05</v>
      </c>
      <c r="M367" s="504">
        <v>0.56342999999999999</v>
      </c>
      <c r="N367" s="1"/>
      <c r="O367" s="1"/>
    </row>
    <row r="368" spans="1:15" ht="12.75" customHeight="1">
      <c r="A368" s="31">
        <v>358</v>
      </c>
      <c r="B368" s="503" t="s">
        <v>178</v>
      </c>
      <c r="C368" s="504">
        <v>2398.1999999999998</v>
      </c>
      <c r="D368" s="505">
        <v>2405.65</v>
      </c>
      <c r="E368" s="505">
        <v>2386.3500000000004</v>
      </c>
      <c r="F368" s="505">
        <v>2374.5000000000005</v>
      </c>
      <c r="G368" s="505">
        <v>2355.2000000000007</v>
      </c>
      <c r="H368" s="505">
        <v>2417.5</v>
      </c>
      <c r="I368" s="505">
        <v>2436.8000000000002</v>
      </c>
      <c r="J368" s="505">
        <v>2448.6499999999996</v>
      </c>
      <c r="K368" s="504">
        <v>2424.9499999999998</v>
      </c>
      <c r="L368" s="504">
        <v>2393.8000000000002</v>
      </c>
      <c r="M368" s="504">
        <v>1.6373500000000001</v>
      </c>
      <c r="N368" s="1"/>
      <c r="O368" s="1"/>
    </row>
    <row r="369" spans="1:15" ht="12.75" customHeight="1">
      <c r="A369" s="31">
        <v>359</v>
      </c>
      <c r="B369" s="503" t="s">
        <v>179</v>
      </c>
      <c r="C369" s="504">
        <v>2891.5</v>
      </c>
      <c r="D369" s="505">
        <v>2896.3833333333332</v>
      </c>
      <c r="E369" s="505">
        <v>2860.9666666666662</v>
      </c>
      <c r="F369" s="505">
        <v>2830.4333333333329</v>
      </c>
      <c r="G369" s="505">
        <v>2795.016666666666</v>
      </c>
      <c r="H369" s="505">
        <v>2926.9166666666665</v>
      </c>
      <c r="I369" s="505">
        <v>2962.3333333333335</v>
      </c>
      <c r="J369" s="505">
        <v>2992.8666666666668</v>
      </c>
      <c r="K369" s="504">
        <v>2931.8</v>
      </c>
      <c r="L369" s="504">
        <v>2865.85</v>
      </c>
      <c r="M369" s="504">
        <v>1.80928</v>
      </c>
      <c r="N369" s="1"/>
      <c r="O369" s="1"/>
    </row>
    <row r="370" spans="1:15" ht="12.75" customHeight="1">
      <c r="A370" s="31">
        <v>360</v>
      </c>
      <c r="B370" s="503" t="s">
        <v>180</v>
      </c>
      <c r="C370" s="504">
        <v>37.25</v>
      </c>
      <c r="D370" s="505">
        <v>36.949999999999996</v>
      </c>
      <c r="E370" s="505">
        <v>36.54999999999999</v>
      </c>
      <c r="F370" s="505">
        <v>35.849999999999994</v>
      </c>
      <c r="G370" s="505">
        <v>35.449999999999989</v>
      </c>
      <c r="H370" s="505">
        <v>37.649999999999991</v>
      </c>
      <c r="I370" s="505">
        <v>38.049999999999997</v>
      </c>
      <c r="J370" s="505">
        <v>38.749999999999993</v>
      </c>
      <c r="K370" s="504">
        <v>37.35</v>
      </c>
      <c r="L370" s="504">
        <v>36.25</v>
      </c>
      <c r="M370" s="504">
        <v>425.55203999999998</v>
      </c>
      <c r="N370" s="1"/>
      <c r="O370" s="1"/>
    </row>
    <row r="371" spans="1:15" ht="12.75" customHeight="1">
      <c r="A371" s="31">
        <v>361</v>
      </c>
      <c r="B371" s="503" t="s">
        <v>471</v>
      </c>
      <c r="C371" s="504">
        <v>491.7</v>
      </c>
      <c r="D371" s="505">
        <v>490.56666666666666</v>
      </c>
      <c r="E371" s="505">
        <v>485.13333333333333</v>
      </c>
      <c r="F371" s="505">
        <v>478.56666666666666</v>
      </c>
      <c r="G371" s="505">
        <v>473.13333333333333</v>
      </c>
      <c r="H371" s="505">
        <v>497.13333333333333</v>
      </c>
      <c r="I371" s="505">
        <v>502.56666666666661</v>
      </c>
      <c r="J371" s="505">
        <v>509.13333333333333</v>
      </c>
      <c r="K371" s="504">
        <v>496</v>
      </c>
      <c r="L371" s="504">
        <v>484</v>
      </c>
      <c r="M371" s="504">
        <v>0.88604000000000005</v>
      </c>
      <c r="N371" s="1"/>
      <c r="O371" s="1"/>
    </row>
    <row r="372" spans="1:15" ht="12.75" customHeight="1">
      <c r="A372" s="31">
        <v>362</v>
      </c>
      <c r="B372" s="503" t="s">
        <v>472</v>
      </c>
      <c r="C372" s="504">
        <v>264.39999999999998</v>
      </c>
      <c r="D372" s="505">
        <v>263.71666666666664</v>
      </c>
      <c r="E372" s="505">
        <v>260.5333333333333</v>
      </c>
      <c r="F372" s="505">
        <v>256.66666666666669</v>
      </c>
      <c r="G372" s="505">
        <v>253.48333333333335</v>
      </c>
      <c r="H372" s="505">
        <v>267.58333333333326</v>
      </c>
      <c r="I372" s="505">
        <v>270.76666666666654</v>
      </c>
      <c r="J372" s="505">
        <v>274.63333333333321</v>
      </c>
      <c r="K372" s="504">
        <v>266.89999999999998</v>
      </c>
      <c r="L372" s="504">
        <v>259.85000000000002</v>
      </c>
      <c r="M372" s="504">
        <v>1.5299799999999999</v>
      </c>
      <c r="N372" s="1"/>
      <c r="O372" s="1"/>
    </row>
    <row r="373" spans="1:15" ht="12.75" customHeight="1">
      <c r="A373" s="31">
        <v>363</v>
      </c>
      <c r="B373" s="503" t="s">
        <v>272</v>
      </c>
      <c r="C373" s="504">
        <v>2367.85</v>
      </c>
      <c r="D373" s="505">
        <v>2350.5333333333333</v>
      </c>
      <c r="E373" s="505">
        <v>2322.3166666666666</v>
      </c>
      <c r="F373" s="505">
        <v>2276.7833333333333</v>
      </c>
      <c r="G373" s="505">
        <v>2248.5666666666666</v>
      </c>
      <c r="H373" s="505">
        <v>2396.0666666666666</v>
      </c>
      <c r="I373" s="505">
        <v>2424.2833333333328</v>
      </c>
      <c r="J373" s="505">
        <v>2469.8166666666666</v>
      </c>
      <c r="K373" s="504">
        <v>2378.75</v>
      </c>
      <c r="L373" s="504">
        <v>2305</v>
      </c>
      <c r="M373" s="504">
        <v>1.78939</v>
      </c>
      <c r="N373" s="1"/>
      <c r="O373" s="1"/>
    </row>
    <row r="374" spans="1:15" ht="12.75" customHeight="1">
      <c r="A374" s="31">
        <v>364</v>
      </c>
      <c r="B374" s="503" t="s">
        <v>476</v>
      </c>
      <c r="C374" s="504">
        <v>898.85</v>
      </c>
      <c r="D374" s="505">
        <v>898.51666666666677</v>
      </c>
      <c r="E374" s="505">
        <v>890.33333333333348</v>
      </c>
      <c r="F374" s="505">
        <v>881.81666666666672</v>
      </c>
      <c r="G374" s="505">
        <v>873.63333333333344</v>
      </c>
      <c r="H374" s="505">
        <v>907.03333333333353</v>
      </c>
      <c r="I374" s="505">
        <v>915.2166666666667</v>
      </c>
      <c r="J374" s="505">
        <v>923.73333333333358</v>
      </c>
      <c r="K374" s="504">
        <v>906.7</v>
      </c>
      <c r="L374" s="504">
        <v>890</v>
      </c>
      <c r="M374" s="504">
        <v>1.3160400000000001</v>
      </c>
      <c r="N374" s="1"/>
      <c r="O374" s="1"/>
    </row>
    <row r="375" spans="1:15" ht="12.75" customHeight="1">
      <c r="A375" s="31">
        <v>365</v>
      </c>
      <c r="B375" s="503" t="s">
        <v>477</v>
      </c>
      <c r="C375" s="504">
        <v>1836.35</v>
      </c>
      <c r="D375" s="505">
        <v>1828.3</v>
      </c>
      <c r="E375" s="505">
        <v>1813.05</v>
      </c>
      <c r="F375" s="505">
        <v>1789.75</v>
      </c>
      <c r="G375" s="505">
        <v>1774.5</v>
      </c>
      <c r="H375" s="505">
        <v>1851.6</v>
      </c>
      <c r="I375" s="505">
        <v>1866.85</v>
      </c>
      <c r="J375" s="505">
        <v>1890.1499999999999</v>
      </c>
      <c r="K375" s="504">
        <v>1843.55</v>
      </c>
      <c r="L375" s="504">
        <v>1805</v>
      </c>
      <c r="M375" s="504">
        <v>0.66674</v>
      </c>
      <c r="N375" s="1"/>
      <c r="O375" s="1"/>
    </row>
    <row r="376" spans="1:15" ht="12.75" customHeight="1">
      <c r="A376" s="31">
        <v>366</v>
      </c>
      <c r="B376" s="503" t="s">
        <v>857</v>
      </c>
      <c r="C376" s="504">
        <v>198.35</v>
      </c>
      <c r="D376" s="505">
        <v>197.98333333333335</v>
      </c>
      <c r="E376" s="505">
        <v>193.16666666666669</v>
      </c>
      <c r="F376" s="505">
        <v>187.98333333333335</v>
      </c>
      <c r="G376" s="505">
        <v>183.16666666666669</v>
      </c>
      <c r="H376" s="505">
        <v>203.16666666666669</v>
      </c>
      <c r="I376" s="505">
        <v>207.98333333333335</v>
      </c>
      <c r="J376" s="505">
        <v>213.16666666666669</v>
      </c>
      <c r="K376" s="504">
        <v>202.8</v>
      </c>
      <c r="L376" s="504">
        <v>192.8</v>
      </c>
      <c r="M376" s="504">
        <v>17.846229999999998</v>
      </c>
      <c r="N376" s="1"/>
      <c r="O376" s="1"/>
    </row>
    <row r="377" spans="1:15" ht="12.75" customHeight="1">
      <c r="A377" s="31">
        <v>367</v>
      </c>
      <c r="B377" s="503" t="s">
        <v>181</v>
      </c>
      <c r="C377" s="504">
        <v>206.1</v>
      </c>
      <c r="D377" s="505">
        <v>206.11666666666667</v>
      </c>
      <c r="E377" s="505">
        <v>204.98333333333335</v>
      </c>
      <c r="F377" s="505">
        <v>203.86666666666667</v>
      </c>
      <c r="G377" s="505">
        <v>202.73333333333335</v>
      </c>
      <c r="H377" s="505">
        <v>207.23333333333335</v>
      </c>
      <c r="I377" s="505">
        <v>208.36666666666667</v>
      </c>
      <c r="J377" s="505">
        <v>209.48333333333335</v>
      </c>
      <c r="K377" s="504">
        <v>207.25</v>
      </c>
      <c r="L377" s="504">
        <v>205</v>
      </c>
      <c r="M377" s="504">
        <v>64.861410000000006</v>
      </c>
      <c r="N377" s="1"/>
      <c r="O377" s="1"/>
    </row>
    <row r="378" spans="1:15" ht="12.75" customHeight="1">
      <c r="A378" s="31">
        <v>368</v>
      </c>
      <c r="B378" s="503" t="s">
        <v>291</v>
      </c>
      <c r="C378" s="504">
        <v>2502.8000000000002</v>
      </c>
      <c r="D378" s="505">
        <v>2513.2333333333336</v>
      </c>
      <c r="E378" s="505">
        <v>2471.5666666666671</v>
      </c>
      <c r="F378" s="505">
        <v>2440.3333333333335</v>
      </c>
      <c r="G378" s="505">
        <v>2398.666666666667</v>
      </c>
      <c r="H378" s="505">
        <v>2544.4666666666672</v>
      </c>
      <c r="I378" s="505">
        <v>2586.1333333333332</v>
      </c>
      <c r="J378" s="505">
        <v>2617.3666666666672</v>
      </c>
      <c r="K378" s="504">
        <v>2554.9</v>
      </c>
      <c r="L378" s="504">
        <v>2482</v>
      </c>
      <c r="M378" s="504">
        <v>9.5399999999999999E-2</v>
      </c>
      <c r="N378" s="1"/>
      <c r="O378" s="1"/>
    </row>
    <row r="379" spans="1:15" ht="12.75" customHeight="1">
      <c r="A379" s="31">
        <v>369</v>
      </c>
      <c r="B379" s="503" t="s">
        <v>858</v>
      </c>
      <c r="C379" s="504">
        <v>312.05</v>
      </c>
      <c r="D379" s="505">
        <v>310.11666666666667</v>
      </c>
      <c r="E379" s="505">
        <v>303.93333333333334</v>
      </c>
      <c r="F379" s="505">
        <v>295.81666666666666</v>
      </c>
      <c r="G379" s="505">
        <v>289.63333333333333</v>
      </c>
      <c r="H379" s="505">
        <v>318.23333333333335</v>
      </c>
      <c r="I379" s="505">
        <v>324.41666666666674</v>
      </c>
      <c r="J379" s="505">
        <v>332.53333333333336</v>
      </c>
      <c r="K379" s="504">
        <v>316.3</v>
      </c>
      <c r="L379" s="504">
        <v>302</v>
      </c>
      <c r="M379" s="504">
        <v>4.9186899999999998</v>
      </c>
      <c r="N379" s="1"/>
      <c r="O379" s="1"/>
    </row>
    <row r="380" spans="1:15" ht="12.75" customHeight="1">
      <c r="A380" s="31">
        <v>370</v>
      </c>
      <c r="B380" s="503" t="s">
        <v>273</v>
      </c>
      <c r="C380" s="504">
        <v>477.55</v>
      </c>
      <c r="D380" s="505">
        <v>472.63333333333338</v>
      </c>
      <c r="E380" s="505">
        <v>462.86666666666679</v>
      </c>
      <c r="F380" s="505">
        <v>448.18333333333339</v>
      </c>
      <c r="G380" s="505">
        <v>438.4166666666668</v>
      </c>
      <c r="H380" s="505">
        <v>487.31666666666678</v>
      </c>
      <c r="I380" s="505">
        <v>497.08333333333331</v>
      </c>
      <c r="J380" s="505">
        <v>511.76666666666677</v>
      </c>
      <c r="K380" s="504">
        <v>482.4</v>
      </c>
      <c r="L380" s="504">
        <v>457.95</v>
      </c>
      <c r="M380" s="504">
        <v>7.5536500000000002</v>
      </c>
      <c r="N380" s="1"/>
      <c r="O380" s="1"/>
    </row>
    <row r="381" spans="1:15" ht="12.75" customHeight="1">
      <c r="A381" s="31">
        <v>371</v>
      </c>
      <c r="B381" s="503" t="s">
        <v>478</v>
      </c>
      <c r="C381" s="504">
        <v>698.5</v>
      </c>
      <c r="D381" s="505">
        <v>696.81666666666661</v>
      </c>
      <c r="E381" s="505">
        <v>690.33333333333326</v>
      </c>
      <c r="F381" s="505">
        <v>682.16666666666663</v>
      </c>
      <c r="G381" s="505">
        <v>675.68333333333328</v>
      </c>
      <c r="H381" s="505">
        <v>704.98333333333323</v>
      </c>
      <c r="I381" s="505">
        <v>711.46666666666658</v>
      </c>
      <c r="J381" s="505">
        <v>719.63333333333321</v>
      </c>
      <c r="K381" s="504">
        <v>703.3</v>
      </c>
      <c r="L381" s="504">
        <v>688.65</v>
      </c>
      <c r="M381" s="504">
        <v>0.92227999999999999</v>
      </c>
      <c r="N381" s="1"/>
      <c r="O381" s="1"/>
    </row>
    <row r="382" spans="1:15" ht="12.75" customHeight="1">
      <c r="A382" s="31">
        <v>372</v>
      </c>
      <c r="B382" s="503" t="s">
        <v>479</v>
      </c>
      <c r="C382" s="504">
        <v>128.1</v>
      </c>
      <c r="D382" s="505">
        <v>127.86666666666667</v>
      </c>
      <c r="E382" s="505">
        <v>126.73333333333335</v>
      </c>
      <c r="F382" s="505">
        <v>125.36666666666667</v>
      </c>
      <c r="G382" s="505">
        <v>124.23333333333335</v>
      </c>
      <c r="H382" s="505">
        <v>129.23333333333335</v>
      </c>
      <c r="I382" s="505">
        <v>130.36666666666667</v>
      </c>
      <c r="J382" s="505">
        <v>131.73333333333335</v>
      </c>
      <c r="K382" s="504">
        <v>129</v>
      </c>
      <c r="L382" s="504">
        <v>126.5</v>
      </c>
      <c r="M382" s="504">
        <v>0.88260000000000005</v>
      </c>
      <c r="N382" s="1"/>
      <c r="O382" s="1"/>
    </row>
    <row r="383" spans="1:15" ht="12.75" customHeight="1">
      <c r="A383" s="31">
        <v>373</v>
      </c>
      <c r="B383" s="503" t="s">
        <v>183</v>
      </c>
      <c r="C383" s="504">
        <v>1334.65</v>
      </c>
      <c r="D383" s="505">
        <v>1315.2666666666667</v>
      </c>
      <c r="E383" s="505">
        <v>1281.8833333333332</v>
      </c>
      <c r="F383" s="505">
        <v>1229.1166666666666</v>
      </c>
      <c r="G383" s="505">
        <v>1195.7333333333331</v>
      </c>
      <c r="H383" s="505">
        <v>1368.0333333333333</v>
      </c>
      <c r="I383" s="505">
        <v>1401.416666666667</v>
      </c>
      <c r="J383" s="505">
        <v>1454.1833333333334</v>
      </c>
      <c r="K383" s="504">
        <v>1348.65</v>
      </c>
      <c r="L383" s="504">
        <v>1262.5</v>
      </c>
      <c r="M383" s="504">
        <v>13.40343</v>
      </c>
      <c r="N383" s="1"/>
      <c r="O383" s="1"/>
    </row>
    <row r="384" spans="1:15" ht="12.75" customHeight="1">
      <c r="A384" s="31">
        <v>374</v>
      </c>
      <c r="B384" s="503" t="s">
        <v>481</v>
      </c>
      <c r="C384" s="504">
        <v>792.3</v>
      </c>
      <c r="D384" s="505">
        <v>795.33333333333337</v>
      </c>
      <c r="E384" s="505">
        <v>787.81666666666672</v>
      </c>
      <c r="F384" s="505">
        <v>783.33333333333337</v>
      </c>
      <c r="G384" s="505">
        <v>775.81666666666672</v>
      </c>
      <c r="H384" s="505">
        <v>799.81666666666672</v>
      </c>
      <c r="I384" s="505">
        <v>807.33333333333337</v>
      </c>
      <c r="J384" s="505">
        <v>811.81666666666672</v>
      </c>
      <c r="K384" s="504">
        <v>802.85</v>
      </c>
      <c r="L384" s="504">
        <v>790.85</v>
      </c>
      <c r="M384" s="504">
        <v>0.25248999999999999</v>
      </c>
      <c r="N384" s="1"/>
      <c r="O384" s="1"/>
    </row>
    <row r="385" spans="1:15" ht="12.75" customHeight="1">
      <c r="A385" s="31">
        <v>375</v>
      </c>
      <c r="B385" s="503" t="s">
        <v>483</v>
      </c>
      <c r="C385" s="504">
        <v>1154.3499999999999</v>
      </c>
      <c r="D385" s="505">
        <v>1166.1000000000001</v>
      </c>
      <c r="E385" s="505">
        <v>1133.2500000000002</v>
      </c>
      <c r="F385" s="505">
        <v>1112.1500000000001</v>
      </c>
      <c r="G385" s="505">
        <v>1079.3000000000002</v>
      </c>
      <c r="H385" s="505">
        <v>1187.2000000000003</v>
      </c>
      <c r="I385" s="505">
        <v>1220.0500000000002</v>
      </c>
      <c r="J385" s="505">
        <v>1241.1500000000003</v>
      </c>
      <c r="K385" s="504">
        <v>1198.95</v>
      </c>
      <c r="L385" s="504">
        <v>1145</v>
      </c>
      <c r="M385" s="504">
        <v>5.8126300000000004</v>
      </c>
      <c r="N385" s="1"/>
      <c r="O385" s="1"/>
    </row>
    <row r="386" spans="1:15" ht="12.75" customHeight="1">
      <c r="A386" s="31">
        <v>376</v>
      </c>
      <c r="B386" s="503" t="s">
        <v>859</v>
      </c>
      <c r="C386" s="504">
        <v>115.5</v>
      </c>
      <c r="D386" s="505">
        <v>115.7</v>
      </c>
      <c r="E386" s="505">
        <v>114.60000000000001</v>
      </c>
      <c r="F386" s="505">
        <v>113.7</v>
      </c>
      <c r="G386" s="505">
        <v>112.60000000000001</v>
      </c>
      <c r="H386" s="505">
        <v>116.60000000000001</v>
      </c>
      <c r="I386" s="505">
        <v>117.7</v>
      </c>
      <c r="J386" s="505">
        <v>118.60000000000001</v>
      </c>
      <c r="K386" s="504">
        <v>116.8</v>
      </c>
      <c r="L386" s="504">
        <v>114.8</v>
      </c>
      <c r="M386" s="504">
        <v>2.7686199999999999</v>
      </c>
      <c r="N386" s="1"/>
      <c r="O386" s="1"/>
    </row>
    <row r="387" spans="1:15" ht="12.75" customHeight="1">
      <c r="A387" s="31">
        <v>377</v>
      </c>
      <c r="B387" s="503" t="s">
        <v>485</v>
      </c>
      <c r="C387" s="504">
        <v>201.4</v>
      </c>
      <c r="D387" s="505">
        <v>201.04999999999998</v>
      </c>
      <c r="E387" s="505">
        <v>199.34999999999997</v>
      </c>
      <c r="F387" s="505">
        <v>197.29999999999998</v>
      </c>
      <c r="G387" s="505">
        <v>195.59999999999997</v>
      </c>
      <c r="H387" s="505">
        <v>203.09999999999997</v>
      </c>
      <c r="I387" s="505">
        <v>204.79999999999995</v>
      </c>
      <c r="J387" s="505">
        <v>206.84999999999997</v>
      </c>
      <c r="K387" s="504">
        <v>202.75</v>
      </c>
      <c r="L387" s="504">
        <v>199</v>
      </c>
      <c r="M387" s="504">
        <v>7.8299399999999997</v>
      </c>
      <c r="N387" s="1"/>
      <c r="O387" s="1"/>
    </row>
    <row r="388" spans="1:15" ht="12.75" customHeight="1">
      <c r="A388" s="31">
        <v>378</v>
      </c>
      <c r="B388" s="503" t="s">
        <v>486</v>
      </c>
      <c r="C388" s="504">
        <v>744.6</v>
      </c>
      <c r="D388" s="505">
        <v>744.75</v>
      </c>
      <c r="E388" s="505">
        <v>740.6</v>
      </c>
      <c r="F388" s="505">
        <v>736.6</v>
      </c>
      <c r="G388" s="505">
        <v>732.45</v>
      </c>
      <c r="H388" s="505">
        <v>748.75</v>
      </c>
      <c r="I388" s="505">
        <v>752.90000000000009</v>
      </c>
      <c r="J388" s="505">
        <v>756.9</v>
      </c>
      <c r="K388" s="504">
        <v>748.9</v>
      </c>
      <c r="L388" s="504">
        <v>740.75</v>
      </c>
      <c r="M388" s="504">
        <v>6.82639</v>
      </c>
      <c r="N388" s="1"/>
      <c r="O388" s="1"/>
    </row>
    <row r="389" spans="1:15" ht="12.75" customHeight="1">
      <c r="A389" s="31">
        <v>379</v>
      </c>
      <c r="B389" s="503" t="s">
        <v>487</v>
      </c>
      <c r="C389" s="504">
        <v>260.5</v>
      </c>
      <c r="D389" s="505">
        <v>259.48333333333335</v>
      </c>
      <c r="E389" s="505">
        <v>256.26666666666671</v>
      </c>
      <c r="F389" s="505">
        <v>252.03333333333336</v>
      </c>
      <c r="G389" s="505">
        <v>248.81666666666672</v>
      </c>
      <c r="H389" s="505">
        <v>263.7166666666667</v>
      </c>
      <c r="I389" s="505">
        <v>266.93333333333339</v>
      </c>
      <c r="J389" s="505">
        <v>271.16666666666669</v>
      </c>
      <c r="K389" s="504">
        <v>262.7</v>
      </c>
      <c r="L389" s="504">
        <v>255.25</v>
      </c>
      <c r="M389" s="504">
        <v>1.07063</v>
      </c>
      <c r="N389" s="1"/>
      <c r="O389" s="1"/>
    </row>
    <row r="390" spans="1:15" ht="12.75" customHeight="1">
      <c r="A390" s="31">
        <v>380</v>
      </c>
      <c r="B390" s="503" t="s">
        <v>184</v>
      </c>
      <c r="C390" s="504">
        <v>981.65</v>
      </c>
      <c r="D390" s="505">
        <v>984.88333333333333</v>
      </c>
      <c r="E390" s="505">
        <v>976.26666666666665</v>
      </c>
      <c r="F390" s="505">
        <v>970.88333333333333</v>
      </c>
      <c r="G390" s="505">
        <v>962.26666666666665</v>
      </c>
      <c r="H390" s="505">
        <v>990.26666666666665</v>
      </c>
      <c r="I390" s="505">
        <v>998.88333333333321</v>
      </c>
      <c r="J390" s="505">
        <v>1004.2666666666667</v>
      </c>
      <c r="K390" s="504">
        <v>993.5</v>
      </c>
      <c r="L390" s="504">
        <v>979.5</v>
      </c>
      <c r="M390" s="504">
        <v>0.57826999999999995</v>
      </c>
      <c r="N390" s="1"/>
      <c r="O390" s="1"/>
    </row>
    <row r="391" spans="1:15" ht="12.75" customHeight="1">
      <c r="A391" s="31">
        <v>381</v>
      </c>
      <c r="B391" s="503" t="s">
        <v>489</v>
      </c>
      <c r="C391" s="504">
        <v>1956.4</v>
      </c>
      <c r="D391" s="505">
        <v>1936.9666666666665</v>
      </c>
      <c r="E391" s="505">
        <v>1898.9333333333329</v>
      </c>
      <c r="F391" s="505">
        <v>1841.4666666666665</v>
      </c>
      <c r="G391" s="505">
        <v>1803.4333333333329</v>
      </c>
      <c r="H391" s="505">
        <v>1994.4333333333329</v>
      </c>
      <c r="I391" s="505">
        <v>2032.4666666666662</v>
      </c>
      <c r="J391" s="505">
        <v>2089.9333333333329</v>
      </c>
      <c r="K391" s="504">
        <v>1975</v>
      </c>
      <c r="L391" s="504">
        <v>1879.5</v>
      </c>
      <c r="M391" s="504">
        <v>0.14996999999999999</v>
      </c>
      <c r="N391" s="1"/>
      <c r="O391" s="1"/>
    </row>
    <row r="392" spans="1:15" ht="12.75" customHeight="1">
      <c r="A392" s="31">
        <v>382</v>
      </c>
      <c r="B392" s="503" t="s">
        <v>185</v>
      </c>
      <c r="C392" s="504">
        <v>140.94999999999999</v>
      </c>
      <c r="D392" s="505">
        <v>142.26666666666668</v>
      </c>
      <c r="E392" s="505">
        <v>128.88333333333335</v>
      </c>
      <c r="F392" s="505">
        <v>116.81666666666666</v>
      </c>
      <c r="G392" s="505">
        <v>103.43333333333334</v>
      </c>
      <c r="H392" s="505">
        <v>154.33333333333337</v>
      </c>
      <c r="I392" s="505">
        <v>167.7166666666667</v>
      </c>
      <c r="J392" s="505">
        <v>179.78333333333339</v>
      </c>
      <c r="K392" s="504">
        <v>155.65</v>
      </c>
      <c r="L392" s="504">
        <v>130.19999999999999</v>
      </c>
      <c r="M392" s="504">
        <v>1906.62841</v>
      </c>
      <c r="N392" s="1"/>
      <c r="O392" s="1"/>
    </row>
    <row r="393" spans="1:15" ht="12.75" customHeight="1">
      <c r="A393" s="31">
        <v>383</v>
      </c>
      <c r="B393" s="503" t="s">
        <v>488</v>
      </c>
      <c r="C393" s="504">
        <v>72.55</v>
      </c>
      <c r="D393" s="505">
        <v>72.516666666666666</v>
      </c>
      <c r="E393" s="505">
        <v>71.783333333333331</v>
      </c>
      <c r="F393" s="505">
        <v>71.016666666666666</v>
      </c>
      <c r="G393" s="505">
        <v>70.283333333333331</v>
      </c>
      <c r="H393" s="505">
        <v>73.283333333333331</v>
      </c>
      <c r="I393" s="505">
        <v>74.016666666666652</v>
      </c>
      <c r="J393" s="505">
        <v>74.783333333333331</v>
      </c>
      <c r="K393" s="504">
        <v>73.25</v>
      </c>
      <c r="L393" s="504">
        <v>71.75</v>
      </c>
      <c r="M393" s="504">
        <v>12.154159999999999</v>
      </c>
      <c r="N393" s="1"/>
      <c r="O393" s="1"/>
    </row>
    <row r="394" spans="1:15" ht="12.75" customHeight="1">
      <c r="A394" s="31">
        <v>384</v>
      </c>
      <c r="B394" s="503" t="s">
        <v>186</v>
      </c>
      <c r="C394" s="504">
        <v>131.6</v>
      </c>
      <c r="D394" s="505">
        <v>131.14999999999998</v>
      </c>
      <c r="E394" s="505">
        <v>129.84999999999997</v>
      </c>
      <c r="F394" s="505">
        <v>128.1</v>
      </c>
      <c r="G394" s="505">
        <v>126.79999999999998</v>
      </c>
      <c r="H394" s="505">
        <v>132.89999999999995</v>
      </c>
      <c r="I394" s="505">
        <v>134.19999999999996</v>
      </c>
      <c r="J394" s="505">
        <v>135.94999999999993</v>
      </c>
      <c r="K394" s="504">
        <v>132.44999999999999</v>
      </c>
      <c r="L394" s="504">
        <v>129.4</v>
      </c>
      <c r="M394" s="504">
        <v>22.741679999999999</v>
      </c>
      <c r="N394" s="1"/>
      <c r="O394" s="1"/>
    </row>
    <row r="395" spans="1:15" ht="12.75" customHeight="1">
      <c r="A395" s="31">
        <v>385</v>
      </c>
      <c r="B395" s="503" t="s">
        <v>490</v>
      </c>
      <c r="C395" s="504">
        <v>143.05000000000001</v>
      </c>
      <c r="D395" s="505">
        <v>143.53333333333333</v>
      </c>
      <c r="E395" s="505">
        <v>142.21666666666667</v>
      </c>
      <c r="F395" s="505">
        <v>141.38333333333333</v>
      </c>
      <c r="G395" s="505">
        <v>140.06666666666666</v>
      </c>
      <c r="H395" s="505">
        <v>144.36666666666667</v>
      </c>
      <c r="I395" s="505">
        <v>145.68333333333334</v>
      </c>
      <c r="J395" s="505">
        <v>146.51666666666668</v>
      </c>
      <c r="K395" s="504">
        <v>144.85</v>
      </c>
      <c r="L395" s="504">
        <v>142.69999999999999</v>
      </c>
      <c r="M395" s="504">
        <v>9.5693699999999993</v>
      </c>
      <c r="N395" s="1"/>
      <c r="O395" s="1"/>
    </row>
    <row r="396" spans="1:15" ht="12.75" customHeight="1">
      <c r="A396" s="31">
        <v>386</v>
      </c>
      <c r="B396" s="503" t="s">
        <v>491</v>
      </c>
      <c r="C396" s="504">
        <v>1233</v>
      </c>
      <c r="D396" s="505">
        <v>1237.6666666666667</v>
      </c>
      <c r="E396" s="505">
        <v>1221.3333333333335</v>
      </c>
      <c r="F396" s="505">
        <v>1209.6666666666667</v>
      </c>
      <c r="G396" s="505">
        <v>1193.3333333333335</v>
      </c>
      <c r="H396" s="505">
        <v>1249.3333333333335</v>
      </c>
      <c r="I396" s="505">
        <v>1265.666666666667</v>
      </c>
      <c r="J396" s="505">
        <v>1277.3333333333335</v>
      </c>
      <c r="K396" s="504">
        <v>1254</v>
      </c>
      <c r="L396" s="504">
        <v>1226</v>
      </c>
      <c r="M396" s="504">
        <v>0.82691999999999999</v>
      </c>
      <c r="N396" s="1"/>
      <c r="O396" s="1"/>
    </row>
    <row r="397" spans="1:15" ht="12.75" customHeight="1">
      <c r="A397" s="31">
        <v>387</v>
      </c>
      <c r="B397" s="503" t="s">
        <v>187</v>
      </c>
      <c r="C397" s="504">
        <v>2370.25</v>
      </c>
      <c r="D397" s="505">
        <v>2365.4500000000003</v>
      </c>
      <c r="E397" s="505">
        <v>2352.9000000000005</v>
      </c>
      <c r="F397" s="505">
        <v>2335.5500000000002</v>
      </c>
      <c r="G397" s="505">
        <v>2323.0000000000005</v>
      </c>
      <c r="H397" s="505">
        <v>2382.8000000000006</v>
      </c>
      <c r="I397" s="505">
        <v>2395.3500000000008</v>
      </c>
      <c r="J397" s="505">
        <v>2412.7000000000007</v>
      </c>
      <c r="K397" s="504">
        <v>2378</v>
      </c>
      <c r="L397" s="504">
        <v>2348.1</v>
      </c>
      <c r="M397" s="504">
        <v>18.539480000000001</v>
      </c>
      <c r="N397" s="1"/>
      <c r="O397" s="1"/>
    </row>
    <row r="398" spans="1:15" ht="12.75" customHeight="1">
      <c r="A398" s="31">
        <v>388</v>
      </c>
      <c r="B398" s="503" t="s">
        <v>860</v>
      </c>
      <c r="C398" s="504">
        <v>367.6</v>
      </c>
      <c r="D398" s="505">
        <v>364.58333333333331</v>
      </c>
      <c r="E398" s="505">
        <v>359.26666666666665</v>
      </c>
      <c r="F398" s="505">
        <v>350.93333333333334</v>
      </c>
      <c r="G398" s="505">
        <v>345.61666666666667</v>
      </c>
      <c r="H398" s="505">
        <v>372.91666666666663</v>
      </c>
      <c r="I398" s="505">
        <v>378.23333333333335</v>
      </c>
      <c r="J398" s="505">
        <v>386.56666666666661</v>
      </c>
      <c r="K398" s="504">
        <v>369.9</v>
      </c>
      <c r="L398" s="504">
        <v>356.25</v>
      </c>
      <c r="M398" s="504">
        <v>0.59367000000000003</v>
      </c>
      <c r="N398" s="1"/>
      <c r="O398" s="1"/>
    </row>
    <row r="399" spans="1:15" ht="12.75" customHeight="1">
      <c r="A399" s="31">
        <v>389</v>
      </c>
      <c r="B399" s="503" t="s">
        <v>482</v>
      </c>
      <c r="C399" s="504">
        <v>257.3</v>
      </c>
      <c r="D399" s="505">
        <v>258.34999999999997</v>
      </c>
      <c r="E399" s="505">
        <v>254.94999999999993</v>
      </c>
      <c r="F399" s="505">
        <v>252.59999999999997</v>
      </c>
      <c r="G399" s="505">
        <v>249.19999999999993</v>
      </c>
      <c r="H399" s="505">
        <v>260.69999999999993</v>
      </c>
      <c r="I399" s="505">
        <v>264.09999999999991</v>
      </c>
      <c r="J399" s="505">
        <v>266.44999999999993</v>
      </c>
      <c r="K399" s="504">
        <v>261.75</v>
      </c>
      <c r="L399" s="504">
        <v>256</v>
      </c>
      <c r="M399" s="504">
        <v>1.74109</v>
      </c>
      <c r="N399" s="1"/>
      <c r="O399" s="1"/>
    </row>
    <row r="400" spans="1:15" ht="12.75" customHeight="1">
      <c r="A400" s="31">
        <v>390</v>
      </c>
      <c r="B400" s="503" t="s">
        <v>492</v>
      </c>
      <c r="C400" s="504">
        <v>1270.45</v>
      </c>
      <c r="D400" s="505">
        <v>1265.55</v>
      </c>
      <c r="E400" s="505">
        <v>1238</v>
      </c>
      <c r="F400" s="505">
        <v>1205.55</v>
      </c>
      <c r="G400" s="505">
        <v>1178</v>
      </c>
      <c r="H400" s="505">
        <v>1298</v>
      </c>
      <c r="I400" s="505">
        <v>1325.5499999999997</v>
      </c>
      <c r="J400" s="505">
        <v>1358</v>
      </c>
      <c r="K400" s="504">
        <v>1293.0999999999999</v>
      </c>
      <c r="L400" s="504">
        <v>1233.0999999999999</v>
      </c>
      <c r="M400" s="504">
        <v>0.42438999999999999</v>
      </c>
      <c r="N400" s="1"/>
      <c r="O400" s="1"/>
    </row>
    <row r="401" spans="1:15" ht="12.75" customHeight="1">
      <c r="A401" s="31">
        <v>391</v>
      </c>
      <c r="B401" s="503" t="s">
        <v>493</v>
      </c>
      <c r="C401" s="504">
        <v>1700.25</v>
      </c>
      <c r="D401" s="505">
        <v>1696.6499999999999</v>
      </c>
      <c r="E401" s="505">
        <v>1666.8499999999997</v>
      </c>
      <c r="F401" s="505">
        <v>1633.4499999999998</v>
      </c>
      <c r="G401" s="505">
        <v>1603.6499999999996</v>
      </c>
      <c r="H401" s="505">
        <v>1730.0499999999997</v>
      </c>
      <c r="I401" s="505">
        <v>1759.85</v>
      </c>
      <c r="J401" s="505">
        <v>1793.2499999999998</v>
      </c>
      <c r="K401" s="504">
        <v>1726.45</v>
      </c>
      <c r="L401" s="504">
        <v>1663.25</v>
      </c>
      <c r="M401" s="504">
        <v>1.6190100000000001</v>
      </c>
      <c r="N401" s="1"/>
      <c r="O401" s="1"/>
    </row>
    <row r="402" spans="1:15" ht="12.75" customHeight="1">
      <c r="A402" s="31">
        <v>392</v>
      </c>
      <c r="B402" s="503" t="s">
        <v>484</v>
      </c>
      <c r="C402" s="504">
        <v>33.65</v>
      </c>
      <c r="D402" s="505">
        <v>33.616666666666667</v>
      </c>
      <c r="E402" s="505">
        <v>33.333333333333336</v>
      </c>
      <c r="F402" s="505">
        <v>33.016666666666666</v>
      </c>
      <c r="G402" s="505">
        <v>32.733333333333334</v>
      </c>
      <c r="H402" s="505">
        <v>33.933333333333337</v>
      </c>
      <c r="I402" s="505">
        <v>34.216666666666669</v>
      </c>
      <c r="J402" s="505">
        <v>34.533333333333339</v>
      </c>
      <c r="K402" s="504">
        <v>33.9</v>
      </c>
      <c r="L402" s="504">
        <v>33.299999999999997</v>
      </c>
      <c r="M402" s="504">
        <v>14.620520000000001</v>
      </c>
      <c r="N402" s="1"/>
      <c r="O402" s="1"/>
    </row>
    <row r="403" spans="1:15" ht="12.75" customHeight="1">
      <c r="A403" s="31">
        <v>393</v>
      </c>
      <c r="B403" s="503" t="s">
        <v>188</v>
      </c>
      <c r="C403" s="504">
        <v>108.45</v>
      </c>
      <c r="D403" s="505">
        <v>108.26666666666665</v>
      </c>
      <c r="E403" s="505">
        <v>107.2833333333333</v>
      </c>
      <c r="F403" s="505">
        <v>106.11666666666665</v>
      </c>
      <c r="G403" s="505">
        <v>105.1333333333333</v>
      </c>
      <c r="H403" s="505">
        <v>109.43333333333331</v>
      </c>
      <c r="I403" s="505">
        <v>110.41666666666666</v>
      </c>
      <c r="J403" s="505">
        <v>111.58333333333331</v>
      </c>
      <c r="K403" s="504">
        <v>109.25</v>
      </c>
      <c r="L403" s="504">
        <v>107.1</v>
      </c>
      <c r="M403" s="504">
        <v>180.01259999999999</v>
      </c>
      <c r="N403" s="1"/>
      <c r="O403" s="1"/>
    </row>
    <row r="404" spans="1:15" ht="12.75" customHeight="1">
      <c r="A404" s="31">
        <v>394</v>
      </c>
      <c r="B404" s="503" t="s">
        <v>276</v>
      </c>
      <c r="C404" s="504">
        <v>7706.5</v>
      </c>
      <c r="D404" s="505">
        <v>7694.75</v>
      </c>
      <c r="E404" s="505">
        <v>7644.8</v>
      </c>
      <c r="F404" s="505">
        <v>7583.1</v>
      </c>
      <c r="G404" s="505">
        <v>7533.1500000000005</v>
      </c>
      <c r="H404" s="505">
        <v>7756.45</v>
      </c>
      <c r="I404" s="505">
        <v>7806.4000000000005</v>
      </c>
      <c r="J404" s="505">
        <v>7868.0999999999995</v>
      </c>
      <c r="K404" s="504">
        <v>7744.7</v>
      </c>
      <c r="L404" s="504">
        <v>7633.05</v>
      </c>
      <c r="M404" s="504">
        <v>7.1999999999999995E-2</v>
      </c>
      <c r="N404" s="1"/>
      <c r="O404" s="1"/>
    </row>
    <row r="405" spans="1:15" ht="12.75" customHeight="1">
      <c r="A405" s="31">
        <v>395</v>
      </c>
      <c r="B405" s="503" t="s">
        <v>275</v>
      </c>
      <c r="C405" s="504">
        <v>903.8</v>
      </c>
      <c r="D405" s="505">
        <v>900.2833333333333</v>
      </c>
      <c r="E405" s="505">
        <v>894.56666666666661</v>
      </c>
      <c r="F405" s="505">
        <v>885.33333333333326</v>
      </c>
      <c r="G405" s="505">
        <v>879.61666666666656</v>
      </c>
      <c r="H405" s="505">
        <v>909.51666666666665</v>
      </c>
      <c r="I405" s="505">
        <v>915.23333333333335</v>
      </c>
      <c r="J405" s="505">
        <v>924.4666666666667</v>
      </c>
      <c r="K405" s="504">
        <v>906</v>
      </c>
      <c r="L405" s="504">
        <v>891.05</v>
      </c>
      <c r="M405" s="504">
        <v>7.4685600000000001</v>
      </c>
      <c r="N405" s="1"/>
      <c r="O405" s="1"/>
    </row>
    <row r="406" spans="1:15" ht="12.75" customHeight="1">
      <c r="A406" s="31">
        <v>396</v>
      </c>
      <c r="B406" s="503" t="s">
        <v>189</v>
      </c>
      <c r="C406" s="504">
        <v>1161.95</v>
      </c>
      <c r="D406" s="505">
        <v>1154.1166666666666</v>
      </c>
      <c r="E406" s="505">
        <v>1143.1833333333332</v>
      </c>
      <c r="F406" s="505">
        <v>1124.4166666666665</v>
      </c>
      <c r="G406" s="505">
        <v>1113.4833333333331</v>
      </c>
      <c r="H406" s="505">
        <v>1172.8833333333332</v>
      </c>
      <c r="I406" s="505">
        <v>1183.8166666666666</v>
      </c>
      <c r="J406" s="505">
        <v>1202.5833333333333</v>
      </c>
      <c r="K406" s="504">
        <v>1165.05</v>
      </c>
      <c r="L406" s="504">
        <v>1135.3499999999999</v>
      </c>
      <c r="M406" s="504">
        <v>7.9812900000000004</v>
      </c>
      <c r="N406" s="1"/>
      <c r="O406" s="1"/>
    </row>
    <row r="407" spans="1:15" ht="12.75" customHeight="1">
      <c r="A407" s="31">
        <v>397</v>
      </c>
      <c r="B407" s="503" t="s">
        <v>190</v>
      </c>
      <c r="C407" s="504">
        <v>458.05</v>
      </c>
      <c r="D407" s="505">
        <v>456.36666666666662</v>
      </c>
      <c r="E407" s="505">
        <v>452.23333333333323</v>
      </c>
      <c r="F407" s="505">
        <v>446.41666666666663</v>
      </c>
      <c r="G407" s="505">
        <v>442.28333333333325</v>
      </c>
      <c r="H407" s="505">
        <v>462.18333333333322</v>
      </c>
      <c r="I407" s="505">
        <v>466.31666666666655</v>
      </c>
      <c r="J407" s="505">
        <v>472.13333333333321</v>
      </c>
      <c r="K407" s="504">
        <v>460.5</v>
      </c>
      <c r="L407" s="504">
        <v>450.55</v>
      </c>
      <c r="M407" s="504">
        <v>88.564819999999997</v>
      </c>
      <c r="N407" s="1"/>
      <c r="O407" s="1"/>
    </row>
    <row r="408" spans="1:15" ht="12.75" customHeight="1">
      <c r="A408" s="31">
        <v>398</v>
      </c>
      <c r="B408" s="503" t="s">
        <v>497</v>
      </c>
      <c r="C408" s="504">
        <v>8637.4</v>
      </c>
      <c r="D408" s="505">
        <v>8546.1166666666668</v>
      </c>
      <c r="E408" s="505">
        <v>8374.2333333333336</v>
      </c>
      <c r="F408" s="505">
        <v>8111.0666666666675</v>
      </c>
      <c r="G408" s="505">
        <v>7939.1833333333343</v>
      </c>
      <c r="H408" s="505">
        <v>8809.2833333333328</v>
      </c>
      <c r="I408" s="505">
        <v>8981.1666666666679</v>
      </c>
      <c r="J408" s="505">
        <v>9244.3333333333321</v>
      </c>
      <c r="K408" s="504">
        <v>8718</v>
      </c>
      <c r="L408" s="504">
        <v>8282.9500000000007</v>
      </c>
      <c r="M408" s="504">
        <v>0.16950000000000001</v>
      </c>
      <c r="N408" s="1"/>
      <c r="O408" s="1"/>
    </row>
    <row r="409" spans="1:15" ht="12.75" customHeight="1">
      <c r="A409" s="31">
        <v>399</v>
      </c>
      <c r="B409" s="503" t="s">
        <v>498</v>
      </c>
      <c r="C409" s="504">
        <v>103</v>
      </c>
      <c r="D409" s="505">
        <v>103.01666666666667</v>
      </c>
      <c r="E409" s="505">
        <v>100.63333333333333</v>
      </c>
      <c r="F409" s="505">
        <v>98.266666666666666</v>
      </c>
      <c r="G409" s="505">
        <v>95.883333333333326</v>
      </c>
      <c r="H409" s="505">
        <v>105.38333333333333</v>
      </c>
      <c r="I409" s="505">
        <v>107.76666666666668</v>
      </c>
      <c r="J409" s="505">
        <v>110.13333333333333</v>
      </c>
      <c r="K409" s="504">
        <v>105.4</v>
      </c>
      <c r="L409" s="504">
        <v>100.65</v>
      </c>
      <c r="M409" s="504">
        <v>3.1236299999999999</v>
      </c>
      <c r="N409" s="1"/>
      <c r="O409" s="1"/>
    </row>
    <row r="410" spans="1:15" ht="12.75" customHeight="1">
      <c r="A410" s="31">
        <v>400</v>
      </c>
      <c r="B410" s="503" t="s">
        <v>503</v>
      </c>
      <c r="C410" s="504">
        <v>134.05000000000001</v>
      </c>
      <c r="D410" s="505">
        <v>134.25</v>
      </c>
      <c r="E410" s="505">
        <v>133</v>
      </c>
      <c r="F410" s="505">
        <v>131.94999999999999</v>
      </c>
      <c r="G410" s="505">
        <v>130.69999999999999</v>
      </c>
      <c r="H410" s="505">
        <v>135.30000000000001</v>
      </c>
      <c r="I410" s="505">
        <v>136.55000000000001</v>
      </c>
      <c r="J410" s="505">
        <v>137.60000000000002</v>
      </c>
      <c r="K410" s="504">
        <v>135.5</v>
      </c>
      <c r="L410" s="504">
        <v>133.19999999999999</v>
      </c>
      <c r="M410" s="504">
        <v>7.42849</v>
      </c>
      <c r="N410" s="1"/>
      <c r="O410" s="1"/>
    </row>
    <row r="411" spans="1:15" ht="12.75" customHeight="1">
      <c r="A411" s="31">
        <v>401</v>
      </c>
      <c r="B411" s="503" t="s">
        <v>499</v>
      </c>
      <c r="C411" s="504">
        <v>156.80000000000001</v>
      </c>
      <c r="D411" s="505">
        <v>157.15</v>
      </c>
      <c r="E411" s="505">
        <v>154.60000000000002</v>
      </c>
      <c r="F411" s="505">
        <v>152.4</v>
      </c>
      <c r="G411" s="505">
        <v>149.85000000000002</v>
      </c>
      <c r="H411" s="505">
        <v>159.35000000000002</v>
      </c>
      <c r="I411" s="505">
        <v>161.90000000000003</v>
      </c>
      <c r="J411" s="505">
        <v>164.10000000000002</v>
      </c>
      <c r="K411" s="504">
        <v>159.69999999999999</v>
      </c>
      <c r="L411" s="504">
        <v>154.94999999999999</v>
      </c>
      <c r="M411" s="504">
        <v>9.6021800000000006</v>
      </c>
      <c r="N411" s="1"/>
      <c r="O411" s="1"/>
    </row>
    <row r="412" spans="1:15" ht="12.75" customHeight="1">
      <c r="A412" s="31">
        <v>402</v>
      </c>
      <c r="B412" s="503" t="s">
        <v>501</v>
      </c>
      <c r="C412" s="504">
        <v>3023.25</v>
      </c>
      <c r="D412" s="505">
        <v>3050.75</v>
      </c>
      <c r="E412" s="505">
        <v>2962.55</v>
      </c>
      <c r="F412" s="505">
        <v>2901.8500000000004</v>
      </c>
      <c r="G412" s="505">
        <v>2813.6500000000005</v>
      </c>
      <c r="H412" s="505">
        <v>3111.45</v>
      </c>
      <c r="I412" s="505">
        <v>3199.6499999999996</v>
      </c>
      <c r="J412" s="505">
        <v>3260.3499999999995</v>
      </c>
      <c r="K412" s="504">
        <v>3138.95</v>
      </c>
      <c r="L412" s="504">
        <v>2990.05</v>
      </c>
      <c r="M412" s="504">
        <v>0.23050000000000001</v>
      </c>
      <c r="N412" s="1"/>
      <c r="O412" s="1"/>
    </row>
    <row r="413" spans="1:15" ht="12.75" customHeight="1">
      <c r="A413" s="31">
        <v>403</v>
      </c>
      <c r="B413" s="503" t="s">
        <v>500</v>
      </c>
      <c r="C413" s="504">
        <v>343.3</v>
      </c>
      <c r="D413" s="505">
        <v>339.90000000000003</v>
      </c>
      <c r="E413" s="505">
        <v>333.50000000000006</v>
      </c>
      <c r="F413" s="505">
        <v>323.70000000000005</v>
      </c>
      <c r="G413" s="505">
        <v>317.30000000000007</v>
      </c>
      <c r="H413" s="505">
        <v>349.70000000000005</v>
      </c>
      <c r="I413" s="505">
        <v>356.1</v>
      </c>
      <c r="J413" s="505">
        <v>365.90000000000003</v>
      </c>
      <c r="K413" s="504">
        <v>346.3</v>
      </c>
      <c r="L413" s="504">
        <v>330.1</v>
      </c>
      <c r="M413" s="504">
        <v>3.3818800000000002</v>
      </c>
      <c r="N413" s="1"/>
      <c r="O413" s="1"/>
    </row>
    <row r="414" spans="1:15" ht="12.75" customHeight="1">
      <c r="A414" s="31">
        <v>404</v>
      </c>
      <c r="B414" s="503" t="s">
        <v>502</v>
      </c>
      <c r="C414" s="504">
        <v>550.25</v>
      </c>
      <c r="D414" s="505">
        <v>548.01666666666665</v>
      </c>
      <c r="E414" s="505">
        <v>541.0333333333333</v>
      </c>
      <c r="F414" s="505">
        <v>531.81666666666661</v>
      </c>
      <c r="G414" s="505">
        <v>524.83333333333326</v>
      </c>
      <c r="H414" s="505">
        <v>557.23333333333335</v>
      </c>
      <c r="I414" s="505">
        <v>564.2166666666667</v>
      </c>
      <c r="J414" s="505">
        <v>573.43333333333339</v>
      </c>
      <c r="K414" s="504">
        <v>555</v>
      </c>
      <c r="L414" s="504">
        <v>538.79999999999995</v>
      </c>
      <c r="M414" s="504">
        <v>0.69925999999999999</v>
      </c>
      <c r="N414" s="1"/>
      <c r="O414" s="1"/>
    </row>
    <row r="415" spans="1:15" ht="12.75" customHeight="1">
      <c r="A415" s="31">
        <v>405</v>
      </c>
      <c r="B415" s="503" t="s">
        <v>191</v>
      </c>
      <c r="C415" s="504">
        <v>26295.200000000001</v>
      </c>
      <c r="D415" s="505">
        <v>26218.483333333334</v>
      </c>
      <c r="E415" s="505">
        <v>25986.966666666667</v>
      </c>
      <c r="F415" s="505">
        <v>25678.733333333334</v>
      </c>
      <c r="G415" s="505">
        <v>25447.216666666667</v>
      </c>
      <c r="H415" s="505">
        <v>26526.716666666667</v>
      </c>
      <c r="I415" s="505">
        <v>26758.233333333337</v>
      </c>
      <c r="J415" s="505">
        <v>27066.466666666667</v>
      </c>
      <c r="K415" s="504">
        <v>26450</v>
      </c>
      <c r="L415" s="504">
        <v>25910.25</v>
      </c>
      <c r="M415" s="504">
        <v>7.7359999999999998E-2</v>
      </c>
      <c r="N415" s="1"/>
      <c r="O415" s="1"/>
    </row>
    <row r="416" spans="1:15" ht="12.75" customHeight="1">
      <c r="A416" s="31">
        <v>406</v>
      </c>
      <c r="B416" s="503" t="s">
        <v>504</v>
      </c>
      <c r="C416" s="504">
        <v>1751.95</v>
      </c>
      <c r="D416" s="505">
        <v>1726.9000000000003</v>
      </c>
      <c r="E416" s="505">
        <v>1684.9000000000005</v>
      </c>
      <c r="F416" s="505">
        <v>1617.8500000000001</v>
      </c>
      <c r="G416" s="505">
        <v>1575.8500000000004</v>
      </c>
      <c r="H416" s="505">
        <v>1793.9500000000007</v>
      </c>
      <c r="I416" s="505">
        <v>1835.9500000000003</v>
      </c>
      <c r="J416" s="505">
        <v>1903.0000000000009</v>
      </c>
      <c r="K416" s="504">
        <v>1768.9</v>
      </c>
      <c r="L416" s="504">
        <v>1659.85</v>
      </c>
      <c r="M416" s="504">
        <v>0.99604000000000004</v>
      </c>
      <c r="N416" s="1"/>
      <c r="O416" s="1"/>
    </row>
    <row r="417" spans="1:15" ht="12.75" customHeight="1">
      <c r="A417" s="31">
        <v>407</v>
      </c>
      <c r="B417" s="503" t="s">
        <v>192</v>
      </c>
      <c r="C417" s="504">
        <v>2353.0500000000002</v>
      </c>
      <c r="D417" s="505">
        <v>2365.8333333333335</v>
      </c>
      <c r="E417" s="505">
        <v>2327.0166666666669</v>
      </c>
      <c r="F417" s="505">
        <v>2300.9833333333336</v>
      </c>
      <c r="G417" s="505">
        <v>2262.166666666667</v>
      </c>
      <c r="H417" s="505">
        <v>2391.8666666666668</v>
      </c>
      <c r="I417" s="505">
        <v>2430.6833333333334</v>
      </c>
      <c r="J417" s="505">
        <v>2456.7166666666667</v>
      </c>
      <c r="K417" s="504">
        <v>2404.65</v>
      </c>
      <c r="L417" s="504">
        <v>2339.8000000000002</v>
      </c>
      <c r="M417" s="504">
        <v>5.9694799999999999</v>
      </c>
      <c r="N417" s="1"/>
      <c r="O417" s="1"/>
    </row>
    <row r="418" spans="1:15" ht="12.75" customHeight="1">
      <c r="A418" s="31">
        <v>408</v>
      </c>
      <c r="B418" s="503" t="s">
        <v>494</v>
      </c>
      <c r="C418" s="504">
        <v>441.75</v>
      </c>
      <c r="D418" s="505">
        <v>443.86666666666662</v>
      </c>
      <c r="E418" s="505">
        <v>435.68333333333322</v>
      </c>
      <c r="F418" s="505">
        <v>429.61666666666662</v>
      </c>
      <c r="G418" s="505">
        <v>421.43333333333322</v>
      </c>
      <c r="H418" s="505">
        <v>449.93333333333322</v>
      </c>
      <c r="I418" s="505">
        <v>458.11666666666662</v>
      </c>
      <c r="J418" s="505">
        <v>464.18333333333322</v>
      </c>
      <c r="K418" s="504">
        <v>452.05</v>
      </c>
      <c r="L418" s="504">
        <v>437.8</v>
      </c>
      <c r="M418" s="504">
        <v>1.0970299999999999</v>
      </c>
      <c r="N418" s="1"/>
      <c r="O418" s="1"/>
    </row>
    <row r="419" spans="1:15" ht="12.75" customHeight="1">
      <c r="A419" s="31">
        <v>409</v>
      </c>
      <c r="B419" s="503" t="s">
        <v>495</v>
      </c>
      <c r="C419" s="504">
        <v>28.75</v>
      </c>
      <c r="D419" s="505">
        <v>28.733333333333334</v>
      </c>
      <c r="E419" s="505">
        <v>28.616666666666667</v>
      </c>
      <c r="F419" s="505">
        <v>28.483333333333334</v>
      </c>
      <c r="G419" s="505">
        <v>28.366666666666667</v>
      </c>
      <c r="H419" s="505">
        <v>28.866666666666667</v>
      </c>
      <c r="I419" s="505">
        <v>28.983333333333334</v>
      </c>
      <c r="J419" s="505">
        <v>29.116666666666667</v>
      </c>
      <c r="K419" s="504">
        <v>28.85</v>
      </c>
      <c r="L419" s="504">
        <v>28.6</v>
      </c>
      <c r="M419" s="504">
        <v>14.5479</v>
      </c>
      <c r="N419" s="1"/>
      <c r="O419" s="1"/>
    </row>
    <row r="420" spans="1:15" ht="12.75" customHeight="1">
      <c r="A420" s="31">
        <v>410</v>
      </c>
      <c r="B420" s="503" t="s">
        <v>496</v>
      </c>
      <c r="C420" s="504">
        <v>3641.45</v>
      </c>
      <c r="D420" s="505">
        <v>3617.7833333333328</v>
      </c>
      <c r="E420" s="505">
        <v>3575.6166666666659</v>
      </c>
      <c r="F420" s="505">
        <v>3509.7833333333328</v>
      </c>
      <c r="G420" s="505">
        <v>3467.6166666666659</v>
      </c>
      <c r="H420" s="505">
        <v>3683.6166666666659</v>
      </c>
      <c r="I420" s="505">
        <v>3725.7833333333328</v>
      </c>
      <c r="J420" s="505">
        <v>3791.6166666666659</v>
      </c>
      <c r="K420" s="504">
        <v>3659.95</v>
      </c>
      <c r="L420" s="504">
        <v>3551.95</v>
      </c>
      <c r="M420" s="504">
        <v>0.35826000000000002</v>
      </c>
      <c r="N420" s="1"/>
      <c r="O420" s="1"/>
    </row>
    <row r="421" spans="1:15" ht="12.75" customHeight="1">
      <c r="A421" s="31">
        <v>411</v>
      </c>
      <c r="B421" s="503" t="s">
        <v>505</v>
      </c>
      <c r="C421" s="504">
        <v>864.85</v>
      </c>
      <c r="D421" s="505">
        <v>862.16666666666663</v>
      </c>
      <c r="E421" s="505">
        <v>850.33333333333326</v>
      </c>
      <c r="F421" s="505">
        <v>835.81666666666661</v>
      </c>
      <c r="G421" s="505">
        <v>823.98333333333323</v>
      </c>
      <c r="H421" s="505">
        <v>876.68333333333328</v>
      </c>
      <c r="I421" s="505">
        <v>888.51666666666654</v>
      </c>
      <c r="J421" s="505">
        <v>903.0333333333333</v>
      </c>
      <c r="K421" s="504">
        <v>874</v>
      </c>
      <c r="L421" s="504">
        <v>847.65</v>
      </c>
      <c r="M421" s="504">
        <v>2.4294500000000001</v>
      </c>
      <c r="N421" s="1"/>
      <c r="O421" s="1"/>
    </row>
    <row r="422" spans="1:15" ht="12.75" customHeight="1">
      <c r="A422" s="31">
        <v>412</v>
      </c>
      <c r="B422" s="503" t="s">
        <v>507</v>
      </c>
      <c r="C422" s="504">
        <v>1020.85</v>
      </c>
      <c r="D422" s="505">
        <v>1013.3833333333333</v>
      </c>
      <c r="E422" s="505">
        <v>994.4666666666667</v>
      </c>
      <c r="F422" s="505">
        <v>968.08333333333337</v>
      </c>
      <c r="G422" s="505">
        <v>949.16666666666674</v>
      </c>
      <c r="H422" s="505">
        <v>1039.7666666666667</v>
      </c>
      <c r="I422" s="505">
        <v>1058.6833333333334</v>
      </c>
      <c r="J422" s="505">
        <v>1085.0666666666666</v>
      </c>
      <c r="K422" s="504">
        <v>1032.3</v>
      </c>
      <c r="L422" s="504">
        <v>987</v>
      </c>
      <c r="M422" s="504">
        <v>0.68179999999999996</v>
      </c>
      <c r="N422" s="1"/>
      <c r="O422" s="1"/>
    </row>
    <row r="423" spans="1:15" ht="12.75" customHeight="1">
      <c r="A423" s="31">
        <v>413</v>
      </c>
      <c r="B423" s="503" t="s">
        <v>506</v>
      </c>
      <c r="C423" s="504">
        <v>2353.35</v>
      </c>
      <c r="D423" s="505">
        <v>2339.5666666666662</v>
      </c>
      <c r="E423" s="505">
        <v>2313.9333333333325</v>
      </c>
      <c r="F423" s="505">
        <v>2274.5166666666664</v>
      </c>
      <c r="G423" s="505">
        <v>2248.8833333333328</v>
      </c>
      <c r="H423" s="505">
        <v>2378.9833333333322</v>
      </c>
      <c r="I423" s="505">
        <v>2404.6166666666663</v>
      </c>
      <c r="J423" s="505">
        <v>2444.0333333333319</v>
      </c>
      <c r="K423" s="504">
        <v>2365.1999999999998</v>
      </c>
      <c r="L423" s="504">
        <v>2300.15</v>
      </c>
      <c r="M423" s="504">
        <v>0.26799000000000001</v>
      </c>
      <c r="N423" s="1"/>
      <c r="O423" s="1"/>
    </row>
    <row r="424" spans="1:15" ht="12.75" customHeight="1">
      <c r="A424" s="31">
        <v>414</v>
      </c>
      <c r="B424" s="503" t="s">
        <v>508</v>
      </c>
      <c r="C424" s="504">
        <v>862.5</v>
      </c>
      <c r="D424" s="505">
        <v>854.66666666666663</v>
      </c>
      <c r="E424" s="505">
        <v>840.33333333333326</v>
      </c>
      <c r="F424" s="505">
        <v>818.16666666666663</v>
      </c>
      <c r="G424" s="505">
        <v>803.83333333333326</v>
      </c>
      <c r="H424" s="505">
        <v>876.83333333333326</v>
      </c>
      <c r="I424" s="505">
        <v>891.16666666666652</v>
      </c>
      <c r="J424" s="505">
        <v>913.33333333333326</v>
      </c>
      <c r="K424" s="504">
        <v>869</v>
      </c>
      <c r="L424" s="504">
        <v>832.5</v>
      </c>
      <c r="M424" s="504">
        <v>2.66595</v>
      </c>
      <c r="N424" s="1"/>
      <c r="O424" s="1"/>
    </row>
    <row r="425" spans="1:15" ht="12.75" customHeight="1">
      <c r="A425" s="31">
        <v>415</v>
      </c>
      <c r="B425" s="503" t="s">
        <v>509</v>
      </c>
      <c r="C425" s="504">
        <v>442.15</v>
      </c>
      <c r="D425" s="505">
        <v>438.38333333333338</v>
      </c>
      <c r="E425" s="505">
        <v>423.76666666666677</v>
      </c>
      <c r="F425" s="505">
        <v>405.38333333333338</v>
      </c>
      <c r="G425" s="505">
        <v>390.76666666666677</v>
      </c>
      <c r="H425" s="505">
        <v>456.76666666666677</v>
      </c>
      <c r="I425" s="505">
        <v>471.38333333333344</v>
      </c>
      <c r="J425" s="505">
        <v>489.76666666666677</v>
      </c>
      <c r="K425" s="504">
        <v>453</v>
      </c>
      <c r="L425" s="504">
        <v>420</v>
      </c>
      <c r="M425" s="504">
        <v>1.97095</v>
      </c>
      <c r="N425" s="1"/>
      <c r="O425" s="1"/>
    </row>
    <row r="426" spans="1:15" ht="12.75" customHeight="1">
      <c r="A426" s="31">
        <v>416</v>
      </c>
      <c r="B426" s="503" t="s">
        <v>517</v>
      </c>
      <c r="C426" s="504">
        <v>251.05</v>
      </c>
      <c r="D426" s="505">
        <v>250.0333333333333</v>
      </c>
      <c r="E426" s="505">
        <v>246.46666666666661</v>
      </c>
      <c r="F426" s="505">
        <v>241.8833333333333</v>
      </c>
      <c r="G426" s="505">
        <v>238.31666666666661</v>
      </c>
      <c r="H426" s="505">
        <v>254.61666666666662</v>
      </c>
      <c r="I426" s="505">
        <v>258.18333333333334</v>
      </c>
      <c r="J426" s="505">
        <v>262.76666666666665</v>
      </c>
      <c r="K426" s="504">
        <v>253.6</v>
      </c>
      <c r="L426" s="504">
        <v>245.45</v>
      </c>
      <c r="M426" s="504">
        <v>2.69109</v>
      </c>
      <c r="N426" s="1"/>
      <c r="O426" s="1"/>
    </row>
    <row r="427" spans="1:15" ht="12.75" customHeight="1">
      <c r="A427" s="31">
        <v>417</v>
      </c>
      <c r="B427" s="503" t="s">
        <v>510</v>
      </c>
      <c r="C427" s="504">
        <v>67.599999999999994</v>
      </c>
      <c r="D427" s="505">
        <v>67.283333333333331</v>
      </c>
      <c r="E427" s="505">
        <v>66.216666666666669</v>
      </c>
      <c r="F427" s="505">
        <v>64.833333333333343</v>
      </c>
      <c r="G427" s="505">
        <v>63.76666666666668</v>
      </c>
      <c r="H427" s="505">
        <v>68.666666666666657</v>
      </c>
      <c r="I427" s="505">
        <v>69.73333333333332</v>
      </c>
      <c r="J427" s="505">
        <v>71.116666666666646</v>
      </c>
      <c r="K427" s="504">
        <v>68.349999999999994</v>
      </c>
      <c r="L427" s="504">
        <v>65.900000000000006</v>
      </c>
      <c r="M427" s="504">
        <v>38.735550000000003</v>
      </c>
      <c r="N427" s="1"/>
      <c r="O427" s="1"/>
    </row>
    <row r="428" spans="1:15" ht="12.75" customHeight="1">
      <c r="A428" s="31">
        <v>418</v>
      </c>
      <c r="B428" s="503" t="s">
        <v>193</v>
      </c>
      <c r="C428" s="504">
        <v>2344</v>
      </c>
      <c r="D428" s="505">
        <v>2335.4666666666667</v>
      </c>
      <c r="E428" s="505">
        <v>2301.0333333333333</v>
      </c>
      <c r="F428" s="505">
        <v>2258.0666666666666</v>
      </c>
      <c r="G428" s="505">
        <v>2223.6333333333332</v>
      </c>
      <c r="H428" s="505">
        <v>2378.4333333333334</v>
      </c>
      <c r="I428" s="505">
        <v>2412.8666666666668</v>
      </c>
      <c r="J428" s="505">
        <v>2455.8333333333335</v>
      </c>
      <c r="K428" s="504">
        <v>2369.9</v>
      </c>
      <c r="L428" s="504">
        <v>2292.5</v>
      </c>
      <c r="M428" s="504">
        <v>9.4036100000000005</v>
      </c>
      <c r="N428" s="1"/>
      <c r="O428" s="1"/>
    </row>
    <row r="429" spans="1:15" ht="12.75" customHeight="1">
      <c r="A429" s="31">
        <v>419</v>
      </c>
      <c r="B429" s="503" t="s">
        <v>194</v>
      </c>
      <c r="C429" s="504">
        <v>1218.7</v>
      </c>
      <c r="D429" s="505">
        <v>1205.95</v>
      </c>
      <c r="E429" s="505">
        <v>1183.9000000000001</v>
      </c>
      <c r="F429" s="505">
        <v>1149.1000000000001</v>
      </c>
      <c r="G429" s="505">
        <v>1127.0500000000002</v>
      </c>
      <c r="H429" s="505">
        <v>1240.75</v>
      </c>
      <c r="I429" s="505">
        <v>1262.7999999999997</v>
      </c>
      <c r="J429" s="505">
        <v>1297.5999999999999</v>
      </c>
      <c r="K429" s="504">
        <v>1228</v>
      </c>
      <c r="L429" s="504">
        <v>1171.1500000000001</v>
      </c>
      <c r="M429" s="504">
        <v>17.99531</v>
      </c>
      <c r="N429" s="1"/>
      <c r="O429" s="1"/>
    </row>
    <row r="430" spans="1:15" ht="12.75" customHeight="1">
      <c r="A430" s="31">
        <v>420</v>
      </c>
      <c r="B430" s="503" t="s">
        <v>514</v>
      </c>
      <c r="C430" s="504">
        <v>439.4</v>
      </c>
      <c r="D430" s="505">
        <v>435.31666666666666</v>
      </c>
      <c r="E430" s="505">
        <v>426.33333333333331</v>
      </c>
      <c r="F430" s="505">
        <v>413.26666666666665</v>
      </c>
      <c r="G430" s="505">
        <v>404.2833333333333</v>
      </c>
      <c r="H430" s="505">
        <v>448.38333333333333</v>
      </c>
      <c r="I430" s="505">
        <v>457.36666666666667</v>
      </c>
      <c r="J430" s="505">
        <v>470.43333333333334</v>
      </c>
      <c r="K430" s="504">
        <v>444.3</v>
      </c>
      <c r="L430" s="504">
        <v>422.25</v>
      </c>
      <c r="M430" s="504">
        <v>12.259180000000001</v>
      </c>
      <c r="N430" s="1"/>
      <c r="O430" s="1"/>
    </row>
    <row r="431" spans="1:15" ht="12.75" customHeight="1">
      <c r="A431" s="31">
        <v>421</v>
      </c>
      <c r="B431" s="503" t="s">
        <v>511</v>
      </c>
      <c r="C431" s="504">
        <v>94.65</v>
      </c>
      <c r="D431" s="505">
        <v>94.883333333333326</v>
      </c>
      <c r="E431" s="505">
        <v>93.866666666666646</v>
      </c>
      <c r="F431" s="505">
        <v>93.083333333333314</v>
      </c>
      <c r="G431" s="505">
        <v>92.066666666666634</v>
      </c>
      <c r="H431" s="505">
        <v>95.666666666666657</v>
      </c>
      <c r="I431" s="505">
        <v>96.683333333333337</v>
      </c>
      <c r="J431" s="505">
        <v>97.466666666666669</v>
      </c>
      <c r="K431" s="504">
        <v>95.9</v>
      </c>
      <c r="L431" s="504">
        <v>94.1</v>
      </c>
      <c r="M431" s="504">
        <v>0.68310000000000004</v>
      </c>
      <c r="N431" s="1"/>
      <c r="O431" s="1"/>
    </row>
    <row r="432" spans="1:15" ht="12.75" customHeight="1">
      <c r="A432" s="31">
        <v>422</v>
      </c>
      <c r="B432" s="503" t="s">
        <v>513</v>
      </c>
      <c r="C432" s="504">
        <v>280.8</v>
      </c>
      <c r="D432" s="505">
        <v>282.15000000000003</v>
      </c>
      <c r="E432" s="505">
        <v>277.75000000000006</v>
      </c>
      <c r="F432" s="505">
        <v>274.70000000000005</v>
      </c>
      <c r="G432" s="505">
        <v>270.30000000000007</v>
      </c>
      <c r="H432" s="505">
        <v>285.20000000000005</v>
      </c>
      <c r="I432" s="505">
        <v>289.60000000000002</v>
      </c>
      <c r="J432" s="505">
        <v>292.65000000000003</v>
      </c>
      <c r="K432" s="504">
        <v>286.55</v>
      </c>
      <c r="L432" s="504">
        <v>279.10000000000002</v>
      </c>
      <c r="M432" s="504">
        <v>2.4157199999999999</v>
      </c>
      <c r="N432" s="1"/>
      <c r="O432" s="1"/>
    </row>
    <row r="433" spans="1:15" ht="12.75" customHeight="1">
      <c r="A433" s="31">
        <v>423</v>
      </c>
      <c r="B433" s="503" t="s">
        <v>515</v>
      </c>
      <c r="C433" s="504">
        <v>557.75</v>
      </c>
      <c r="D433" s="505">
        <v>555.19999999999993</v>
      </c>
      <c r="E433" s="505">
        <v>547.39999999999986</v>
      </c>
      <c r="F433" s="505">
        <v>537.04999999999995</v>
      </c>
      <c r="G433" s="505">
        <v>529.24999999999989</v>
      </c>
      <c r="H433" s="505">
        <v>565.54999999999984</v>
      </c>
      <c r="I433" s="505">
        <v>573.3499999999998</v>
      </c>
      <c r="J433" s="505">
        <v>583.69999999999982</v>
      </c>
      <c r="K433" s="504">
        <v>563</v>
      </c>
      <c r="L433" s="504">
        <v>544.85</v>
      </c>
      <c r="M433" s="504">
        <v>0.81211999999999995</v>
      </c>
      <c r="N433" s="1"/>
      <c r="O433" s="1"/>
    </row>
    <row r="434" spans="1:15" ht="12.75" customHeight="1">
      <c r="A434" s="31">
        <v>424</v>
      </c>
      <c r="B434" s="503" t="s">
        <v>516</v>
      </c>
      <c r="C434" s="504">
        <v>375.05</v>
      </c>
      <c r="D434" s="505">
        <v>370.5333333333333</v>
      </c>
      <c r="E434" s="505">
        <v>361.06666666666661</v>
      </c>
      <c r="F434" s="505">
        <v>347.08333333333331</v>
      </c>
      <c r="G434" s="505">
        <v>337.61666666666662</v>
      </c>
      <c r="H434" s="505">
        <v>384.51666666666659</v>
      </c>
      <c r="I434" s="505">
        <v>393.98333333333329</v>
      </c>
      <c r="J434" s="505">
        <v>407.96666666666658</v>
      </c>
      <c r="K434" s="504">
        <v>380</v>
      </c>
      <c r="L434" s="504">
        <v>356.55</v>
      </c>
      <c r="M434" s="504">
        <v>4.7008200000000002</v>
      </c>
      <c r="N434" s="1"/>
      <c r="O434" s="1"/>
    </row>
    <row r="435" spans="1:15" ht="12.75" customHeight="1">
      <c r="A435" s="31">
        <v>425</v>
      </c>
      <c r="B435" s="503" t="s">
        <v>518</v>
      </c>
      <c r="C435" s="504">
        <v>2200.1999999999998</v>
      </c>
      <c r="D435" s="505">
        <v>2197.4666666666667</v>
      </c>
      <c r="E435" s="505">
        <v>2164.9333333333334</v>
      </c>
      <c r="F435" s="505">
        <v>2129.6666666666665</v>
      </c>
      <c r="G435" s="505">
        <v>2097.1333333333332</v>
      </c>
      <c r="H435" s="505">
        <v>2232.7333333333336</v>
      </c>
      <c r="I435" s="505">
        <v>2265.2666666666673</v>
      </c>
      <c r="J435" s="505">
        <v>2300.5333333333338</v>
      </c>
      <c r="K435" s="504">
        <v>2230</v>
      </c>
      <c r="L435" s="504">
        <v>2162.1999999999998</v>
      </c>
      <c r="M435" s="504">
        <v>0.15645999999999999</v>
      </c>
      <c r="N435" s="1"/>
      <c r="O435" s="1"/>
    </row>
    <row r="436" spans="1:15" ht="12.75" customHeight="1">
      <c r="A436" s="31">
        <v>426</v>
      </c>
      <c r="B436" s="503" t="s">
        <v>519</v>
      </c>
      <c r="C436" s="504">
        <v>855.6</v>
      </c>
      <c r="D436" s="505">
        <v>859.23333333333323</v>
      </c>
      <c r="E436" s="505">
        <v>848.46666666666647</v>
      </c>
      <c r="F436" s="505">
        <v>841.33333333333326</v>
      </c>
      <c r="G436" s="505">
        <v>830.56666666666649</v>
      </c>
      <c r="H436" s="505">
        <v>866.36666666666645</v>
      </c>
      <c r="I436" s="505">
        <v>877.1333333333331</v>
      </c>
      <c r="J436" s="505">
        <v>884.26666666666642</v>
      </c>
      <c r="K436" s="504">
        <v>870</v>
      </c>
      <c r="L436" s="504">
        <v>852.1</v>
      </c>
      <c r="M436" s="504">
        <v>0.14543</v>
      </c>
      <c r="N436" s="1"/>
      <c r="O436" s="1"/>
    </row>
    <row r="437" spans="1:15" ht="12.75" customHeight="1">
      <c r="A437" s="31">
        <v>427</v>
      </c>
      <c r="B437" s="503" t="s">
        <v>195</v>
      </c>
      <c r="C437" s="504">
        <v>794.1</v>
      </c>
      <c r="D437" s="505">
        <v>790.61666666666667</v>
      </c>
      <c r="E437" s="505">
        <v>784.63333333333333</v>
      </c>
      <c r="F437" s="505">
        <v>775.16666666666663</v>
      </c>
      <c r="G437" s="505">
        <v>769.18333333333328</v>
      </c>
      <c r="H437" s="505">
        <v>800.08333333333337</v>
      </c>
      <c r="I437" s="505">
        <v>806.06666666666672</v>
      </c>
      <c r="J437" s="505">
        <v>815.53333333333342</v>
      </c>
      <c r="K437" s="504">
        <v>796.6</v>
      </c>
      <c r="L437" s="504">
        <v>781.15</v>
      </c>
      <c r="M437" s="504">
        <v>35.984870000000001</v>
      </c>
      <c r="N437" s="1"/>
      <c r="O437" s="1"/>
    </row>
    <row r="438" spans="1:15" ht="12.75" customHeight="1">
      <c r="A438" s="31">
        <v>428</v>
      </c>
      <c r="B438" s="503" t="s">
        <v>520</v>
      </c>
      <c r="C438" s="504">
        <v>482.25</v>
      </c>
      <c r="D438" s="505">
        <v>469.61666666666662</v>
      </c>
      <c r="E438" s="505">
        <v>451.23333333333323</v>
      </c>
      <c r="F438" s="505">
        <v>420.21666666666664</v>
      </c>
      <c r="G438" s="505">
        <v>401.83333333333326</v>
      </c>
      <c r="H438" s="505">
        <v>500.63333333333321</v>
      </c>
      <c r="I438" s="505">
        <v>519.01666666666654</v>
      </c>
      <c r="J438" s="505">
        <v>550.03333333333319</v>
      </c>
      <c r="K438" s="504">
        <v>488</v>
      </c>
      <c r="L438" s="504">
        <v>438.6</v>
      </c>
      <c r="M438" s="504">
        <v>21.83107</v>
      </c>
      <c r="N438" s="1"/>
      <c r="O438" s="1"/>
    </row>
    <row r="439" spans="1:15" ht="12.75" customHeight="1">
      <c r="A439" s="31">
        <v>429</v>
      </c>
      <c r="B439" s="503" t="s">
        <v>196</v>
      </c>
      <c r="C439" s="504">
        <v>489.1</v>
      </c>
      <c r="D439" s="505">
        <v>488.48333333333335</v>
      </c>
      <c r="E439" s="505">
        <v>484.61666666666667</v>
      </c>
      <c r="F439" s="505">
        <v>480.13333333333333</v>
      </c>
      <c r="G439" s="505">
        <v>476.26666666666665</v>
      </c>
      <c r="H439" s="505">
        <v>492.9666666666667</v>
      </c>
      <c r="I439" s="505">
        <v>496.83333333333337</v>
      </c>
      <c r="J439" s="505">
        <v>501.31666666666672</v>
      </c>
      <c r="K439" s="504">
        <v>492.35</v>
      </c>
      <c r="L439" s="504">
        <v>484</v>
      </c>
      <c r="M439" s="504">
        <v>7.6926600000000001</v>
      </c>
      <c r="N439" s="1"/>
      <c r="O439" s="1"/>
    </row>
    <row r="440" spans="1:15" ht="12.75" customHeight="1">
      <c r="A440" s="31">
        <v>430</v>
      </c>
      <c r="B440" s="503" t="s">
        <v>523</v>
      </c>
      <c r="C440" s="504">
        <v>688.6</v>
      </c>
      <c r="D440" s="505">
        <v>689.85</v>
      </c>
      <c r="E440" s="505">
        <v>682.75</v>
      </c>
      <c r="F440" s="505">
        <v>676.9</v>
      </c>
      <c r="G440" s="505">
        <v>669.8</v>
      </c>
      <c r="H440" s="505">
        <v>695.7</v>
      </c>
      <c r="I440" s="505">
        <v>702.80000000000018</v>
      </c>
      <c r="J440" s="505">
        <v>708.65000000000009</v>
      </c>
      <c r="K440" s="504">
        <v>696.95</v>
      </c>
      <c r="L440" s="504">
        <v>684</v>
      </c>
      <c r="M440" s="504">
        <v>0.12681000000000001</v>
      </c>
      <c r="N440" s="1"/>
      <c r="O440" s="1"/>
    </row>
    <row r="441" spans="1:15" ht="12.75" customHeight="1">
      <c r="A441" s="31">
        <v>431</v>
      </c>
      <c r="B441" s="503" t="s">
        <v>521</v>
      </c>
      <c r="C441" s="504">
        <v>419.3</v>
      </c>
      <c r="D441" s="505">
        <v>416.7</v>
      </c>
      <c r="E441" s="505">
        <v>409.5</v>
      </c>
      <c r="F441" s="505">
        <v>399.7</v>
      </c>
      <c r="G441" s="505">
        <v>392.5</v>
      </c>
      <c r="H441" s="505">
        <v>426.5</v>
      </c>
      <c r="I441" s="505">
        <v>433.69999999999993</v>
      </c>
      <c r="J441" s="505">
        <v>443.5</v>
      </c>
      <c r="K441" s="504">
        <v>423.9</v>
      </c>
      <c r="L441" s="504">
        <v>406.9</v>
      </c>
      <c r="M441" s="504">
        <v>2.06176</v>
      </c>
      <c r="N441" s="1"/>
      <c r="O441" s="1"/>
    </row>
    <row r="442" spans="1:15" ht="12.75" customHeight="1">
      <c r="A442" s="31">
        <v>432</v>
      </c>
      <c r="B442" s="503" t="s">
        <v>522</v>
      </c>
      <c r="C442" s="504">
        <v>2210.85</v>
      </c>
      <c r="D442" s="505">
        <v>2219.85</v>
      </c>
      <c r="E442" s="505">
        <v>2191.1</v>
      </c>
      <c r="F442" s="505">
        <v>2171.35</v>
      </c>
      <c r="G442" s="505">
        <v>2142.6</v>
      </c>
      <c r="H442" s="505">
        <v>2239.6</v>
      </c>
      <c r="I442" s="505">
        <v>2268.35</v>
      </c>
      <c r="J442" s="505">
        <v>2288.1</v>
      </c>
      <c r="K442" s="504">
        <v>2248.6</v>
      </c>
      <c r="L442" s="504">
        <v>2200.1</v>
      </c>
      <c r="M442" s="504">
        <v>0.16632</v>
      </c>
      <c r="N442" s="1"/>
      <c r="O442" s="1"/>
    </row>
    <row r="443" spans="1:15" ht="12.75" customHeight="1">
      <c r="A443" s="31">
        <v>433</v>
      </c>
      <c r="B443" s="503" t="s">
        <v>524</v>
      </c>
      <c r="C443" s="504">
        <v>492.95</v>
      </c>
      <c r="D443" s="505">
        <v>489.5333333333333</v>
      </c>
      <c r="E443" s="505">
        <v>481.31666666666661</v>
      </c>
      <c r="F443" s="505">
        <v>469.68333333333328</v>
      </c>
      <c r="G443" s="505">
        <v>461.46666666666658</v>
      </c>
      <c r="H443" s="505">
        <v>501.16666666666663</v>
      </c>
      <c r="I443" s="505">
        <v>509.38333333333333</v>
      </c>
      <c r="J443" s="505">
        <v>521.01666666666665</v>
      </c>
      <c r="K443" s="504">
        <v>497.75</v>
      </c>
      <c r="L443" s="504">
        <v>477.9</v>
      </c>
      <c r="M443" s="504">
        <v>1.29558</v>
      </c>
      <c r="N443" s="1"/>
      <c r="O443" s="1"/>
    </row>
    <row r="444" spans="1:15" ht="12.75" customHeight="1">
      <c r="A444" s="31">
        <v>434</v>
      </c>
      <c r="B444" s="503" t="s">
        <v>525</v>
      </c>
      <c r="C444" s="504">
        <v>8.5</v>
      </c>
      <c r="D444" s="505">
        <v>8.4333333333333336</v>
      </c>
      <c r="E444" s="505">
        <v>8.3666666666666671</v>
      </c>
      <c r="F444" s="505">
        <v>8.2333333333333343</v>
      </c>
      <c r="G444" s="505">
        <v>8.1666666666666679</v>
      </c>
      <c r="H444" s="505">
        <v>8.5666666666666664</v>
      </c>
      <c r="I444" s="505">
        <v>8.6333333333333329</v>
      </c>
      <c r="J444" s="505">
        <v>8.7666666666666657</v>
      </c>
      <c r="K444" s="504">
        <v>8.5</v>
      </c>
      <c r="L444" s="504">
        <v>8.3000000000000007</v>
      </c>
      <c r="M444" s="504">
        <v>277.86223000000001</v>
      </c>
      <c r="N444" s="1"/>
      <c r="O444" s="1"/>
    </row>
    <row r="445" spans="1:15" ht="12.75" customHeight="1">
      <c r="A445" s="31">
        <v>435</v>
      </c>
      <c r="B445" s="503" t="s">
        <v>512</v>
      </c>
      <c r="C445" s="504">
        <v>379.6</v>
      </c>
      <c r="D445" s="505">
        <v>380.09999999999997</v>
      </c>
      <c r="E445" s="505">
        <v>376.49999999999994</v>
      </c>
      <c r="F445" s="505">
        <v>373.4</v>
      </c>
      <c r="G445" s="505">
        <v>369.79999999999995</v>
      </c>
      <c r="H445" s="505">
        <v>383.19999999999993</v>
      </c>
      <c r="I445" s="505">
        <v>386.79999999999995</v>
      </c>
      <c r="J445" s="505">
        <v>389.89999999999992</v>
      </c>
      <c r="K445" s="504">
        <v>383.7</v>
      </c>
      <c r="L445" s="504">
        <v>377</v>
      </c>
      <c r="M445" s="504">
        <v>2.16466</v>
      </c>
      <c r="N445" s="1"/>
      <c r="O445" s="1"/>
    </row>
    <row r="446" spans="1:15" ht="12.75" customHeight="1">
      <c r="A446" s="31">
        <v>436</v>
      </c>
      <c r="B446" s="503" t="s">
        <v>526</v>
      </c>
      <c r="C446" s="504">
        <v>992.95</v>
      </c>
      <c r="D446" s="505">
        <v>979.5333333333333</v>
      </c>
      <c r="E446" s="505">
        <v>958.41666666666663</v>
      </c>
      <c r="F446" s="505">
        <v>923.88333333333333</v>
      </c>
      <c r="G446" s="505">
        <v>902.76666666666665</v>
      </c>
      <c r="H446" s="505">
        <v>1014.0666666666666</v>
      </c>
      <c r="I446" s="505">
        <v>1035.1833333333334</v>
      </c>
      <c r="J446" s="505">
        <v>1069.7166666666667</v>
      </c>
      <c r="K446" s="504">
        <v>1000.65</v>
      </c>
      <c r="L446" s="504">
        <v>945</v>
      </c>
      <c r="M446" s="504">
        <v>0.21007999999999999</v>
      </c>
      <c r="N446" s="1"/>
      <c r="O446" s="1"/>
    </row>
    <row r="447" spans="1:15" ht="12.75" customHeight="1">
      <c r="A447" s="31">
        <v>437</v>
      </c>
      <c r="B447" s="503" t="s">
        <v>277</v>
      </c>
      <c r="C447" s="504">
        <v>585.6</v>
      </c>
      <c r="D447" s="505">
        <v>585.66666666666663</v>
      </c>
      <c r="E447" s="505">
        <v>578.33333333333326</v>
      </c>
      <c r="F447" s="505">
        <v>571.06666666666661</v>
      </c>
      <c r="G447" s="505">
        <v>563.73333333333323</v>
      </c>
      <c r="H447" s="505">
        <v>592.93333333333328</v>
      </c>
      <c r="I447" s="505">
        <v>600.26666666666654</v>
      </c>
      <c r="J447" s="505">
        <v>607.5333333333333</v>
      </c>
      <c r="K447" s="504">
        <v>593</v>
      </c>
      <c r="L447" s="504">
        <v>578.4</v>
      </c>
      <c r="M447" s="504">
        <v>6.5474699999999997</v>
      </c>
      <c r="N447" s="1"/>
      <c r="O447" s="1"/>
    </row>
    <row r="448" spans="1:15" ht="12.75" customHeight="1">
      <c r="A448" s="31">
        <v>438</v>
      </c>
      <c r="B448" s="503" t="s">
        <v>531</v>
      </c>
      <c r="C448" s="504">
        <v>1807.25</v>
      </c>
      <c r="D448" s="505">
        <v>1838.1166666666668</v>
      </c>
      <c r="E448" s="505">
        <v>1766.1833333333336</v>
      </c>
      <c r="F448" s="505">
        <v>1725.1166666666668</v>
      </c>
      <c r="G448" s="505">
        <v>1653.1833333333336</v>
      </c>
      <c r="H448" s="505">
        <v>1879.1833333333336</v>
      </c>
      <c r="I448" s="505">
        <v>1951.116666666667</v>
      </c>
      <c r="J448" s="505">
        <v>1992.1833333333336</v>
      </c>
      <c r="K448" s="504">
        <v>1910.05</v>
      </c>
      <c r="L448" s="504">
        <v>1797.05</v>
      </c>
      <c r="M448" s="504">
        <v>2.54047</v>
      </c>
      <c r="N448" s="1"/>
      <c r="O448" s="1"/>
    </row>
    <row r="449" spans="1:15" ht="12.75" customHeight="1">
      <c r="A449" s="31">
        <v>439</v>
      </c>
      <c r="B449" s="503" t="s">
        <v>532</v>
      </c>
      <c r="C449" s="504">
        <v>12942.3</v>
      </c>
      <c r="D449" s="505">
        <v>13000.266666666668</v>
      </c>
      <c r="E449" s="505">
        <v>12840.533333333336</v>
      </c>
      <c r="F449" s="505">
        <v>12738.766666666668</v>
      </c>
      <c r="G449" s="505">
        <v>12579.033333333336</v>
      </c>
      <c r="H449" s="505">
        <v>13102.033333333336</v>
      </c>
      <c r="I449" s="505">
        <v>13261.76666666667</v>
      </c>
      <c r="J449" s="505">
        <v>13363.533333333336</v>
      </c>
      <c r="K449" s="504">
        <v>13160</v>
      </c>
      <c r="L449" s="504">
        <v>12898.5</v>
      </c>
      <c r="M449" s="504">
        <v>1.7850000000000001E-2</v>
      </c>
      <c r="N449" s="1"/>
      <c r="O449" s="1"/>
    </row>
    <row r="450" spans="1:15" ht="12.75" customHeight="1">
      <c r="A450" s="31">
        <v>440</v>
      </c>
      <c r="B450" s="503" t="s">
        <v>197</v>
      </c>
      <c r="C450" s="504">
        <v>879.9</v>
      </c>
      <c r="D450" s="505">
        <v>874.59999999999991</v>
      </c>
      <c r="E450" s="505">
        <v>865.64999999999986</v>
      </c>
      <c r="F450" s="505">
        <v>851.4</v>
      </c>
      <c r="G450" s="505">
        <v>842.44999999999993</v>
      </c>
      <c r="H450" s="505">
        <v>888.8499999999998</v>
      </c>
      <c r="I450" s="505">
        <v>897.79999999999984</v>
      </c>
      <c r="J450" s="505">
        <v>912.04999999999973</v>
      </c>
      <c r="K450" s="504">
        <v>883.55</v>
      </c>
      <c r="L450" s="504">
        <v>860.35</v>
      </c>
      <c r="M450" s="504">
        <v>5.0849099999999998</v>
      </c>
      <c r="N450" s="1"/>
      <c r="O450" s="1"/>
    </row>
    <row r="451" spans="1:15" ht="12.75" customHeight="1">
      <c r="A451" s="31">
        <v>441</v>
      </c>
      <c r="B451" s="503" t="s">
        <v>533</v>
      </c>
      <c r="C451" s="504">
        <v>218.35</v>
      </c>
      <c r="D451" s="505">
        <v>212.11666666666667</v>
      </c>
      <c r="E451" s="505">
        <v>202.23333333333335</v>
      </c>
      <c r="F451" s="505">
        <v>186.11666666666667</v>
      </c>
      <c r="G451" s="505">
        <v>176.23333333333335</v>
      </c>
      <c r="H451" s="505">
        <v>228.23333333333335</v>
      </c>
      <c r="I451" s="505">
        <v>238.11666666666667</v>
      </c>
      <c r="J451" s="505">
        <v>254.23333333333335</v>
      </c>
      <c r="K451" s="504">
        <v>222</v>
      </c>
      <c r="L451" s="504">
        <v>196</v>
      </c>
      <c r="M451" s="504">
        <v>58.910919999999997</v>
      </c>
      <c r="N451" s="1"/>
      <c r="O451" s="1"/>
    </row>
    <row r="452" spans="1:15" ht="12.75" customHeight="1">
      <c r="A452" s="31">
        <v>442</v>
      </c>
      <c r="B452" s="503" t="s">
        <v>534</v>
      </c>
      <c r="C452" s="504">
        <v>1363.95</v>
      </c>
      <c r="D452" s="505">
        <v>1369.3666666666668</v>
      </c>
      <c r="E452" s="505">
        <v>1348.7333333333336</v>
      </c>
      <c r="F452" s="505">
        <v>1333.5166666666669</v>
      </c>
      <c r="G452" s="505">
        <v>1312.8833333333337</v>
      </c>
      <c r="H452" s="505">
        <v>1384.5833333333335</v>
      </c>
      <c r="I452" s="505">
        <v>1405.2166666666667</v>
      </c>
      <c r="J452" s="505">
        <v>1420.4333333333334</v>
      </c>
      <c r="K452" s="504">
        <v>1390</v>
      </c>
      <c r="L452" s="504">
        <v>1354.15</v>
      </c>
      <c r="M452" s="504">
        <v>1.62999</v>
      </c>
      <c r="N452" s="1"/>
      <c r="O452" s="1"/>
    </row>
    <row r="453" spans="1:15" ht="12.75" customHeight="1">
      <c r="A453" s="31">
        <v>443</v>
      </c>
      <c r="B453" s="503" t="s">
        <v>198</v>
      </c>
      <c r="C453" s="504">
        <v>718.5</v>
      </c>
      <c r="D453" s="505">
        <v>716.58333333333337</v>
      </c>
      <c r="E453" s="505">
        <v>708.66666666666674</v>
      </c>
      <c r="F453" s="505">
        <v>698.83333333333337</v>
      </c>
      <c r="G453" s="505">
        <v>690.91666666666674</v>
      </c>
      <c r="H453" s="505">
        <v>726.41666666666674</v>
      </c>
      <c r="I453" s="505">
        <v>734.33333333333348</v>
      </c>
      <c r="J453" s="505">
        <v>744.16666666666674</v>
      </c>
      <c r="K453" s="504">
        <v>724.5</v>
      </c>
      <c r="L453" s="504">
        <v>706.75</v>
      </c>
      <c r="M453" s="504">
        <v>6.9192999999999998</v>
      </c>
      <c r="N453" s="1"/>
      <c r="O453" s="1"/>
    </row>
    <row r="454" spans="1:15" ht="12.75" customHeight="1">
      <c r="A454" s="31">
        <v>444</v>
      </c>
      <c r="B454" s="503" t="s">
        <v>278</v>
      </c>
      <c r="C454" s="504">
        <v>5444.1</v>
      </c>
      <c r="D454" s="505">
        <v>5461.7</v>
      </c>
      <c r="E454" s="505">
        <v>5403.4</v>
      </c>
      <c r="F454" s="505">
        <v>5362.7</v>
      </c>
      <c r="G454" s="505">
        <v>5304.4</v>
      </c>
      <c r="H454" s="505">
        <v>5502.4</v>
      </c>
      <c r="I454" s="505">
        <v>5560.7000000000007</v>
      </c>
      <c r="J454" s="505">
        <v>5601.4</v>
      </c>
      <c r="K454" s="504">
        <v>5520</v>
      </c>
      <c r="L454" s="504">
        <v>5421</v>
      </c>
      <c r="M454" s="504">
        <v>0.85984000000000005</v>
      </c>
      <c r="N454" s="1"/>
      <c r="O454" s="1"/>
    </row>
    <row r="455" spans="1:15" ht="12.75" customHeight="1">
      <c r="A455" s="31">
        <v>445</v>
      </c>
      <c r="B455" s="503" t="s">
        <v>199</v>
      </c>
      <c r="C455" s="504">
        <v>471.15</v>
      </c>
      <c r="D455" s="505">
        <v>467.89999999999992</v>
      </c>
      <c r="E455" s="505">
        <v>463.34999999999985</v>
      </c>
      <c r="F455" s="505">
        <v>455.54999999999995</v>
      </c>
      <c r="G455" s="505">
        <v>450.99999999999989</v>
      </c>
      <c r="H455" s="505">
        <v>475.69999999999982</v>
      </c>
      <c r="I455" s="505">
        <v>480.24999999999989</v>
      </c>
      <c r="J455" s="505">
        <v>488.04999999999978</v>
      </c>
      <c r="K455" s="504">
        <v>472.45</v>
      </c>
      <c r="L455" s="504">
        <v>460.1</v>
      </c>
      <c r="M455" s="504">
        <v>125.57565</v>
      </c>
      <c r="N455" s="1"/>
      <c r="O455" s="1"/>
    </row>
    <row r="456" spans="1:15" ht="12.75" customHeight="1">
      <c r="A456" s="31">
        <v>446</v>
      </c>
      <c r="B456" s="503" t="s">
        <v>535</v>
      </c>
      <c r="C456" s="504">
        <v>227.5</v>
      </c>
      <c r="D456" s="505">
        <v>225.61666666666667</v>
      </c>
      <c r="E456" s="505">
        <v>221.93333333333334</v>
      </c>
      <c r="F456" s="505">
        <v>216.36666666666667</v>
      </c>
      <c r="G456" s="505">
        <v>212.68333333333334</v>
      </c>
      <c r="H456" s="505">
        <v>231.18333333333334</v>
      </c>
      <c r="I456" s="505">
        <v>234.86666666666667</v>
      </c>
      <c r="J456" s="505">
        <v>240.43333333333334</v>
      </c>
      <c r="K456" s="504">
        <v>229.3</v>
      </c>
      <c r="L456" s="504">
        <v>220.05</v>
      </c>
      <c r="M456" s="504">
        <v>27.253430000000002</v>
      </c>
      <c r="N456" s="1"/>
      <c r="O456" s="1"/>
    </row>
    <row r="457" spans="1:15" ht="12.75" customHeight="1">
      <c r="A457" s="31">
        <v>447</v>
      </c>
      <c r="B457" s="503" t="s">
        <v>200</v>
      </c>
      <c r="C457" s="504">
        <v>217.35</v>
      </c>
      <c r="D457" s="505">
        <v>216.30000000000004</v>
      </c>
      <c r="E457" s="505">
        <v>214.85000000000008</v>
      </c>
      <c r="F457" s="505">
        <v>212.35000000000005</v>
      </c>
      <c r="G457" s="505">
        <v>210.90000000000009</v>
      </c>
      <c r="H457" s="505">
        <v>218.80000000000007</v>
      </c>
      <c r="I457" s="505">
        <v>220.25000000000006</v>
      </c>
      <c r="J457" s="505">
        <v>222.75000000000006</v>
      </c>
      <c r="K457" s="504">
        <v>217.75</v>
      </c>
      <c r="L457" s="504">
        <v>213.8</v>
      </c>
      <c r="M457" s="504">
        <v>158.70056</v>
      </c>
      <c r="N457" s="1"/>
      <c r="O457" s="1"/>
    </row>
    <row r="458" spans="1:15" ht="12.75" customHeight="1">
      <c r="A458" s="31">
        <v>448</v>
      </c>
      <c r="B458" s="503" t="s">
        <v>201</v>
      </c>
      <c r="C458" s="504">
        <v>1121.8</v>
      </c>
      <c r="D458" s="505">
        <v>1116.2833333333333</v>
      </c>
      <c r="E458" s="505">
        <v>1107.8666666666666</v>
      </c>
      <c r="F458" s="505">
        <v>1093.9333333333332</v>
      </c>
      <c r="G458" s="505">
        <v>1085.5166666666664</v>
      </c>
      <c r="H458" s="505">
        <v>1130.2166666666667</v>
      </c>
      <c r="I458" s="505">
        <v>1138.6333333333337</v>
      </c>
      <c r="J458" s="505">
        <v>1152.5666666666668</v>
      </c>
      <c r="K458" s="504">
        <v>1124.7</v>
      </c>
      <c r="L458" s="504">
        <v>1102.3499999999999</v>
      </c>
      <c r="M458" s="504">
        <v>27.588509999999999</v>
      </c>
      <c r="N458" s="1"/>
      <c r="O458" s="1"/>
    </row>
    <row r="459" spans="1:15" ht="12.75" customHeight="1">
      <c r="A459" s="31">
        <v>449</v>
      </c>
      <c r="B459" s="503" t="s">
        <v>861</v>
      </c>
      <c r="C459" s="504">
        <v>706.25</v>
      </c>
      <c r="D459" s="505">
        <v>703.4</v>
      </c>
      <c r="E459" s="505">
        <v>692.84999999999991</v>
      </c>
      <c r="F459" s="505">
        <v>679.44999999999993</v>
      </c>
      <c r="G459" s="505">
        <v>668.89999999999986</v>
      </c>
      <c r="H459" s="505">
        <v>716.8</v>
      </c>
      <c r="I459" s="505">
        <v>727.34999999999991</v>
      </c>
      <c r="J459" s="505">
        <v>740.75</v>
      </c>
      <c r="K459" s="504">
        <v>713.95</v>
      </c>
      <c r="L459" s="504">
        <v>690</v>
      </c>
      <c r="M459" s="504">
        <v>0.36277999999999999</v>
      </c>
      <c r="N459" s="1"/>
      <c r="O459" s="1"/>
    </row>
    <row r="460" spans="1:15" ht="12.75" customHeight="1">
      <c r="A460" s="31">
        <v>450</v>
      </c>
      <c r="B460" s="503" t="s">
        <v>527</v>
      </c>
      <c r="C460" s="504">
        <v>2144.6999999999998</v>
      </c>
      <c r="D460" s="505">
        <v>2180.7333333333331</v>
      </c>
      <c r="E460" s="505">
        <v>2088.9666666666662</v>
      </c>
      <c r="F460" s="505">
        <v>2033.2333333333331</v>
      </c>
      <c r="G460" s="505">
        <v>1941.4666666666662</v>
      </c>
      <c r="H460" s="505">
        <v>2236.4666666666662</v>
      </c>
      <c r="I460" s="505">
        <v>2328.2333333333336</v>
      </c>
      <c r="J460" s="505">
        <v>2383.9666666666662</v>
      </c>
      <c r="K460" s="504">
        <v>2272.5</v>
      </c>
      <c r="L460" s="504">
        <v>2125</v>
      </c>
      <c r="M460" s="504">
        <v>0.77598999999999996</v>
      </c>
      <c r="N460" s="1"/>
      <c r="O460" s="1"/>
    </row>
    <row r="461" spans="1:15" ht="12.75" customHeight="1">
      <c r="A461" s="31">
        <v>451</v>
      </c>
      <c r="B461" s="503" t="s">
        <v>528</v>
      </c>
      <c r="C461" s="504">
        <v>796.4</v>
      </c>
      <c r="D461" s="505">
        <v>796.1</v>
      </c>
      <c r="E461" s="505">
        <v>786.75</v>
      </c>
      <c r="F461" s="505">
        <v>777.1</v>
      </c>
      <c r="G461" s="505">
        <v>767.75</v>
      </c>
      <c r="H461" s="505">
        <v>805.75</v>
      </c>
      <c r="I461" s="505">
        <v>815.10000000000014</v>
      </c>
      <c r="J461" s="505">
        <v>824.75</v>
      </c>
      <c r="K461" s="504">
        <v>805.45</v>
      </c>
      <c r="L461" s="504">
        <v>786.45</v>
      </c>
      <c r="M461" s="504">
        <v>9.7869999999999999E-2</v>
      </c>
      <c r="N461" s="1"/>
      <c r="O461" s="1"/>
    </row>
    <row r="462" spans="1:15" ht="12.75" customHeight="1">
      <c r="A462" s="31">
        <v>452</v>
      </c>
      <c r="B462" s="503" t="s">
        <v>202</v>
      </c>
      <c r="C462" s="504">
        <v>3696.1</v>
      </c>
      <c r="D462" s="505">
        <v>3683.0666666666671</v>
      </c>
      <c r="E462" s="505">
        <v>3666.1333333333341</v>
      </c>
      <c r="F462" s="505">
        <v>3636.166666666667</v>
      </c>
      <c r="G462" s="505">
        <v>3619.233333333334</v>
      </c>
      <c r="H462" s="505">
        <v>3713.0333333333342</v>
      </c>
      <c r="I462" s="505">
        <v>3729.9666666666676</v>
      </c>
      <c r="J462" s="505">
        <v>3759.9333333333343</v>
      </c>
      <c r="K462" s="504">
        <v>3700</v>
      </c>
      <c r="L462" s="504">
        <v>3653.1</v>
      </c>
      <c r="M462" s="504">
        <v>15.34135</v>
      </c>
      <c r="N462" s="1"/>
      <c r="O462" s="1"/>
    </row>
    <row r="463" spans="1:15" ht="12.75" customHeight="1">
      <c r="A463" s="31">
        <v>453</v>
      </c>
      <c r="B463" s="503" t="s">
        <v>536</v>
      </c>
      <c r="C463" s="504">
        <v>3767.9</v>
      </c>
      <c r="D463" s="505">
        <v>3759.9666666666667</v>
      </c>
      <c r="E463" s="505">
        <v>3629.7833333333333</v>
      </c>
      <c r="F463" s="505">
        <v>3491.6666666666665</v>
      </c>
      <c r="G463" s="505">
        <v>3361.4833333333331</v>
      </c>
      <c r="H463" s="505">
        <v>3898.0833333333335</v>
      </c>
      <c r="I463" s="505">
        <v>4028.2666666666669</v>
      </c>
      <c r="J463" s="505">
        <v>4166.3833333333332</v>
      </c>
      <c r="K463" s="504">
        <v>3890.15</v>
      </c>
      <c r="L463" s="504">
        <v>3621.85</v>
      </c>
      <c r="M463" s="504">
        <v>0.76793999999999996</v>
      </c>
      <c r="N463" s="1"/>
      <c r="O463" s="1"/>
    </row>
    <row r="464" spans="1:15" ht="12.75" customHeight="1">
      <c r="A464" s="31">
        <v>454</v>
      </c>
      <c r="B464" s="503" t="s">
        <v>203</v>
      </c>
      <c r="C464" s="504">
        <v>1785</v>
      </c>
      <c r="D464" s="505">
        <v>1760.2166666666665</v>
      </c>
      <c r="E464" s="505">
        <v>1728.4333333333329</v>
      </c>
      <c r="F464" s="505">
        <v>1671.8666666666666</v>
      </c>
      <c r="G464" s="505">
        <v>1640.083333333333</v>
      </c>
      <c r="H464" s="505">
        <v>1816.7833333333328</v>
      </c>
      <c r="I464" s="505">
        <v>1848.5666666666662</v>
      </c>
      <c r="J464" s="505">
        <v>1905.1333333333328</v>
      </c>
      <c r="K464" s="504">
        <v>1792</v>
      </c>
      <c r="L464" s="504">
        <v>1703.65</v>
      </c>
      <c r="M464" s="504">
        <v>45.12</v>
      </c>
      <c r="N464" s="1"/>
      <c r="O464" s="1"/>
    </row>
    <row r="465" spans="1:15" ht="12.75" customHeight="1">
      <c r="A465" s="31">
        <v>455</v>
      </c>
      <c r="B465" s="503" t="s">
        <v>538</v>
      </c>
      <c r="C465" s="504">
        <v>1775</v>
      </c>
      <c r="D465" s="505">
        <v>1770.0166666666667</v>
      </c>
      <c r="E465" s="505">
        <v>1722.0333333333333</v>
      </c>
      <c r="F465" s="505">
        <v>1669.0666666666666</v>
      </c>
      <c r="G465" s="505">
        <v>1621.0833333333333</v>
      </c>
      <c r="H465" s="505">
        <v>1822.9833333333333</v>
      </c>
      <c r="I465" s="505">
        <v>1870.9666666666665</v>
      </c>
      <c r="J465" s="505">
        <v>1923.9333333333334</v>
      </c>
      <c r="K465" s="504">
        <v>1818</v>
      </c>
      <c r="L465" s="504">
        <v>1717.05</v>
      </c>
      <c r="M465" s="504">
        <v>0.46590999999999999</v>
      </c>
      <c r="N465" s="1"/>
      <c r="O465" s="1"/>
    </row>
    <row r="466" spans="1:15" ht="12.75" customHeight="1">
      <c r="A466" s="31">
        <v>456</v>
      </c>
      <c r="B466" s="503" t="s">
        <v>539</v>
      </c>
      <c r="C466" s="504">
        <v>1013.7</v>
      </c>
      <c r="D466" s="505">
        <v>1013.2666666666668</v>
      </c>
      <c r="E466" s="505">
        <v>1001.5833333333335</v>
      </c>
      <c r="F466" s="505">
        <v>989.4666666666667</v>
      </c>
      <c r="G466" s="505">
        <v>977.78333333333342</v>
      </c>
      <c r="H466" s="505">
        <v>1025.3833333333337</v>
      </c>
      <c r="I466" s="505">
        <v>1037.0666666666666</v>
      </c>
      <c r="J466" s="505">
        <v>1049.1833333333336</v>
      </c>
      <c r="K466" s="504">
        <v>1024.95</v>
      </c>
      <c r="L466" s="504">
        <v>1001.15</v>
      </c>
      <c r="M466" s="504">
        <v>0.78876999999999997</v>
      </c>
      <c r="N466" s="1"/>
      <c r="O466" s="1"/>
    </row>
    <row r="467" spans="1:15" ht="12.75" customHeight="1">
      <c r="A467" s="31">
        <v>457</v>
      </c>
      <c r="B467" s="503" t="s">
        <v>543</v>
      </c>
      <c r="C467" s="504">
        <v>1714.45</v>
      </c>
      <c r="D467" s="505">
        <v>1707.1666666666667</v>
      </c>
      <c r="E467" s="505">
        <v>1692.2833333333335</v>
      </c>
      <c r="F467" s="505">
        <v>1670.1166666666668</v>
      </c>
      <c r="G467" s="505">
        <v>1655.2333333333336</v>
      </c>
      <c r="H467" s="505">
        <v>1729.3333333333335</v>
      </c>
      <c r="I467" s="505">
        <v>1744.2166666666667</v>
      </c>
      <c r="J467" s="505">
        <v>1766.3833333333334</v>
      </c>
      <c r="K467" s="504">
        <v>1722.05</v>
      </c>
      <c r="L467" s="504">
        <v>1685</v>
      </c>
      <c r="M467" s="504">
        <v>0.70913000000000004</v>
      </c>
      <c r="N467" s="1"/>
      <c r="O467" s="1"/>
    </row>
    <row r="468" spans="1:15" ht="12.75" customHeight="1">
      <c r="A468" s="31">
        <v>458</v>
      </c>
      <c r="B468" s="503" t="s">
        <v>540</v>
      </c>
      <c r="C468" s="504">
        <v>1939.45</v>
      </c>
      <c r="D468" s="505">
        <v>1925.6833333333332</v>
      </c>
      <c r="E468" s="505">
        <v>1906.3666666666663</v>
      </c>
      <c r="F468" s="505">
        <v>1873.2833333333331</v>
      </c>
      <c r="G468" s="505">
        <v>1853.9666666666662</v>
      </c>
      <c r="H468" s="505">
        <v>1958.7666666666664</v>
      </c>
      <c r="I468" s="505">
        <v>1978.0833333333335</v>
      </c>
      <c r="J468" s="505">
        <v>2011.1666666666665</v>
      </c>
      <c r="K468" s="504">
        <v>1945</v>
      </c>
      <c r="L468" s="504">
        <v>1892.6</v>
      </c>
      <c r="M468" s="504">
        <v>0.20548</v>
      </c>
      <c r="N468" s="1"/>
      <c r="O468" s="1"/>
    </row>
    <row r="469" spans="1:15" ht="12.75" customHeight="1">
      <c r="A469" s="31">
        <v>459</v>
      </c>
      <c r="B469" s="503" t="s">
        <v>204</v>
      </c>
      <c r="C469" s="504">
        <v>2331.3000000000002</v>
      </c>
      <c r="D469" s="505">
        <v>2320.5333333333333</v>
      </c>
      <c r="E469" s="505">
        <v>2297.0666666666666</v>
      </c>
      <c r="F469" s="505">
        <v>2262.8333333333335</v>
      </c>
      <c r="G469" s="505">
        <v>2239.3666666666668</v>
      </c>
      <c r="H469" s="505">
        <v>2354.7666666666664</v>
      </c>
      <c r="I469" s="505">
        <v>2378.2333333333327</v>
      </c>
      <c r="J469" s="505">
        <v>2412.4666666666662</v>
      </c>
      <c r="K469" s="504">
        <v>2344</v>
      </c>
      <c r="L469" s="504">
        <v>2286.3000000000002</v>
      </c>
      <c r="M469" s="504">
        <v>5.3754499999999998</v>
      </c>
      <c r="N469" s="1"/>
      <c r="O469" s="1"/>
    </row>
    <row r="470" spans="1:15" ht="12.75" customHeight="1">
      <c r="A470" s="31">
        <v>460</v>
      </c>
      <c r="B470" s="503" t="s">
        <v>205</v>
      </c>
      <c r="C470" s="504">
        <v>3148.75</v>
      </c>
      <c r="D470" s="505">
        <v>3113.2000000000003</v>
      </c>
      <c r="E470" s="505">
        <v>3066.2000000000007</v>
      </c>
      <c r="F470" s="505">
        <v>2983.6500000000005</v>
      </c>
      <c r="G470" s="505">
        <v>2936.650000000001</v>
      </c>
      <c r="H470" s="505">
        <v>3195.7500000000005</v>
      </c>
      <c r="I470" s="505">
        <v>3242.7499999999995</v>
      </c>
      <c r="J470" s="505">
        <v>3325.3</v>
      </c>
      <c r="K470" s="504">
        <v>3160.2</v>
      </c>
      <c r="L470" s="504">
        <v>3030.65</v>
      </c>
      <c r="M470" s="504">
        <v>4.3965899999999998</v>
      </c>
      <c r="N470" s="1"/>
      <c r="O470" s="1"/>
    </row>
    <row r="471" spans="1:15" ht="12.75" customHeight="1">
      <c r="A471" s="31">
        <v>461</v>
      </c>
      <c r="B471" s="503" t="s">
        <v>206</v>
      </c>
      <c r="C471" s="504">
        <v>538</v>
      </c>
      <c r="D471" s="505">
        <v>535.31666666666672</v>
      </c>
      <c r="E471" s="505">
        <v>529.98333333333346</v>
      </c>
      <c r="F471" s="505">
        <v>521.9666666666667</v>
      </c>
      <c r="G471" s="505">
        <v>516.63333333333344</v>
      </c>
      <c r="H471" s="505">
        <v>543.33333333333348</v>
      </c>
      <c r="I471" s="505">
        <v>548.66666666666674</v>
      </c>
      <c r="J471" s="505">
        <v>556.68333333333351</v>
      </c>
      <c r="K471" s="504">
        <v>540.65</v>
      </c>
      <c r="L471" s="504">
        <v>527.29999999999995</v>
      </c>
      <c r="M471" s="504">
        <v>5.2099700000000002</v>
      </c>
      <c r="N471" s="1"/>
      <c r="O471" s="1"/>
    </row>
    <row r="472" spans="1:15" ht="12.75" customHeight="1">
      <c r="A472" s="31">
        <v>462</v>
      </c>
      <c r="B472" s="503" t="s">
        <v>207</v>
      </c>
      <c r="C472" s="504">
        <v>1051.05</v>
      </c>
      <c r="D472" s="505">
        <v>1046.3500000000001</v>
      </c>
      <c r="E472" s="505">
        <v>1024.7000000000003</v>
      </c>
      <c r="F472" s="505">
        <v>998.35000000000014</v>
      </c>
      <c r="G472" s="505">
        <v>976.70000000000027</v>
      </c>
      <c r="H472" s="505">
        <v>1072.7000000000003</v>
      </c>
      <c r="I472" s="505">
        <v>1094.3500000000004</v>
      </c>
      <c r="J472" s="505">
        <v>1120.7000000000003</v>
      </c>
      <c r="K472" s="504">
        <v>1068</v>
      </c>
      <c r="L472" s="504">
        <v>1020</v>
      </c>
      <c r="M472" s="504">
        <v>8.3470300000000002</v>
      </c>
      <c r="N472" s="1"/>
      <c r="O472" s="1"/>
    </row>
    <row r="473" spans="1:15" ht="12.75" customHeight="1">
      <c r="A473" s="31">
        <v>463</v>
      </c>
      <c r="B473" s="503" t="s">
        <v>541</v>
      </c>
      <c r="C473" s="504">
        <v>51.35</v>
      </c>
      <c r="D473" s="505">
        <v>51.1</v>
      </c>
      <c r="E473" s="505">
        <v>50.050000000000004</v>
      </c>
      <c r="F473" s="505">
        <v>48.75</v>
      </c>
      <c r="G473" s="505">
        <v>47.7</v>
      </c>
      <c r="H473" s="505">
        <v>52.400000000000006</v>
      </c>
      <c r="I473" s="505">
        <v>53.45</v>
      </c>
      <c r="J473" s="505">
        <v>54.750000000000007</v>
      </c>
      <c r="K473" s="504">
        <v>52.15</v>
      </c>
      <c r="L473" s="504">
        <v>49.8</v>
      </c>
      <c r="M473" s="504">
        <v>125.03942000000001</v>
      </c>
      <c r="N473" s="1"/>
      <c r="O473" s="1"/>
    </row>
    <row r="474" spans="1:15" ht="12.75" customHeight="1">
      <c r="A474" s="31">
        <v>464</v>
      </c>
      <c r="B474" s="503" t="s">
        <v>542</v>
      </c>
      <c r="C474" s="504">
        <v>172.55</v>
      </c>
      <c r="D474" s="505">
        <v>173.23333333333335</v>
      </c>
      <c r="E474" s="505">
        <v>170.76666666666671</v>
      </c>
      <c r="F474" s="505">
        <v>168.98333333333335</v>
      </c>
      <c r="G474" s="505">
        <v>166.51666666666671</v>
      </c>
      <c r="H474" s="505">
        <v>175.01666666666671</v>
      </c>
      <c r="I474" s="505">
        <v>177.48333333333335</v>
      </c>
      <c r="J474" s="505">
        <v>179.26666666666671</v>
      </c>
      <c r="K474" s="504">
        <v>175.7</v>
      </c>
      <c r="L474" s="504">
        <v>171.45</v>
      </c>
      <c r="M474" s="504">
        <v>1.4019600000000001</v>
      </c>
      <c r="N474" s="1"/>
      <c r="O474" s="1"/>
    </row>
    <row r="475" spans="1:15" ht="12.75" customHeight="1">
      <c r="A475" s="31">
        <v>465</v>
      </c>
      <c r="B475" s="503" t="s">
        <v>529</v>
      </c>
      <c r="C475" s="504">
        <v>939.9</v>
      </c>
      <c r="D475" s="505">
        <v>939.06666666666661</v>
      </c>
      <c r="E475" s="505">
        <v>927.13333333333321</v>
      </c>
      <c r="F475" s="505">
        <v>914.36666666666656</v>
      </c>
      <c r="G475" s="505">
        <v>902.43333333333317</v>
      </c>
      <c r="H475" s="505">
        <v>951.83333333333326</v>
      </c>
      <c r="I475" s="505">
        <v>963.76666666666665</v>
      </c>
      <c r="J475" s="505">
        <v>976.5333333333333</v>
      </c>
      <c r="K475" s="504">
        <v>951</v>
      </c>
      <c r="L475" s="504">
        <v>926.3</v>
      </c>
      <c r="M475" s="504">
        <v>0.75773999999999997</v>
      </c>
      <c r="N475" s="1"/>
      <c r="O475" s="1"/>
    </row>
    <row r="476" spans="1:15" ht="12.75" customHeight="1">
      <c r="A476" s="31">
        <v>466</v>
      </c>
      <c r="B476" s="503" t="s">
        <v>862</v>
      </c>
      <c r="C476" s="504">
        <v>169.85</v>
      </c>
      <c r="D476" s="505">
        <v>167.9</v>
      </c>
      <c r="E476" s="505">
        <v>165.95000000000002</v>
      </c>
      <c r="F476" s="505">
        <v>162.05000000000001</v>
      </c>
      <c r="G476" s="505">
        <v>160.10000000000002</v>
      </c>
      <c r="H476" s="505">
        <v>171.8</v>
      </c>
      <c r="I476" s="505">
        <v>173.75</v>
      </c>
      <c r="J476" s="505">
        <v>177.65</v>
      </c>
      <c r="K476" s="504">
        <v>169.85</v>
      </c>
      <c r="L476" s="504">
        <v>164</v>
      </c>
      <c r="M476" s="504">
        <v>27.912220000000001</v>
      </c>
      <c r="N476" s="1"/>
      <c r="O476" s="1"/>
    </row>
    <row r="477" spans="1:15" ht="12.75" customHeight="1">
      <c r="A477" s="31">
        <v>467</v>
      </c>
      <c r="B477" s="503" t="s">
        <v>530</v>
      </c>
      <c r="C477" s="504">
        <v>44.4</v>
      </c>
      <c r="D477" s="505">
        <v>44.533333333333331</v>
      </c>
      <c r="E477" s="505">
        <v>43.61666666666666</v>
      </c>
      <c r="F477" s="505">
        <v>42.833333333333329</v>
      </c>
      <c r="G477" s="505">
        <v>41.916666666666657</v>
      </c>
      <c r="H477" s="505">
        <v>45.316666666666663</v>
      </c>
      <c r="I477" s="505">
        <v>46.233333333333334</v>
      </c>
      <c r="J477" s="505">
        <v>47.016666666666666</v>
      </c>
      <c r="K477" s="504">
        <v>45.45</v>
      </c>
      <c r="L477" s="504">
        <v>43.75</v>
      </c>
      <c r="M477" s="504">
        <v>53.021120000000003</v>
      </c>
      <c r="N477" s="1"/>
      <c r="O477" s="1"/>
    </row>
    <row r="478" spans="1:15" ht="12.75" customHeight="1">
      <c r="A478" s="31">
        <v>468</v>
      </c>
      <c r="B478" s="503" t="s">
        <v>208</v>
      </c>
      <c r="C478" s="504">
        <v>605.65</v>
      </c>
      <c r="D478" s="505">
        <v>604.48333333333323</v>
      </c>
      <c r="E478" s="505">
        <v>601.16666666666652</v>
      </c>
      <c r="F478" s="505">
        <v>596.68333333333328</v>
      </c>
      <c r="G478" s="505">
        <v>593.36666666666656</v>
      </c>
      <c r="H478" s="505">
        <v>608.96666666666647</v>
      </c>
      <c r="I478" s="505">
        <v>612.2833333333333</v>
      </c>
      <c r="J478" s="505">
        <v>616.76666666666642</v>
      </c>
      <c r="K478" s="504">
        <v>607.79999999999995</v>
      </c>
      <c r="L478" s="504">
        <v>600</v>
      </c>
      <c r="M478" s="504">
        <v>8.6874199999999995</v>
      </c>
      <c r="N478" s="1"/>
      <c r="O478" s="1"/>
    </row>
    <row r="479" spans="1:15" ht="12.75" customHeight="1">
      <c r="A479" s="31">
        <v>469</v>
      </c>
      <c r="B479" s="503" t="s">
        <v>209</v>
      </c>
      <c r="C479" s="504">
        <v>1534.1</v>
      </c>
      <c r="D479" s="505">
        <v>1534.0166666666667</v>
      </c>
      <c r="E479" s="505">
        <v>1505.0833333333333</v>
      </c>
      <c r="F479" s="505">
        <v>1476.0666666666666</v>
      </c>
      <c r="G479" s="505">
        <v>1447.1333333333332</v>
      </c>
      <c r="H479" s="505">
        <v>1563.0333333333333</v>
      </c>
      <c r="I479" s="505">
        <v>1591.9666666666667</v>
      </c>
      <c r="J479" s="505">
        <v>1620.9833333333333</v>
      </c>
      <c r="K479" s="504">
        <v>1562.95</v>
      </c>
      <c r="L479" s="504">
        <v>1505</v>
      </c>
      <c r="M479" s="504">
        <v>5.8105399999999996</v>
      </c>
      <c r="N479" s="1"/>
      <c r="O479" s="1"/>
    </row>
    <row r="480" spans="1:15" ht="12.75" customHeight="1">
      <c r="A480" s="31">
        <v>470</v>
      </c>
      <c r="B480" s="503" t="s">
        <v>544</v>
      </c>
      <c r="C480" s="504">
        <v>12.85</v>
      </c>
      <c r="D480" s="505">
        <v>12.9</v>
      </c>
      <c r="E480" s="505">
        <v>12.8</v>
      </c>
      <c r="F480" s="505">
        <v>12.75</v>
      </c>
      <c r="G480" s="505">
        <v>12.65</v>
      </c>
      <c r="H480" s="505">
        <v>12.950000000000001</v>
      </c>
      <c r="I480" s="505">
        <v>13.049999999999999</v>
      </c>
      <c r="J480" s="505">
        <v>13.100000000000001</v>
      </c>
      <c r="K480" s="504">
        <v>13</v>
      </c>
      <c r="L480" s="504">
        <v>12.85</v>
      </c>
      <c r="M480" s="504">
        <v>22.05105</v>
      </c>
      <c r="N480" s="1"/>
      <c r="O480" s="1"/>
    </row>
    <row r="481" spans="1:15" ht="12.75" customHeight="1">
      <c r="A481" s="31">
        <v>471</v>
      </c>
      <c r="B481" s="503" t="s">
        <v>545</v>
      </c>
      <c r="C481" s="504">
        <v>508.95</v>
      </c>
      <c r="D481" s="505">
        <v>504.68333333333339</v>
      </c>
      <c r="E481" s="505">
        <v>494.36666666666679</v>
      </c>
      <c r="F481" s="505">
        <v>479.78333333333342</v>
      </c>
      <c r="G481" s="505">
        <v>469.46666666666681</v>
      </c>
      <c r="H481" s="505">
        <v>519.26666666666677</v>
      </c>
      <c r="I481" s="505">
        <v>529.58333333333337</v>
      </c>
      <c r="J481" s="505">
        <v>544.16666666666674</v>
      </c>
      <c r="K481" s="504">
        <v>515</v>
      </c>
      <c r="L481" s="504">
        <v>490.1</v>
      </c>
      <c r="M481" s="504">
        <v>0.83004</v>
      </c>
      <c r="N481" s="1"/>
      <c r="O481" s="1"/>
    </row>
    <row r="482" spans="1:15" ht="12.75" customHeight="1">
      <c r="A482" s="31">
        <v>472</v>
      </c>
      <c r="B482" s="503" t="s">
        <v>547</v>
      </c>
      <c r="C482" s="504">
        <v>130.5</v>
      </c>
      <c r="D482" s="505">
        <v>130.61666666666667</v>
      </c>
      <c r="E482" s="505">
        <v>127.63333333333335</v>
      </c>
      <c r="F482" s="505">
        <v>124.76666666666668</v>
      </c>
      <c r="G482" s="505">
        <v>121.78333333333336</v>
      </c>
      <c r="H482" s="505">
        <v>133.48333333333335</v>
      </c>
      <c r="I482" s="505">
        <v>136.4666666666667</v>
      </c>
      <c r="J482" s="505">
        <v>139.33333333333334</v>
      </c>
      <c r="K482" s="504">
        <v>133.6</v>
      </c>
      <c r="L482" s="504">
        <v>127.75</v>
      </c>
      <c r="M482" s="504">
        <v>6.1205800000000004</v>
      </c>
      <c r="N482" s="1"/>
      <c r="O482" s="1"/>
    </row>
    <row r="483" spans="1:15" ht="12.75" customHeight="1">
      <c r="A483" s="31">
        <v>473</v>
      </c>
      <c r="B483" s="503" t="s">
        <v>548</v>
      </c>
      <c r="C483" s="504">
        <v>18.399999999999999</v>
      </c>
      <c r="D483" s="505">
        <v>18.400000000000002</v>
      </c>
      <c r="E483" s="505">
        <v>18.200000000000003</v>
      </c>
      <c r="F483" s="505">
        <v>18</v>
      </c>
      <c r="G483" s="505">
        <v>17.8</v>
      </c>
      <c r="H483" s="505">
        <v>18.600000000000005</v>
      </c>
      <c r="I483" s="505">
        <v>18.8</v>
      </c>
      <c r="J483" s="505">
        <v>19.000000000000007</v>
      </c>
      <c r="K483" s="504">
        <v>18.600000000000001</v>
      </c>
      <c r="L483" s="504">
        <v>18.2</v>
      </c>
      <c r="M483" s="504">
        <v>12.18723</v>
      </c>
      <c r="N483" s="1"/>
      <c r="O483" s="1"/>
    </row>
    <row r="484" spans="1:15" ht="12.75" customHeight="1">
      <c r="A484" s="31">
        <v>474</v>
      </c>
      <c r="B484" s="503" t="s">
        <v>210</v>
      </c>
      <c r="C484" s="504">
        <v>7245.05</v>
      </c>
      <c r="D484" s="505">
        <v>7237.45</v>
      </c>
      <c r="E484" s="505">
        <v>7179.9</v>
      </c>
      <c r="F484" s="505">
        <v>7114.75</v>
      </c>
      <c r="G484" s="505">
        <v>7057.2</v>
      </c>
      <c r="H484" s="505">
        <v>7302.5999999999995</v>
      </c>
      <c r="I484" s="505">
        <v>7360.1500000000005</v>
      </c>
      <c r="J484" s="505">
        <v>7425.2999999999993</v>
      </c>
      <c r="K484" s="504">
        <v>7295</v>
      </c>
      <c r="L484" s="504">
        <v>7172.3</v>
      </c>
      <c r="M484" s="504">
        <v>1.42927</v>
      </c>
      <c r="N484" s="1"/>
      <c r="O484" s="1"/>
    </row>
    <row r="485" spans="1:15" ht="12.75" customHeight="1">
      <c r="A485" s="31">
        <v>475</v>
      </c>
      <c r="B485" s="503" t="s">
        <v>279</v>
      </c>
      <c r="C485" s="504">
        <v>42.95</v>
      </c>
      <c r="D485" s="505">
        <v>42.95000000000001</v>
      </c>
      <c r="E485" s="505">
        <v>42.200000000000017</v>
      </c>
      <c r="F485" s="505">
        <v>41.45000000000001</v>
      </c>
      <c r="G485" s="505">
        <v>40.700000000000017</v>
      </c>
      <c r="H485" s="505">
        <v>43.700000000000017</v>
      </c>
      <c r="I485" s="505">
        <v>44.45</v>
      </c>
      <c r="J485" s="505">
        <v>45.200000000000017</v>
      </c>
      <c r="K485" s="504">
        <v>43.7</v>
      </c>
      <c r="L485" s="504">
        <v>42.2</v>
      </c>
      <c r="M485" s="504">
        <v>103.70623999999999</v>
      </c>
      <c r="N485" s="1"/>
      <c r="O485" s="1"/>
    </row>
    <row r="486" spans="1:15" ht="12.75" customHeight="1">
      <c r="A486" s="31">
        <v>476</v>
      </c>
      <c r="B486" s="503" t="s">
        <v>211</v>
      </c>
      <c r="C486" s="504">
        <v>756.6</v>
      </c>
      <c r="D486" s="505">
        <v>752.2833333333333</v>
      </c>
      <c r="E486" s="505">
        <v>744.56666666666661</v>
      </c>
      <c r="F486" s="505">
        <v>732.5333333333333</v>
      </c>
      <c r="G486" s="505">
        <v>724.81666666666661</v>
      </c>
      <c r="H486" s="505">
        <v>764.31666666666661</v>
      </c>
      <c r="I486" s="505">
        <v>772.0333333333333</v>
      </c>
      <c r="J486" s="505">
        <v>784.06666666666661</v>
      </c>
      <c r="K486" s="504">
        <v>760</v>
      </c>
      <c r="L486" s="504">
        <v>740.25</v>
      </c>
      <c r="M486" s="504">
        <v>13.15245</v>
      </c>
      <c r="N486" s="1"/>
      <c r="O486" s="1"/>
    </row>
    <row r="487" spans="1:15" ht="12.75" customHeight="1">
      <c r="A487" s="31">
        <v>477</v>
      </c>
      <c r="B487" s="503" t="s">
        <v>546</v>
      </c>
      <c r="C487" s="504">
        <v>1029.3499999999999</v>
      </c>
      <c r="D487" s="505">
        <v>1027.8166666666666</v>
      </c>
      <c r="E487" s="505">
        <v>1013.0333333333333</v>
      </c>
      <c r="F487" s="505">
        <v>996.7166666666667</v>
      </c>
      <c r="G487" s="505">
        <v>981.93333333333339</v>
      </c>
      <c r="H487" s="505">
        <v>1044.1333333333332</v>
      </c>
      <c r="I487" s="505">
        <v>1058.9166666666665</v>
      </c>
      <c r="J487" s="505">
        <v>1075.2333333333331</v>
      </c>
      <c r="K487" s="504">
        <v>1042.5999999999999</v>
      </c>
      <c r="L487" s="504">
        <v>1011.5</v>
      </c>
      <c r="M487" s="504">
        <v>1.1867300000000001</v>
      </c>
      <c r="N487" s="1"/>
      <c r="O487" s="1"/>
    </row>
    <row r="488" spans="1:15" ht="12.75" customHeight="1">
      <c r="A488" s="31">
        <v>478</v>
      </c>
      <c r="B488" s="503" t="s">
        <v>551</v>
      </c>
      <c r="C488" s="504">
        <v>576.5</v>
      </c>
      <c r="D488" s="505">
        <v>571.16666666666663</v>
      </c>
      <c r="E488" s="505">
        <v>560.33333333333326</v>
      </c>
      <c r="F488" s="505">
        <v>544.16666666666663</v>
      </c>
      <c r="G488" s="505">
        <v>533.33333333333326</v>
      </c>
      <c r="H488" s="505">
        <v>587.33333333333326</v>
      </c>
      <c r="I488" s="505">
        <v>598.16666666666652</v>
      </c>
      <c r="J488" s="505">
        <v>614.33333333333326</v>
      </c>
      <c r="K488" s="504">
        <v>582</v>
      </c>
      <c r="L488" s="504">
        <v>555</v>
      </c>
      <c r="M488" s="504">
        <v>0.63197000000000003</v>
      </c>
      <c r="N488" s="1"/>
      <c r="O488" s="1"/>
    </row>
    <row r="489" spans="1:15" ht="12.75" customHeight="1">
      <c r="A489" s="31">
        <v>479</v>
      </c>
      <c r="B489" s="503" t="s">
        <v>552</v>
      </c>
      <c r="C489" s="504">
        <v>43.95</v>
      </c>
      <c r="D489" s="505">
        <v>43.866666666666674</v>
      </c>
      <c r="E489" s="505">
        <v>40.883333333333347</v>
      </c>
      <c r="F489" s="505">
        <v>37.81666666666667</v>
      </c>
      <c r="G489" s="505">
        <v>34.833333333333343</v>
      </c>
      <c r="H489" s="505">
        <v>46.933333333333351</v>
      </c>
      <c r="I489" s="505">
        <v>49.916666666666671</v>
      </c>
      <c r="J489" s="505">
        <v>52.983333333333356</v>
      </c>
      <c r="K489" s="504">
        <v>46.85</v>
      </c>
      <c r="L489" s="504">
        <v>40.799999999999997</v>
      </c>
      <c r="M489" s="504">
        <v>351.61408999999998</v>
      </c>
      <c r="N489" s="1"/>
      <c r="O489" s="1"/>
    </row>
    <row r="490" spans="1:15" ht="12.75" customHeight="1">
      <c r="A490" s="31">
        <v>480</v>
      </c>
      <c r="B490" s="503" t="s">
        <v>553</v>
      </c>
      <c r="C490" s="504">
        <v>1022.55</v>
      </c>
      <c r="D490" s="505">
        <v>1026.8666666666666</v>
      </c>
      <c r="E490" s="505">
        <v>1009.7833333333331</v>
      </c>
      <c r="F490" s="505">
        <v>997.01666666666654</v>
      </c>
      <c r="G490" s="505">
        <v>979.93333333333305</v>
      </c>
      <c r="H490" s="505">
        <v>1039.6333333333332</v>
      </c>
      <c r="I490" s="505">
        <v>1056.7166666666667</v>
      </c>
      <c r="J490" s="505">
        <v>1069.4833333333331</v>
      </c>
      <c r="K490" s="504">
        <v>1043.95</v>
      </c>
      <c r="L490" s="504">
        <v>1014.1</v>
      </c>
      <c r="M490" s="504">
        <v>0.15340999999999999</v>
      </c>
      <c r="N490" s="1"/>
      <c r="O490" s="1"/>
    </row>
    <row r="491" spans="1:15" ht="12.75" customHeight="1">
      <c r="A491" s="31">
        <v>481</v>
      </c>
      <c r="B491" s="503" t="s">
        <v>555</v>
      </c>
      <c r="C491" s="504">
        <v>317.14999999999998</v>
      </c>
      <c r="D491" s="505">
        <v>315.15000000000003</v>
      </c>
      <c r="E491" s="505">
        <v>310.50000000000006</v>
      </c>
      <c r="F491" s="505">
        <v>303.85000000000002</v>
      </c>
      <c r="G491" s="505">
        <v>299.20000000000005</v>
      </c>
      <c r="H491" s="505">
        <v>321.80000000000007</v>
      </c>
      <c r="I491" s="505">
        <v>326.45000000000005</v>
      </c>
      <c r="J491" s="505">
        <v>333.10000000000008</v>
      </c>
      <c r="K491" s="504">
        <v>319.8</v>
      </c>
      <c r="L491" s="504">
        <v>308.5</v>
      </c>
      <c r="M491" s="504">
        <v>0.83026</v>
      </c>
      <c r="N491" s="1"/>
      <c r="O491" s="1"/>
    </row>
    <row r="492" spans="1:15" ht="12.75" customHeight="1">
      <c r="A492" s="31">
        <v>482</v>
      </c>
      <c r="B492" s="503" t="s">
        <v>281</v>
      </c>
      <c r="C492" s="504">
        <v>854.95</v>
      </c>
      <c r="D492" s="505">
        <v>846.23333333333323</v>
      </c>
      <c r="E492" s="505">
        <v>834.01666666666642</v>
      </c>
      <c r="F492" s="505">
        <v>813.08333333333314</v>
      </c>
      <c r="G492" s="505">
        <v>800.86666666666633</v>
      </c>
      <c r="H492" s="505">
        <v>867.16666666666652</v>
      </c>
      <c r="I492" s="505">
        <v>879.38333333333344</v>
      </c>
      <c r="J492" s="505">
        <v>900.31666666666661</v>
      </c>
      <c r="K492" s="504">
        <v>858.45</v>
      </c>
      <c r="L492" s="504">
        <v>825.3</v>
      </c>
      <c r="M492" s="504">
        <v>3.09517</v>
      </c>
      <c r="N492" s="1"/>
      <c r="O492" s="1"/>
    </row>
    <row r="493" spans="1:15" ht="12.75" customHeight="1">
      <c r="A493" s="31">
        <v>483</v>
      </c>
      <c r="B493" s="503" t="s">
        <v>212</v>
      </c>
      <c r="C493" s="504">
        <v>340.4</v>
      </c>
      <c r="D493" s="505">
        <v>341.84999999999997</v>
      </c>
      <c r="E493" s="505">
        <v>335.09999999999991</v>
      </c>
      <c r="F493" s="505">
        <v>329.79999999999995</v>
      </c>
      <c r="G493" s="505">
        <v>323.0499999999999</v>
      </c>
      <c r="H493" s="505">
        <v>347.14999999999992</v>
      </c>
      <c r="I493" s="505">
        <v>353.90000000000003</v>
      </c>
      <c r="J493" s="505">
        <v>359.19999999999993</v>
      </c>
      <c r="K493" s="504">
        <v>348.6</v>
      </c>
      <c r="L493" s="504">
        <v>336.55</v>
      </c>
      <c r="M493" s="504">
        <v>75.214169999999996</v>
      </c>
      <c r="N493" s="1"/>
      <c r="O493" s="1"/>
    </row>
    <row r="494" spans="1:15" ht="12.75" customHeight="1">
      <c r="A494" s="31">
        <v>484</v>
      </c>
      <c r="B494" s="503" t="s">
        <v>556</v>
      </c>
      <c r="C494" s="504">
        <v>2505.65</v>
      </c>
      <c r="D494" s="505">
        <v>2519.2166666666667</v>
      </c>
      <c r="E494" s="505">
        <v>2486.4333333333334</v>
      </c>
      <c r="F494" s="505">
        <v>2467.2166666666667</v>
      </c>
      <c r="G494" s="505">
        <v>2434.4333333333334</v>
      </c>
      <c r="H494" s="505">
        <v>2538.4333333333334</v>
      </c>
      <c r="I494" s="505">
        <v>2571.2166666666672</v>
      </c>
      <c r="J494" s="505">
        <v>2590.4333333333334</v>
      </c>
      <c r="K494" s="504">
        <v>2552</v>
      </c>
      <c r="L494" s="504">
        <v>2500</v>
      </c>
      <c r="M494" s="504">
        <v>0.17502999999999999</v>
      </c>
      <c r="N494" s="1"/>
      <c r="O494" s="1"/>
    </row>
    <row r="495" spans="1:15" ht="12.75" customHeight="1">
      <c r="A495" s="31">
        <v>485</v>
      </c>
      <c r="B495" s="503" t="s">
        <v>280</v>
      </c>
      <c r="C495" s="504">
        <v>221.95</v>
      </c>
      <c r="D495" s="505">
        <v>222.51666666666665</v>
      </c>
      <c r="E495" s="505">
        <v>221.0333333333333</v>
      </c>
      <c r="F495" s="505">
        <v>220.11666666666665</v>
      </c>
      <c r="G495" s="505">
        <v>218.6333333333333</v>
      </c>
      <c r="H495" s="505">
        <v>223.43333333333331</v>
      </c>
      <c r="I495" s="505">
        <v>224.91666666666666</v>
      </c>
      <c r="J495" s="505">
        <v>225.83333333333331</v>
      </c>
      <c r="K495" s="504">
        <v>224</v>
      </c>
      <c r="L495" s="504">
        <v>221.6</v>
      </c>
      <c r="M495" s="504">
        <v>2.6657199999999999</v>
      </c>
      <c r="N495" s="1"/>
      <c r="O495" s="1"/>
    </row>
    <row r="496" spans="1:15" ht="12.75" customHeight="1">
      <c r="A496" s="31">
        <v>486</v>
      </c>
      <c r="B496" s="503" t="s">
        <v>557</v>
      </c>
      <c r="C496" s="504">
        <v>1909.75</v>
      </c>
      <c r="D496" s="505">
        <v>1908.8333333333333</v>
      </c>
      <c r="E496" s="505">
        <v>1892.0666666666666</v>
      </c>
      <c r="F496" s="505">
        <v>1874.3833333333334</v>
      </c>
      <c r="G496" s="505">
        <v>1857.6166666666668</v>
      </c>
      <c r="H496" s="505">
        <v>1926.5166666666664</v>
      </c>
      <c r="I496" s="505">
        <v>1943.2833333333333</v>
      </c>
      <c r="J496" s="505">
        <v>1960.9666666666662</v>
      </c>
      <c r="K496" s="504">
        <v>1925.6</v>
      </c>
      <c r="L496" s="504">
        <v>1891.15</v>
      </c>
      <c r="M496" s="504">
        <v>0.11341</v>
      </c>
      <c r="N496" s="1"/>
      <c r="O496" s="1"/>
    </row>
    <row r="497" spans="1:15" ht="12.75" customHeight="1">
      <c r="A497" s="31">
        <v>487</v>
      </c>
      <c r="B497" s="503" t="s">
        <v>550</v>
      </c>
      <c r="C497" s="504">
        <v>529.15</v>
      </c>
      <c r="D497" s="505">
        <v>531.98333333333323</v>
      </c>
      <c r="E497" s="505">
        <v>522.16666666666652</v>
      </c>
      <c r="F497" s="505">
        <v>515.18333333333328</v>
      </c>
      <c r="G497" s="505">
        <v>505.36666666666656</v>
      </c>
      <c r="H497" s="505">
        <v>538.96666666666647</v>
      </c>
      <c r="I497" s="505">
        <v>548.7833333333333</v>
      </c>
      <c r="J497" s="505">
        <v>555.76666666666642</v>
      </c>
      <c r="K497" s="504">
        <v>541.79999999999995</v>
      </c>
      <c r="L497" s="504">
        <v>525</v>
      </c>
      <c r="M497" s="504">
        <v>2.2477299999999998</v>
      </c>
      <c r="N497" s="1"/>
      <c r="O497" s="1"/>
    </row>
    <row r="498" spans="1:15" ht="12.75" customHeight="1">
      <c r="A498" s="31">
        <v>488</v>
      </c>
      <c r="B498" s="503" t="s">
        <v>549</v>
      </c>
      <c r="C498" s="504">
        <v>3579.6</v>
      </c>
      <c r="D498" s="505">
        <v>3581.6333333333337</v>
      </c>
      <c r="E498" s="505">
        <v>3538.2666666666673</v>
      </c>
      <c r="F498" s="505">
        <v>3496.9333333333338</v>
      </c>
      <c r="G498" s="505">
        <v>3453.5666666666675</v>
      </c>
      <c r="H498" s="505">
        <v>3622.9666666666672</v>
      </c>
      <c r="I498" s="505">
        <v>3666.333333333333</v>
      </c>
      <c r="J498" s="505">
        <v>3707.666666666667</v>
      </c>
      <c r="K498" s="504">
        <v>3625</v>
      </c>
      <c r="L498" s="504">
        <v>3540.3</v>
      </c>
      <c r="M498" s="504">
        <v>6.615E-2</v>
      </c>
      <c r="N498" s="1"/>
      <c r="O498" s="1"/>
    </row>
    <row r="499" spans="1:15" ht="12.75" customHeight="1">
      <c r="A499" s="31">
        <v>489</v>
      </c>
      <c r="B499" s="503" t="s">
        <v>213</v>
      </c>
      <c r="C499" s="504">
        <v>1195.75</v>
      </c>
      <c r="D499" s="505">
        <v>1195.4666666666667</v>
      </c>
      <c r="E499" s="505">
        <v>1184.1833333333334</v>
      </c>
      <c r="F499" s="505">
        <v>1172.6166666666668</v>
      </c>
      <c r="G499" s="505">
        <v>1161.3333333333335</v>
      </c>
      <c r="H499" s="505">
        <v>1207.0333333333333</v>
      </c>
      <c r="I499" s="505">
        <v>1218.3166666666666</v>
      </c>
      <c r="J499" s="505">
        <v>1229.8833333333332</v>
      </c>
      <c r="K499" s="504">
        <v>1206.75</v>
      </c>
      <c r="L499" s="504">
        <v>1183.9000000000001</v>
      </c>
      <c r="M499" s="504">
        <v>2.9878999999999998</v>
      </c>
      <c r="N499" s="1"/>
      <c r="O499" s="1"/>
    </row>
    <row r="500" spans="1:15" ht="12.75" customHeight="1">
      <c r="A500" s="31">
        <v>490</v>
      </c>
      <c r="B500" s="503" t="s">
        <v>554</v>
      </c>
      <c r="C500" s="504">
        <v>2293.5</v>
      </c>
      <c r="D500" s="505">
        <v>2274.1666666666665</v>
      </c>
      <c r="E500" s="505">
        <v>2219.333333333333</v>
      </c>
      <c r="F500" s="505">
        <v>2145.1666666666665</v>
      </c>
      <c r="G500" s="505">
        <v>2090.333333333333</v>
      </c>
      <c r="H500" s="505">
        <v>2348.333333333333</v>
      </c>
      <c r="I500" s="505">
        <v>2403.1666666666661</v>
      </c>
      <c r="J500" s="505">
        <v>2477.333333333333</v>
      </c>
      <c r="K500" s="504">
        <v>2329</v>
      </c>
      <c r="L500" s="504">
        <v>2200</v>
      </c>
      <c r="M500" s="504">
        <v>2.3828800000000001</v>
      </c>
      <c r="N500" s="1"/>
      <c r="O500" s="1"/>
    </row>
    <row r="501" spans="1:15" ht="12.75" customHeight="1">
      <c r="A501" s="31">
        <v>491</v>
      </c>
      <c r="B501" s="503" t="s">
        <v>558</v>
      </c>
      <c r="C501" s="504">
        <v>8187.8</v>
      </c>
      <c r="D501" s="505">
        <v>8148.0666666666666</v>
      </c>
      <c r="E501" s="505">
        <v>8071.1833333333325</v>
      </c>
      <c r="F501" s="505">
        <v>7954.5666666666657</v>
      </c>
      <c r="G501" s="505">
        <v>7877.6833333333316</v>
      </c>
      <c r="H501" s="505">
        <v>8264.6833333333343</v>
      </c>
      <c r="I501" s="505">
        <v>8341.5666666666657</v>
      </c>
      <c r="J501" s="505">
        <v>8458.1833333333343</v>
      </c>
      <c r="K501" s="504">
        <v>8224.9500000000007</v>
      </c>
      <c r="L501" s="504">
        <v>8031.45</v>
      </c>
      <c r="M501" s="504">
        <v>1.532E-2</v>
      </c>
      <c r="N501" s="1"/>
      <c r="O501" s="1"/>
    </row>
    <row r="502" spans="1:15" ht="12.75" customHeight="1">
      <c r="A502" s="31">
        <v>492</v>
      </c>
      <c r="B502" s="503" t="s">
        <v>559</v>
      </c>
      <c r="C502" s="504">
        <v>174.85</v>
      </c>
      <c r="D502" s="505">
        <v>172.58333333333334</v>
      </c>
      <c r="E502" s="505">
        <v>168.86666666666667</v>
      </c>
      <c r="F502" s="505">
        <v>162.88333333333333</v>
      </c>
      <c r="G502" s="505">
        <v>159.16666666666666</v>
      </c>
      <c r="H502" s="505">
        <v>178.56666666666669</v>
      </c>
      <c r="I502" s="505">
        <v>182.28333333333333</v>
      </c>
      <c r="J502" s="505">
        <v>188.26666666666671</v>
      </c>
      <c r="K502" s="504">
        <v>176.3</v>
      </c>
      <c r="L502" s="504">
        <v>166.6</v>
      </c>
      <c r="M502" s="504">
        <v>14.323600000000001</v>
      </c>
      <c r="N502" s="1"/>
      <c r="O502" s="1"/>
    </row>
    <row r="503" spans="1:15" ht="12.75" customHeight="1">
      <c r="A503" s="31">
        <v>493</v>
      </c>
      <c r="B503" s="503" t="s">
        <v>560</v>
      </c>
      <c r="C503" s="504">
        <v>142.15</v>
      </c>
      <c r="D503" s="505">
        <v>141.5</v>
      </c>
      <c r="E503" s="505">
        <v>139.75</v>
      </c>
      <c r="F503" s="505">
        <v>137.35</v>
      </c>
      <c r="G503" s="505">
        <v>135.6</v>
      </c>
      <c r="H503" s="505">
        <v>143.9</v>
      </c>
      <c r="I503" s="505">
        <v>145.65</v>
      </c>
      <c r="J503" s="505">
        <v>148.05000000000001</v>
      </c>
      <c r="K503" s="504">
        <v>143.25</v>
      </c>
      <c r="L503" s="504">
        <v>139.1</v>
      </c>
      <c r="M503" s="504">
        <v>5.5869099999999996</v>
      </c>
      <c r="N503" s="1"/>
      <c r="O503" s="1"/>
    </row>
    <row r="504" spans="1:15" ht="12.75" customHeight="1">
      <c r="A504" s="31">
        <v>494</v>
      </c>
      <c r="B504" s="503" t="s">
        <v>561</v>
      </c>
      <c r="C504" s="504">
        <v>567</v>
      </c>
      <c r="D504" s="505">
        <v>563.0333333333333</v>
      </c>
      <c r="E504" s="505">
        <v>555.21666666666658</v>
      </c>
      <c r="F504" s="505">
        <v>543.43333333333328</v>
      </c>
      <c r="G504" s="505">
        <v>535.61666666666656</v>
      </c>
      <c r="H504" s="505">
        <v>574.81666666666661</v>
      </c>
      <c r="I504" s="505">
        <v>582.63333333333321</v>
      </c>
      <c r="J504" s="505">
        <v>594.41666666666663</v>
      </c>
      <c r="K504" s="504">
        <v>570.85</v>
      </c>
      <c r="L504" s="504">
        <v>551.25</v>
      </c>
      <c r="M504" s="504">
        <v>0.25053999999999998</v>
      </c>
      <c r="N504" s="1"/>
      <c r="O504" s="1"/>
    </row>
    <row r="505" spans="1:15" ht="12.75" customHeight="1">
      <c r="A505" s="31">
        <v>495</v>
      </c>
      <c r="B505" s="503" t="s">
        <v>282</v>
      </c>
      <c r="C505" s="504">
        <v>1734.7</v>
      </c>
      <c r="D505" s="505">
        <v>1733.3</v>
      </c>
      <c r="E505" s="505">
        <v>1713.3999999999999</v>
      </c>
      <c r="F505" s="505">
        <v>1692.1</v>
      </c>
      <c r="G505" s="505">
        <v>1672.1999999999998</v>
      </c>
      <c r="H505" s="505">
        <v>1754.6</v>
      </c>
      <c r="I505" s="505">
        <v>1774.5</v>
      </c>
      <c r="J505" s="505">
        <v>1795.8</v>
      </c>
      <c r="K505" s="504">
        <v>1753.2</v>
      </c>
      <c r="L505" s="504">
        <v>1712</v>
      </c>
      <c r="M505" s="504">
        <v>0.97055000000000002</v>
      </c>
      <c r="N505" s="1"/>
      <c r="O505" s="1"/>
    </row>
    <row r="506" spans="1:15" ht="12.75" customHeight="1">
      <c r="A506" s="31">
        <v>496</v>
      </c>
      <c r="B506" s="503" t="s">
        <v>214</v>
      </c>
      <c r="C506" s="504">
        <v>699.6</v>
      </c>
      <c r="D506" s="505">
        <v>697.25</v>
      </c>
      <c r="E506" s="505">
        <v>693.5</v>
      </c>
      <c r="F506" s="505">
        <v>687.4</v>
      </c>
      <c r="G506" s="505">
        <v>683.65</v>
      </c>
      <c r="H506" s="505">
        <v>703.35</v>
      </c>
      <c r="I506" s="505">
        <v>707.1</v>
      </c>
      <c r="J506" s="505">
        <v>713.2</v>
      </c>
      <c r="K506" s="504">
        <v>701</v>
      </c>
      <c r="L506" s="504">
        <v>691.15</v>
      </c>
      <c r="M506" s="504">
        <v>50.943280000000001</v>
      </c>
      <c r="N506" s="1"/>
      <c r="O506" s="1"/>
    </row>
    <row r="507" spans="1:15" ht="12.75" customHeight="1">
      <c r="A507" s="31">
        <v>497</v>
      </c>
      <c r="B507" s="503" t="s">
        <v>562</v>
      </c>
      <c r="C507" s="504">
        <v>394</v>
      </c>
      <c r="D507" s="505">
        <v>392.55</v>
      </c>
      <c r="E507" s="505">
        <v>389.5</v>
      </c>
      <c r="F507" s="505">
        <v>385</v>
      </c>
      <c r="G507" s="505">
        <v>381.95</v>
      </c>
      <c r="H507" s="505">
        <v>397.05</v>
      </c>
      <c r="I507" s="505">
        <v>400.10000000000008</v>
      </c>
      <c r="J507" s="505">
        <v>404.6</v>
      </c>
      <c r="K507" s="504">
        <v>395.6</v>
      </c>
      <c r="L507" s="504">
        <v>388.05</v>
      </c>
      <c r="M507" s="504">
        <v>3.7739500000000001</v>
      </c>
      <c r="N507" s="1"/>
      <c r="O507" s="1"/>
    </row>
    <row r="508" spans="1:15" ht="12.75" customHeight="1">
      <c r="A508" s="31">
        <v>498</v>
      </c>
      <c r="B508" s="503" t="s">
        <v>283</v>
      </c>
      <c r="C508" s="504">
        <v>13.2</v>
      </c>
      <c r="D508" s="505">
        <v>13.233333333333334</v>
      </c>
      <c r="E508" s="505">
        <v>13.016666666666669</v>
      </c>
      <c r="F508" s="505">
        <v>12.833333333333336</v>
      </c>
      <c r="G508" s="505">
        <v>12.616666666666671</v>
      </c>
      <c r="H508" s="505">
        <v>13.416666666666668</v>
      </c>
      <c r="I508" s="505">
        <v>13.633333333333333</v>
      </c>
      <c r="J508" s="505">
        <v>13.816666666666666</v>
      </c>
      <c r="K508" s="504">
        <v>13.45</v>
      </c>
      <c r="L508" s="504">
        <v>13.05</v>
      </c>
      <c r="M508" s="504">
        <v>623.29124000000002</v>
      </c>
      <c r="N508" s="1"/>
      <c r="O508" s="1"/>
    </row>
    <row r="509" spans="1:15" ht="12.75" customHeight="1">
      <c r="A509" s="31">
        <v>499</v>
      </c>
      <c r="B509" s="503" t="s">
        <v>215</v>
      </c>
      <c r="C509" s="504">
        <v>317.95</v>
      </c>
      <c r="D509" s="505">
        <v>322.38333333333333</v>
      </c>
      <c r="E509" s="505">
        <v>311.06666666666666</v>
      </c>
      <c r="F509" s="505">
        <v>304.18333333333334</v>
      </c>
      <c r="G509" s="505">
        <v>292.86666666666667</v>
      </c>
      <c r="H509" s="505">
        <v>329.26666666666665</v>
      </c>
      <c r="I509" s="505">
        <v>340.58333333333326</v>
      </c>
      <c r="J509" s="505">
        <v>347.46666666666664</v>
      </c>
      <c r="K509" s="504">
        <v>333.7</v>
      </c>
      <c r="L509" s="504">
        <v>315.5</v>
      </c>
      <c r="M509" s="504">
        <v>223.94765000000001</v>
      </c>
      <c r="N509" s="1"/>
      <c r="O509" s="1"/>
    </row>
    <row r="510" spans="1:15" ht="12.75" customHeight="1">
      <c r="A510" s="31">
        <v>500</v>
      </c>
      <c r="B510" s="503" t="s">
        <v>563</v>
      </c>
      <c r="C510" s="504">
        <v>470.1</v>
      </c>
      <c r="D510" s="505">
        <v>472.2166666666667</v>
      </c>
      <c r="E510" s="505">
        <v>464.48333333333341</v>
      </c>
      <c r="F510" s="505">
        <v>458.86666666666673</v>
      </c>
      <c r="G510" s="505">
        <v>451.13333333333344</v>
      </c>
      <c r="H510" s="505">
        <v>477.83333333333337</v>
      </c>
      <c r="I510" s="505">
        <v>485.56666666666672</v>
      </c>
      <c r="J510" s="505">
        <v>491.18333333333334</v>
      </c>
      <c r="K510" s="504">
        <v>479.95</v>
      </c>
      <c r="L510" s="504">
        <v>466.6</v>
      </c>
      <c r="M510" s="504">
        <v>7.9267200000000004</v>
      </c>
      <c r="N510" s="1"/>
      <c r="O510" s="1"/>
    </row>
    <row r="511" spans="1:15" ht="12.75" customHeight="1">
      <c r="A511" s="31">
        <v>501</v>
      </c>
      <c r="B511" s="503" t="s">
        <v>564</v>
      </c>
      <c r="C511" s="504">
        <v>1859.85</v>
      </c>
      <c r="D511" s="505">
        <v>1866.55</v>
      </c>
      <c r="E511" s="505">
        <v>1848.25</v>
      </c>
      <c r="F511" s="505">
        <v>1836.65</v>
      </c>
      <c r="G511" s="505">
        <v>1818.3500000000001</v>
      </c>
      <c r="H511" s="505">
        <v>1878.1499999999999</v>
      </c>
      <c r="I511" s="505">
        <v>1896.4499999999996</v>
      </c>
      <c r="J511" s="505">
        <v>1908.0499999999997</v>
      </c>
      <c r="K511" s="504">
        <v>1884.85</v>
      </c>
      <c r="L511" s="504">
        <v>1854.95</v>
      </c>
      <c r="M511" s="504">
        <v>7.6539999999999997E-2</v>
      </c>
      <c r="N511" s="1"/>
      <c r="O511" s="1"/>
    </row>
    <row r="512" spans="1:15" ht="12.75" customHeight="1">
      <c r="A512" s="346"/>
      <c r="B512" s="346"/>
      <c r="C512" s="347"/>
      <c r="D512" s="347"/>
      <c r="E512" s="347"/>
      <c r="F512" s="347"/>
      <c r="G512" s="347"/>
      <c r="H512" s="347"/>
      <c r="I512" s="347"/>
      <c r="J512" s="346"/>
      <c r="K512" s="346"/>
      <c r="L512" s="346"/>
      <c r="M512" s="348"/>
      <c r="N512" s="1"/>
      <c r="O512" s="1"/>
    </row>
    <row r="513" spans="1:15" ht="12.75" customHeight="1">
      <c r="A513" s="346"/>
      <c r="B513" s="346"/>
      <c r="C513" s="347"/>
      <c r="D513" s="347"/>
      <c r="E513" s="347"/>
      <c r="F513" s="347"/>
      <c r="G513" s="347"/>
      <c r="H513" s="347"/>
      <c r="I513" s="347"/>
      <c r="J513" s="346"/>
      <c r="K513" s="346"/>
      <c r="L513" s="346"/>
      <c r="M513" s="348"/>
      <c r="N513" s="1"/>
      <c r="O513" s="1"/>
    </row>
    <row r="514" spans="1:15" ht="12.75" customHeight="1">
      <c r="A514" s="346"/>
      <c r="B514" s="346"/>
      <c r="C514" s="347"/>
      <c r="D514" s="347"/>
      <c r="E514" s="347"/>
      <c r="F514" s="347"/>
      <c r="G514" s="347"/>
      <c r="H514" s="347"/>
      <c r="I514" s="347"/>
      <c r="J514" s="346"/>
      <c r="K514" s="346"/>
      <c r="L514" s="346"/>
      <c r="M514" s="348"/>
      <c r="N514" s="1"/>
      <c r="O514" s="1"/>
    </row>
    <row r="515" spans="1:15" ht="12.75" customHeight="1">
      <c r="A515" s="346"/>
      <c r="B515" s="346"/>
      <c r="C515" s="347"/>
      <c r="D515" s="347"/>
      <c r="E515" s="347"/>
      <c r="F515" s="347"/>
      <c r="G515" s="347"/>
      <c r="H515" s="347"/>
      <c r="I515" s="347"/>
      <c r="J515" s="346"/>
      <c r="K515" s="346"/>
      <c r="L515" s="346"/>
      <c r="M515" s="34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8"/>
      <c r="B5" s="529"/>
      <c r="C5" s="528"/>
      <c r="D5" s="52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30" t="s">
        <v>567</v>
      </c>
      <c r="C7" s="529"/>
      <c r="D7" s="7">
        <f>Main!B10</f>
        <v>44558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44557</v>
      </c>
      <c r="B10" s="32">
        <v>537492</v>
      </c>
      <c r="C10" s="31" t="s">
        <v>1092</v>
      </c>
      <c r="D10" s="31" t="s">
        <v>1093</v>
      </c>
      <c r="E10" s="31" t="s">
        <v>577</v>
      </c>
      <c r="F10" s="90">
        <v>70000</v>
      </c>
      <c r="G10" s="32">
        <v>5.75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44557</v>
      </c>
      <c r="B11" s="32">
        <v>537492</v>
      </c>
      <c r="C11" s="31" t="s">
        <v>1092</v>
      </c>
      <c r="D11" s="31" t="s">
        <v>1094</v>
      </c>
      <c r="E11" s="31" t="s">
        <v>576</v>
      </c>
      <c r="F11" s="90">
        <v>60000</v>
      </c>
      <c r="G11" s="32">
        <v>5.75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44557</v>
      </c>
      <c r="B12" s="32">
        <v>540697</v>
      </c>
      <c r="C12" s="31" t="s">
        <v>1095</v>
      </c>
      <c r="D12" s="31" t="s">
        <v>1096</v>
      </c>
      <c r="E12" s="31" t="s">
        <v>577</v>
      </c>
      <c r="F12" s="90">
        <v>67113</v>
      </c>
      <c r="G12" s="32">
        <v>1.41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44557</v>
      </c>
      <c r="B13" s="32">
        <v>542865</v>
      </c>
      <c r="C13" s="31" t="s">
        <v>1059</v>
      </c>
      <c r="D13" s="31" t="s">
        <v>1060</v>
      </c>
      <c r="E13" s="31" t="s">
        <v>576</v>
      </c>
      <c r="F13" s="90">
        <v>100000</v>
      </c>
      <c r="G13" s="32">
        <v>16.899999999999999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44557</v>
      </c>
      <c r="B14" s="32">
        <v>542865</v>
      </c>
      <c r="C14" s="31" t="s">
        <v>1059</v>
      </c>
      <c r="D14" s="31" t="s">
        <v>1061</v>
      </c>
      <c r="E14" s="31" t="s">
        <v>577</v>
      </c>
      <c r="F14" s="90">
        <v>100000</v>
      </c>
      <c r="G14" s="32">
        <v>16.899999999999999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44557</v>
      </c>
      <c r="B15" s="32">
        <v>511605</v>
      </c>
      <c r="C15" s="31" t="s">
        <v>1097</v>
      </c>
      <c r="D15" s="31" t="s">
        <v>1098</v>
      </c>
      <c r="E15" s="31" t="s">
        <v>577</v>
      </c>
      <c r="F15" s="90">
        <v>331000</v>
      </c>
      <c r="G15" s="32">
        <v>168.64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44557</v>
      </c>
      <c r="B16" s="32">
        <v>511605</v>
      </c>
      <c r="C16" s="31" t="s">
        <v>1097</v>
      </c>
      <c r="D16" s="31" t="s">
        <v>1099</v>
      </c>
      <c r="E16" s="31" t="s">
        <v>577</v>
      </c>
      <c r="F16" s="90">
        <v>420000</v>
      </c>
      <c r="G16" s="32">
        <v>168.28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44557</v>
      </c>
      <c r="B17" s="32">
        <v>511605</v>
      </c>
      <c r="C17" s="31" t="s">
        <v>1097</v>
      </c>
      <c r="D17" s="31" t="s">
        <v>1100</v>
      </c>
      <c r="E17" s="31" t="s">
        <v>576</v>
      </c>
      <c r="F17" s="90">
        <v>810064</v>
      </c>
      <c r="G17" s="32">
        <v>168.45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44557</v>
      </c>
      <c r="B18" s="32">
        <v>512247</v>
      </c>
      <c r="C18" s="31" t="s">
        <v>1062</v>
      </c>
      <c r="D18" s="31" t="s">
        <v>1101</v>
      </c>
      <c r="E18" s="31" t="s">
        <v>576</v>
      </c>
      <c r="F18" s="90">
        <v>283495</v>
      </c>
      <c r="G18" s="32">
        <v>8.89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44557</v>
      </c>
      <c r="B19" s="32">
        <v>512247</v>
      </c>
      <c r="C19" s="31" t="s">
        <v>1062</v>
      </c>
      <c r="D19" s="31" t="s">
        <v>1101</v>
      </c>
      <c r="E19" s="31" t="s">
        <v>577</v>
      </c>
      <c r="F19" s="90">
        <v>278495</v>
      </c>
      <c r="G19" s="32">
        <v>9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44557</v>
      </c>
      <c r="B20" s="32">
        <v>512247</v>
      </c>
      <c r="C20" s="31" t="s">
        <v>1062</v>
      </c>
      <c r="D20" s="31" t="s">
        <v>1102</v>
      </c>
      <c r="E20" s="31" t="s">
        <v>577</v>
      </c>
      <c r="F20" s="90">
        <v>245401</v>
      </c>
      <c r="G20" s="32">
        <v>9.1199999999999992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44557</v>
      </c>
      <c r="B21" s="32">
        <v>512247</v>
      </c>
      <c r="C21" s="31" t="s">
        <v>1062</v>
      </c>
      <c r="D21" s="31" t="s">
        <v>1063</v>
      </c>
      <c r="E21" s="31" t="s">
        <v>577</v>
      </c>
      <c r="F21" s="90">
        <v>210472</v>
      </c>
      <c r="G21" s="32">
        <v>8.99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44557</v>
      </c>
      <c r="B22" s="32">
        <v>512247</v>
      </c>
      <c r="C22" s="31" t="s">
        <v>1062</v>
      </c>
      <c r="D22" s="31" t="s">
        <v>1103</v>
      </c>
      <c r="E22" s="31" t="s">
        <v>577</v>
      </c>
      <c r="F22" s="90">
        <v>204496</v>
      </c>
      <c r="G22" s="32">
        <v>9.08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44557</v>
      </c>
      <c r="B23" s="32">
        <v>537766</v>
      </c>
      <c r="C23" s="31" t="s">
        <v>1104</v>
      </c>
      <c r="D23" s="31" t="s">
        <v>1105</v>
      </c>
      <c r="E23" s="31" t="s">
        <v>576</v>
      </c>
      <c r="F23" s="90">
        <v>12</v>
      </c>
      <c r="G23" s="32">
        <v>3.96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44557</v>
      </c>
      <c r="B24" s="32">
        <v>537766</v>
      </c>
      <c r="C24" s="31" t="s">
        <v>1104</v>
      </c>
      <c r="D24" s="31" t="s">
        <v>1105</v>
      </c>
      <c r="E24" s="31" t="s">
        <v>577</v>
      </c>
      <c r="F24" s="90">
        <v>1099551</v>
      </c>
      <c r="G24" s="32">
        <v>4.57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44557</v>
      </c>
      <c r="B25" s="32">
        <v>537766</v>
      </c>
      <c r="C25" s="31" t="s">
        <v>1104</v>
      </c>
      <c r="D25" s="31" t="s">
        <v>1106</v>
      </c>
      <c r="E25" s="31" t="s">
        <v>576</v>
      </c>
      <c r="F25" s="90">
        <v>453995</v>
      </c>
      <c r="G25" s="32">
        <v>4.2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44557</v>
      </c>
      <c r="B26" s="32">
        <v>537766</v>
      </c>
      <c r="C26" s="31" t="s">
        <v>1104</v>
      </c>
      <c r="D26" s="31" t="s">
        <v>1106</v>
      </c>
      <c r="E26" s="31" t="s">
        <v>577</v>
      </c>
      <c r="F26" s="90">
        <v>294765</v>
      </c>
      <c r="G26" s="32">
        <v>4.25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44557</v>
      </c>
      <c r="B27" s="32">
        <v>537766</v>
      </c>
      <c r="C27" s="31" t="s">
        <v>1104</v>
      </c>
      <c r="D27" s="31" t="s">
        <v>980</v>
      </c>
      <c r="E27" s="31" t="s">
        <v>576</v>
      </c>
      <c r="F27" s="90">
        <v>800001</v>
      </c>
      <c r="G27" s="32">
        <v>4.63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44557</v>
      </c>
      <c r="B28" s="32">
        <v>532456</v>
      </c>
      <c r="C28" s="31" t="s">
        <v>1107</v>
      </c>
      <c r="D28" s="31" t="s">
        <v>1108</v>
      </c>
      <c r="E28" s="31" t="s">
        <v>576</v>
      </c>
      <c r="F28" s="90">
        <v>59607</v>
      </c>
      <c r="G28" s="32">
        <v>30.09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44557</v>
      </c>
      <c r="B29" s="32">
        <v>532456</v>
      </c>
      <c r="C29" s="31" t="s">
        <v>1107</v>
      </c>
      <c r="D29" s="31" t="s">
        <v>1108</v>
      </c>
      <c r="E29" s="31" t="s">
        <v>577</v>
      </c>
      <c r="F29" s="90">
        <v>398683</v>
      </c>
      <c r="G29" s="32">
        <v>30.36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44557</v>
      </c>
      <c r="B30" s="32">
        <v>539559</v>
      </c>
      <c r="C30" s="31" t="s">
        <v>1109</v>
      </c>
      <c r="D30" s="31" t="s">
        <v>1110</v>
      </c>
      <c r="E30" s="31" t="s">
        <v>576</v>
      </c>
      <c r="F30" s="90">
        <v>35000</v>
      </c>
      <c r="G30" s="32">
        <v>14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44557</v>
      </c>
      <c r="B31" s="32">
        <v>539559</v>
      </c>
      <c r="C31" s="31" t="s">
        <v>1109</v>
      </c>
      <c r="D31" s="31" t="s">
        <v>1111</v>
      </c>
      <c r="E31" s="31" t="s">
        <v>576</v>
      </c>
      <c r="F31" s="90">
        <v>35000</v>
      </c>
      <c r="G31" s="32">
        <v>14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44557</v>
      </c>
      <c r="B32" s="32">
        <v>539559</v>
      </c>
      <c r="C32" s="31" t="s">
        <v>1109</v>
      </c>
      <c r="D32" s="31" t="s">
        <v>1112</v>
      </c>
      <c r="E32" s="31" t="s">
        <v>577</v>
      </c>
      <c r="F32" s="90">
        <v>17270</v>
      </c>
      <c r="G32" s="32">
        <v>14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44557</v>
      </c>
      <c r="B33" s="32">
        <v>539559</v>
      </c>
      <c r="C33" s="31" t="s">
        <v>1109</v>
      </c>
      <c r="D33" s="31" t="s">
        <v>1113</v>
      </c>
      <c r="E33" s="31" t="s">
        <v>577</v>
      </c>
      <c r="F33" s="90">
        <v>29919</v>
      </c>
      <c r="G33" s="32">
        <v>13.53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44557</v>
      </c>
      <c r="B34" s="32">
        <v>539559</v>
      </c>
      <c r="C34" s="31" t="s">
        <v>1109</v>
      </c>
      <c r="D34" s="31" t="s">
        <v>1114</v>
      </c>
      <c r="E34" s="31" t="s">
        <v>577</v>
      </c>
      <c r="F34" s="90">
        <v>36600</v>
      </c>
      <c r="G34" s="32">
        <v>14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44557</v>
      </c>
      <c r="B35" s="32">
        <v>539559</v>
      </c>
      <c r="C35" s="31" t="s">
        <v>1109</v>
      </c>
      <c r="D35" s="31" t="s">
        <v>1115</v>
      </c>
      <c r="E35" s="31" t="s">
        <v>576</v>
      </c>
      <c r="F35" s="90">
        <v>23793</v>
      </c>
      <c r="G35" s="32">
        <v>14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44557</v>
      </c>
      <c r="B36" s="32">
        <v>524752</v>
      </c>
      <c r="C36" s="31" t="s">
        <v>1064</v>
      </c>
      <c r="D36" s="31" t="s">
        <v>980</v>
      </c>
      <c r="E36" s="31" t="s">
        <v>576</v>
      </c>
      <c r="F36" s="90">
        <v>25001</v>
      </c>
      <c r="G36" s="32">
        <v>104.1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44557</v>
      </c>
      <c r="B37" s="32">
        <v>524752</v>
      </c>
      <c r="C37" s="31" t="s">
        <v>1064</v>
      </c>
      <c r="D37" s="31" t="s">
        <v>980</v>
      </c>
      <c r="E37" s="31" t="s">
        <v>577</v>
      </c>
      <c r="F37" s="90">
        <v>51315</v>
      </c>
      <c r="G37" s="32">
        <v>113.5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44557</v>
      </c>
      <c r="B38" s="32">
        <v>524752</v>
      </c>
      <c r="C38" s="31" t="s">
        <v>1064</v>
      </c>
      <c r="D38" s="31" t="s">
        <v>864</v>
      </c>
      <c r="E38" s="31" t="s">
        <v>576</v>
      </c>
      <c r="F38" s="90">
        <v>75013</v>
      </c>
      <c r="G38" s="32">
        <v>104.1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44557</v>
      </c>
      <c r="B39" s="32">
        <v>524752</v>
      </c>
      <c r="C39" s="31" t="s">
        <v>1064</v>
      </c>
      <c r="D39" s="31" t="s">
        <v>864</v>
      </c>
      <c r="E39" s="31" t="s">
        <v>577</v>
      </c>
      <c r="F39" s="90">
        <v>200013</v>
      </c>
      <c r="G39" s="32">
        <v>113.27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44557</v>
      </c>
      <c r="B40" s="32">
        <v>543410</v>
      </c>
      <c r="C40" s="31" t="s">
        <v>1116</v>
      </c>
      <c r="D40" s="31" t="s">
        <v>1117</v>
      </c>
      <c r="E40" s="31" t="s">
        <v>577</v>
      </c>
      <c r="F40" s="90">
        <v>24000</v>
      </c>
      <c r="G40" s="32">
        <v>40.549999999999997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44557</v>
      </c>
      <c r="B41" s="32">
        <v>524743</v>
      </c>
      <c r="C41" s="31" t="s">
        <v>1118</v>
      </c>
      <c r="D41" s="31" t="s">
        <v>1119</v>
      </c>
      <c r="E41" s="31" t="s">
        <v>576</v>
      </c>
      <c r="F41" s="90">
        <v>1000</v>
      </c>
      <c r="G41" s="32">
        <v>93.2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44557</v>
      </c>
      <c r="B42" s="32">
        <v>524743</v>
      </c>
      <c r="C42" s="31" t="s">
        <v>1118</v>
      </c>
      <c r="D42" s="31" t="s">
        <v>1120</v>
      </c>
      <c r="E42" s="31" t="s">
        <v>577</v>
      </c>
      <c r="F42" s="90">
        <v>973</v>
      </c>
      <c r="G42" s="32">
        <v>93.27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44557</v>
      </c>
      <c r="B43" s="32">
        <v>536751</v>
      </c>
      <c r="C43" s="31" t="s">
        <v>1121</v>
      </c>
      <c r="D43" s="31" t="s">
        <v>1122</v>
      </c>
      <c r="E43" s="31" t="s">
        <v>577</v>
      </c>
      <c r="F43" s="90">
        <v>160000</v>
      </c>
      <c r="G43" s="32">
        <v>0.84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44557</v>
      </c>
      <c r="B44" s="32">
        <v>539032</v>
      </c>
      <c r="C44" s="31" t="s">
        <v>1123</v>
      </c>
      <c r="D44" s="31" t="s">
        <v>1124</v>
      </c>
      <c r="E44" s="31" t="s">
        <v>576</v>
      </c>
      <c r="F44" s="90">
        <v>53000</v>
      </c>
      <c r="G44" s="32">
        <v>14.6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44557</v>
      </c>
      <c r="B45" s="32">
        <v>539032</v>
      </c>
      <c r="C45" s="31" t="s">
        <v>1123</v>
      </c>
      <c r="D45" s="31" t="s">
        <v>1125</v>
      </c>
      <c r="E45" s="31" t="s">
        <v>577</v>
      </c>
      <c r="F45" s="90">
        <v>90107</v>
      </c>
      <c r="G45" s="32">
        <v>14.6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44557</v>
      </c>
      <c r="B46" s="32">
        <v>531137</v>
      </c>
      <c r="C46" s="31" t="s">
        <v>1038</v>
      </c>
      <c r="D46" s="31" t="s">
        <v>864</v>
      </c>
      <c r="E46" s="31" t="s">
        <v>577</v>
      </c>
      <c r="F46" s="90">
        <v>860352</v>
      </c>
      <c r="G46" s="32">
        <v>2.46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44557</v>
      </c>
      <c r="B47" s="32">
        <v>531137</v>
      </c>
      <c r="C47" s="31" t="s">
        <v>1038</v>
      </c>
      <c r="D47" s="31" t="s">
        <v>1065</v>
      </c>
      <c r="E47" s="31" t="s">
        <v>577</v>
      </c>
      <c r="F47" s="90">
        <v>500809</v>
      </c>
      <c r="G47" s="32">
        <v>2.41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44557</v>
      </c>
      <c r="B48" s="32">
        <v>540614</v>
      </c>
      <c r="C48" s="31" t="s">
        <v>1126</v>
      </c>
      <c r="D48" s="31" t="s">
        <v>1127</v>
      </c>
      <c r="E48" s="31" t="s">
        <v>577</v>
      </c>
      <c r="F48" s="90">
        <v>1108002</v>
      </c>
      <c r="G48" s="32">
        <v>15.01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44557</v>
      </c>
      <c r="B49" s="32">
        <v>540614</v>
      </c>
      <c r="C49" s="31" t="s">
        <v>1126</v>
      </c>
      <c r="D49" s="31" t="s">
        <v>988</v>
      </c>
      <c r="E49" s="31" t="s">
        <v>576</v>
      </c>
      <c r="F49" s="90">
        <v>310404</v>
      </c>
      <c r="G49" s="32">
        <v>15.55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44557</v>
      </c>
      <c r="B50" s="32">
        <v>540614</v>
      </c>
      <c r="C50" s="31" t="s">
        <v>1126</v>
      </c>
      <c r="D50" s="31" t="s">
        <v>988</v>
      </c>
      <c r="E50" s="31" t="s">
        <v>577</v>
      </c>
      <c r="F50" s="90">
        <v>310404</v>
      </c>
      <c r="G50" s="32">
        <v>15.09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44557</v>
      </c>
      <c r="B51" s="32">
        <v>540614</v>
      </c>
      <c r="C51" s="31" t="s">
        <v>1126</v>
      </c>
      <c r="D51" s="31" t="s">
        <v>1014</v>
      </c>
      <c r="E51" s="31" t="s">
        <v>576</v>
      </c>
      <c r="F51" s="90">
        <v>300000</v>
      </c>
      <c r="G51" s="32">
        <v>15.05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44557</v>
      </c>
      <c r="B52" s="32">
        <v>540614</v>
      </c>
      <c r="C52" s="31" t="s">
        <v>1126</v>
      </c>
      <c r="D52" s="31" t="s">
        <v>1128</v>
      </c>
      <c r="E52" s="31" t="s">
        <v>576</v>
      </c>
      <c r="F52" s="90">
        <v>500001</v>
      </c>
      <c r="G52" s="32">
        <v>14.98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44557</v>
      </c>
      <c r="B53" s="32">
        <v>540614</v>
      </c>
      <c r="C53" s="31" t="s">
        <v>1126</v>
      </c>
      <c r="D53" s="31" t="s">
        <v>1129</v>
      </c>
      <c r="E53" s="31" t="s">
        <v>576</v>
      </c>
      <c r="F53" s="90">
        <v>260000</v>
      </c>
      <c r="G53" s="32">
        <v>15.02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44557</v>
      </c>
      <c r="B54" s="32">
        <v>540266</v>
      </c>
      <c r="C54" s="31" t="s">
        <v>1130</v>
      </c>
      <c r="D54" s="31" t="s">
        <v>1131</v>
      </c>
      <c r="E54" s="31" t="s">
        <v>576</v>
      </c>
      <c r="F54" s="90">
        <v>15160</v>
      </c>
      <c r="G54" s="32">
        <v>20.95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44557</v>
      </c>
      <c r="B55" s="32">
        <v>540266</v>
      </c>
      <c r="C55" s="31" t="s">
        <v>1130</v>
      </c>
      <c r="D55" s="31" t="s">
        <v>1131</v>
      </c>
      <c r="E55" s="31" t="s">
        <v>577</v>
      </c>
      <c r="F55" s="90">
        <v>2066</v>
      </c>
      <c r="G55" s="32">
        <v>23.15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44557</v>
      </c>
      <c r="B56" s="32">
        <v>540266</v>
      </c>
      <c r="C56" s="31" t="s">
        <v>1130</v>
      </c>
      <c r="D56" s="31" t="s">
        <v>1132</v>
      </c>
      <c r="E56" s="31" t="s">
        <v>577</v>
      </c>
      <c r="F56" s="90">
        <v>18223</v>
      </c>
      <c r="G56" s="32">
        <v>20.95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44557</v>
      </c>
      <c r="B57" s="32">
        <v>540266</v>
      </c>
      <c r="C57" s="31" t="s">
        <v>1130</v>
      </c>
      <c r="D57" s="31" t="s">
        <v>1133</v>
      </c>
      <c r="E57" s="31" t="s">
        <v>577</v>
      </c>
      <c r="F57" s="90">
        <v>16656</v>
      </c>
      <c r="G57" s="32">
        <v>20.95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44557</v>
      </c>
      <c r="B58" s="32">
        <v>543433</v>
      </c>
      <c r="C58" s="31" t="s">
        <v>1134</v>
      </c>
      <c r="D58" s="31" t="s">
        <v>1135</v>
      </c>
      <c r="E58" s="31" t="s">
        <v>577</v>
      </c>
      <c r="F58" s="90">
        <v>120125</v>
      </c>
      <c r="G58" s="32">
        <v>334.95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44557</v>
      </c>
      <c r="B59" s="32">
        <v>540377</v>
      </c>
      <c r="C59" s="31" t="s">
        <v>944</v>
      </c>
      <c r="D59" s="31" t="s">
        <v>1066</v>
      </c>
      <c r="E59" s="31" t="s">
        <v>577</v>
      </c>
      <c r="F59" s="90">
        <v>18000</v>
      </c>
      <c r="G59" s="32">
        <v>21.38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44557</v>
      </c>
      <c r="B60" s="32">
        <v>540377</v>
      </c>
      <c r="C60" s="31" t="s">
        <v>944</v>
      </c>
      <c r="D60" s="31" t="s">
        <v>1136</v>
      </c>
      <c r="E60" s="31" t="s">
        <v>576</v>
      </c>
      <c r="F60" s="90">
        <v>18000</v>
      </c>
      <c r="G60" s="32">
        <v>21.7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44557</v>
      </c>
      <c r="B61" s="32">
        <v>540377</v>
      </c>
      <c r="C61" s="31" t="s">
        <v>944</v>
      </c>
      <c r="D61" s="31" t="s">
        <v>1067</v>
      </c>
      <c r="E61" s="31" t="s">
        <v>577</v>
      </c>
      <c r="F61" s="90">
        <v>24000</v>
      </c>
      <c r="G61" s="32">
        <v>21.51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44557</v>
      </c>
      <c r="B62" s="32">
        <v>540377</v>
      </c>
      <c r="C62" s="20" t="s">
        <v>944</v>
      </c>
      <c r="D62" s="20" t="s">
        <v>1012</v>
      </c>
      <c r="E62" s="31" t="s">
        <v>576</v>
      </c>
      <c r="F62" s="90">
        <v>36000</v>
      </c>
      <c r="G62" s="32">
        <v>20.95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44557</v>
      </c>
      <c r="B63" s="32">
        <v>540377</v>
      </c>
      <c r="C63" s="31" t="s">
        <v>944</v>
      </c>
      <c r="D63" s="31" t="s">
        <v>1012</v>
      </c>
      <c r="E63" s="31" t="s">
        <v>577</v>
      </c>
      <c r="F63" s="90">
        <v>18000</v>
      </c>
      <c r="G63" s="32">
        <v>20.88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44557</v>
      </c>
      <c r="B64" s="32">
        <v>540377</v>
      </c>
      <c r="C64" s="31" t="s">
        <v>944</v>
      </c>
      <c r="D64" s="31" t="s">
        <v>1069</v>
      </c>
      <c r="E64" s="31" t="s">
        <v>576</v>
      </c>
      <c r="F64" s="90">
        <v>30000</v>
      </c>
      <c r="G64" s="32">
        <v>21.13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44557</v>
      </c>
      <c r="B65" s="32">
        <v>540377</v>
      </c>
      <c r="C65" s="31" t="s">
        <v>944</v>
      </c>
      <c r="D65" s="31" t="s">
        <v>1068</v>
      </c>
      <c r="E65" s="31" t="s">
        <v>577</v>
      </c>
      <c r="F65" s="90">
        <v>30000</v>
      </c>
      <c r="G65" s="32">
        <v>21.32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44557</v>
      </c>
      <c r="B66" s="32">
        <v>532154</v>
      </c>
      <c r="C66" s="31" t="s">
        <v>1137</v>
      </c>
      <c r="D66" s="31" t="s">
        <v>1013</v>
      </c>
      <c r="E66" s="31" t="s">
        <v>576</v>
      </c>
      <c r="F66" s="90">
        <v>350000</v>
      </c>
      <c r="G66" s="32">
        <v>6.82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44557</v>
      </c>
      <c r="B67" s="32">
        <v>532154</v>
      </c>
      <c r="C67" s="31" t="s">
        <v>1137</v>
      </c>
      <c r="D67" s="31" t="s">
        <v>1013</v>
      </c>
      <c r="E67" s="31" t="s">
        <v>577</v>
      </c>
      <c r="F67" s="90">
        <v>150000</v>
      </c>
      <c r="G67" s="32">
        <v>6.81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44557</v>
      </c>
      <c r="B68" s="32">
        <v>532154</v>
      </c>
      <c r="C68" s="31" t="s">
        <v>1137</v>
      </c>
      <c r="D68" s="31" t="s">
        <v>1039</v>
      </c>
      <c r="E68" s="31" t="s">
        <v>576</v>
      </c>
      <c r="F68" s="90">
        <v>500000</v>
      </c>
      <c r="G68" s="32">
        <v>6.82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44557</v>
      </c>
      <c r="B69" s="32">
        <v>532154</v>
      </c>
      <c r="C69" s="31" t="s">
        <v>1137</v>
      </c>
      <c r="D69" s="31" t="s">
        <v>1039</v>
      </c>
      <c r="E69" s="31" t="s">
        <v>577</v>
      </c>
      <c r="F69" s="90">
        <v>467058</v>
      </c>
      <c r="G69" s="32">
        <v>6.81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44557</v>
      </c>
      <c r="B70" s="32">
        <v>532154</v>
      </c>
      <c r="C70" s="31" t="s">
        <v>1137</v>
      </c>
      <c r="D70" s="31" t="s">
        <v>1072</v>
      </c>
      <c r="E70" s="31" t="s">
        <v>576</v>
      </c>
      <c r="F70" s="90">
        <v>398000</v>
      </c>
      <c r="G70" s="32">
        <v>6.81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44557</v>
      </c>
      <c r="B71" s="32">
        <v>532154</v>
      </c>
      <c r="C71" s="31" t="s">
        <v>1137</v>
      </c>
      <c r="D71" s="31" t="s">
        <v>995</v>
      </c>
      <c r="E71" s="31" t="s">
        <v>576</v>
      </c>
      <c r="F71" s="90">
        <v>1054255</v>
      </c>
      <c r="G71" s="32">
        <v>6.82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44557</v>
      </c>
      <c r="B72" s="32">
        <v>532154</v>
      </c>
      <c r="C72" s="31" t="s">
        <v>1137</v>
      </c>
      <c r="D72" s="31" t="s">
        <v>1072</v>
      </c>
      <c r="E72" s="31" t="s">
        <v>577</v>
      </c>
      <c r="F72" s="90">
        <v>29131</v>
      </c>
      <c r="G72" s="32">
        <v>6.78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44557</v>
      </c>
      <c r="B73" s="32">
        <v>532154</v>
      </c>
      <c r="C73" s="31" t="s">
        <v>1137</v>
      </c>
      <c r="D73" s="31" t="s">
        <v>995</v>
      </c>
      <c r="E73" s="31" t="s">
        <v>577</v>
      </c>
      <c r="F73" s="90">
        <v>683227</v>
      </c>
      <c r="G73" s="32">
        <v>6.82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44557</v>
      </c>
      <c r="B74" s="32">
        <v>539679</v>
      </c>
      <c r="C74" s="31" t="s">
        <v>1138</v>
      </c>
      <c r="D74" s="31" t="s">
        <v>1139</v>
      </c>
      <c r="E74" s="31" t="s">
        <v>577</v>
      </c>
      <c r="F74" s="90">
        <v>200000</v>
      </c>
      <c r="G74" s="32">
        <v>10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44557</v>
      </c>
      <c r="B75" s="32">
        <v>539679</v>
      </c>
      <c r="C75" s="31" t="s">
        <v>1138</v>
      </c>
      <c r="D75" s="31" t="s">
        <v>1140</v>
      </c>
      <c r="E75" s="31" t="s">
        <v>576</v>
      </c>
      <c r="F75" s="90">
        <v>200000</v>
      </c>
      <c r="G75" s="32">
        <v>10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44557</v>
      </c>
      <c r="B76" s="32">
        <v>533007</v>
      </c>
      <c r="C76" s="31" t="s">
        <v>1141</v>
      </c>
      <c r="D76" s="31" t="s">
        <v>1142</v>
      </c>
      <c r="E76" s="31" t="s">
        <v>577</v>
      </c>
      <c r="F76" s="90">
        <v>1213463</v>
      </c>
      <c r="G76" s="32">
        <v>13.55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44557</v>
      </c>
      <c r="B77" s="32">
        <v>512048</v>
      </c>
      <c r="C77" s="31" t="s">
        <v>1143</v>
      </c>
      <c r="D77" s="31" t="s">
        <v>1144</v>
      </c>
      <c r="E77" s="31" t="s">
        <v>577</v>
      </c>
      <c r="F77" s="90">
        <v>500000</v>
      </c>
      <c r="G77" s="32">
        <v>1.36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44557</v>
      </c>
      <c r="B78" s="32">
        <v>512048</v>
      </c>
      <c r="C78" s="31" t="s">
        <v>1143</v>
      </c>
      <c r="D78" s="31" t="s">
        <v>864</v>
      </c>
      <c r="E78" s="31" t="s">
        <v>576</v>
      </c>
      <c r="F78" s="90">
        <v>1400000</v>
      </c>
      <c r="G78" s="32">
        <v>1.3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44557</v>
      </c>
      <c r="B79" s="32">
        <v>511000</v>
      </c>
      <c r="C79" s="31" t="s">
        <v>1145</v>
      </c>
      <c r="D79" s="31" t="s">
        <v>1146</v>
      </c>
      <c r="E79" s="31" t="s">
        <v>576</v>
      </c>
      <c r="F79" s="90">
        <v>85630</v>
      </c>
      <c r="G79" s="32">
        <v>1.35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44557</v>
      </c>
      <c r="B80" s="32">
        <v>511000</v>
      </c>
      <c r="C80" s="31" t="s">
        <v>1145</v>
      </c>
      <c r="D80" s="31" t="s">
        <v>1147</v>
      </c>
      <c r="E80" s="31" t="s">
        <v>576</v>
      </c>
      <c r="F80" s="90">
        <v>44000</v>
      </c>
      <c r="G80" s="32">
        <v>1.36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44557</v>
      </c>
      <c r="B81" s="32">
        <v>511000</v>
      </c>
      <c r="C81" s="31" t="s">
        <v>1145</v>
      </c>
      <c r="D81" s="31" t="s">
        <v>1148</v>
      </c>
      <c r="E81" s="31" t="s">
        <v>576</v>
      </c>
      <c r="F81" s="90">
        <v>49750</v>
      </c>
      <c r="G81" s="32">
        <v>1.35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44557</v>
      </c>
      <c r="B82" s="32">
        <v>511000</v>
      </c>
      <c r="C82" s="31" t="s">
        <v>1145</v>
      </c>
      <c r="D82" s="31" t="s">
        <v>1149</v>
      </c>
      <c r="E82" s="31" t="s">
        <v>577</v>
      </c>
      <c r="F82" s="90">
        <v>45000</v>
      </c>
      <c r="G82" s="32">
        <v>1.34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44557</v>
      </c>
      <c r="B83" s="32">
        <v>511000</v>
      </c>
      <c r="C83" s="31" t="s">
        <v>1145</v>
      </c>
      <c r="D83" s="31" t="s">
        <v>1150</v>
      </c>
      <c r="E83" s="31" t="s">
        <v>576</v>
      </c>
      <c r="F83" s="90">
        <v>134980</v>
      </c>
      <c r="G83" s="32">
        <v>1.39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44557</v>
      </c>
      <c r="B84" s="32">
        <v>511000</v>
      </c>
      <c r="C84" s="31" t="s">
        <v>1145</v>
      </c>
      <c r="D84" s="31" t="s">
        <v>1151</v>
      </c>
      <c r="E84" s="31" t="s">
        <v>577</v>
      </c>
      <c r="F84" s="90">
        <v>800010</v>
      </c>
      <c r="G84" s="32">
        <v>1.37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44557</v>
      </c>
      <c r="B85" s="32">
        <v>511000</v>
      </c>
      <c r="C85" s="31" t="s">
        <v>1145</v>
      </c>
      <c r="D85" s="31" t="s">
        <v>1152</v>
      </c>
      <c r="E85" s="31" t="s">
        <v>576</v>
      </c>
      <c r="F85" s="90">
        <v>63499</v>
      </c>
      <c r="G85" s="32">
        <v>1.37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44557</v>
      </c>
      <c r="B86" s="32">
        <v>539767</v>
      </c>
      <c r="C86" s="31" t="s">
        <v>1070</v>
      </c>
      <c r="D86" s="31" t="s">
        <v>1153</v>
      </c>
      <c r="E86" s="31" t="s">
        <v>576</v>
      </c>
      <c r="F86" s="90">
        <v>8839</v>
      </c>
      <c r="G86" s="32">
        <v>12.92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44557</v>
      </c>
      <c r="B87" s="32">
        <v>539767</v>
      </c>
      <c r="C87" s="31" t="s">
        <v>1070</v>
      </c>
      <c r="D87" s="31" t="s">
        <v>1153</v>
      </c>
      <c r="E87" s="31" t="s">
        <v>577</v>
      </c>
      <c r="F87" s="90">
        <v>33936</v>
      </c>
      <c r="G87" s="32">
        <v>12.24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44557</v>
      </c>
      <c r="B88" s="32">
        <v>535205</v>
      </c>
      <c r="C88" s="31" t="s">
        <v>1154</v>
      </c>
      <c r="D88" s="31" t="s">
        <v>1155</v>
      </c>
      <c r="E88" s="31" t="s">
        <v>577</v>
      </c>
      <c r="F88" s="90">
        <v>114892</v>
      </c>
      <c r="G88" s="32">
        <v>8.33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44557</v>
      </c>
      <c r="B89" s="32">
        <v>543247</v>
      </c>
      <c r="C89" s="31" t="s">
        <v>1156</v>
      </c>
      <c r="D89" s="31" t="s">
        <v>1157</v>
      </c>
      <c r="E89" s="31" t="s">
        <v>577</v>
      </c>
      <c r="F89" s="90">
        <v>32000</v>
      </c>
      <c r="G89" s="32">
        <v>32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44557</v>
      </c>
      <c r="B90" s="32">
        <v>543247</v>
      </c>
      <c r="C90" s="31" t="s">
        <v>1156</v>
      </c>
      <c r="D90" s="31" t="s">
        <v>1158</v>
      </c>
      <c r="E90" s="31" t="s">
        <v>576</v>
      </c>
      <c r="F90" s="90">
        <v>36000</v>
      </c>
      <c r="G90" s="32">
        <v>31.99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44557</v>
      </c>
      <c r="B91" s="32">
        <v>540243</v>
      </c>
      <c r="C91" s="31" t="s">
        <v>1071</v>
      </c>
      <c r="D91" s="31" t="s">
        <v>864</v>
      </c>
      <c r="E91" s="31" t="s">
        <v>577</v>
      </c>
      <c r="F91" s="90">
        <v>18001</v>
      </c>
      <c r="G91" s="32">
        <v>31.3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44557</v>
      </c>
      <c r="B92" s="32">
        <v>543400</v>
      </c>
      <c r="C92" s="31" t="s">
        <v>996</v>
      </c>
      <c r="D92" s="31" t="s">
        <v>1159</v>
      </c>
      <c r="E92" s="31" t="s">
        <v>576</v>
      </c>
      <c r="F92" s="90">
        <v>38000</v>
      </c>
      <c r="G92" s="32">
        <v>35.18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44557</v>
      </c>
      <c r="B93" s="32">
        <v>543400</v>
      </c>
      <c r="C93" s="31" t="s">
        <v>996</v>
      </c>
      <c r="D93" s="31" t="s">
        <v>1015</v>
      </c>
      <c r="E93" s="31" t="s">
        <v>577</v>
      </c>
      <c r="F93" s="90">
        <v>230000</v>
      </c>
      <c r="G93" s="32">
        <v>35.200000000000003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44557</v>
      </c>
      <c r="B94" s="32">
        <v>543400</v>
      </c>
      <c r="C94" s="31" t="s">
        <v>996</v>
      </c>
      <c r="D94" s="31" t="s">
        <v>1160</v>
      </c>
      <c r="E94" s="31" t="s">
        <v>577</v>
      </c>
      <c r="F94" s="90">
        <v>198000</v>
      </c>
      <c r="G94" s="32">
        <v>35.24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44557</v>
      </c>
      <c r="B95" s="32">
        <v>530461</v>
      </c>
      <c r="C95" s="31" t="s">
        <v>1016</v>
      </c>
      <c r="D95" s="31" t="s">
        <v>1161</v>
      </c>
      <c r="E95" s="31" t="s">
        <v>577</v>
      </c>
      <c r="F95" s="90">
        <v>129428</v>
      </c>
      <c r="G95" s="32">
        <v>18.8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44557</v>
      </c>
      <c r="B96" s="32">
        <v>531893</v>
      </c>
      <c r="C96" s="31" t="s">
        <v>1162</v>
      </c>
      <c r="D96" s="31" t="s">
        <v>1163</v>
      </c>
      <c r="E96" s="31" t="s">
        <v>576</v>
      </c>
      <c r="F96" s="90">
        <v>75000</v>
      </c>
      <c r="G96" s="32">
        <v>10.62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44557</v>
      </c>
      <c r="B97" s="32">
        <v>531893</v>
      </c>
      <c r="C97" s="31" t="s">
        <v>1162</v>
      </c>
      <c r="D97" s="31" t="s">
        <v>1015</v>
      </c>
      <c r="E97" s="31" t="s">
        <v>576</v>
      </c>
      <c r="F97" s="90">
        <v>100000</v>
      </c>
      <c r="G97" s="32">
        <v>10.62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44557</v>
      </c>
      <c r="B98" s="32">
        <v>512499</v>
      </c>
      <c r="C98" s="31" t="s">
        <v>1017</v>
      </c>
      <c r="D98" s="31" t="s">
        <v>1164</v>
      </c>
      <c r="E98" s="31" t="s">
        <v>576</v>
      </c>
      <c r="F98" s="90">
        <v>9337602</v>
      </c>
      <c r="G98" s="32">
        <v>0.52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44557</v>
      </c>
      <c r="B99" s="32">
        <v>512499</v>
      </c>
      <c r="C99" s="31" t="s">
        <v>1017</v>
      </c>
      <c r="D99" s="31" t="s">
        <v>1164</v>
      </c>
      <c r="E99" s="31" t="s">
        <v>577</v>
      </c>
      <c r="F99" s="90">
        <v>8837602</v>
      </c>
      <c r="G99" s="32">
        <v>0.52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44557</v>
      </c>
      <c r="B100" s="32">
        <v>512499</v>
      </c>
      <c r="C100" s="31" t="s">
        <v>1017</v>
      </c>
      <c r="D100" s="31" t="s">
        <v>1074</v>
      </c>
      <c r="E100" s="31" t="s">
        <v>576</v>
      </c>
      <c r="F100" s="90">
        <v>8137000</v>
      </c>
      <c r="G100" s="32">
        <v>0.52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44557</v>
      </c>
      <c r="B101" s="32">
        <v>512499</v>
      </c>
      <c r="C101" s="31" t="s">
        <v>1017</v>
      </c>
      <c r="D101" s="31" t="s">
        <v>1074</v>
      </c>
      <c r="E101" s="31" t="s">
        <v>577</v>
      </c>
      <c r="F101" s="90">
        <v>8137000</v>
      </c>
      <c r="G101" s="32">
        <v>0.52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44557</v>
      </c>
      <c r="B102" s="32">
        <v>512499</v>
      </c>
      <c r="C102" s="31" t="s">
        <v>1017</v>
      </c>
      <c r="D102" s="31" t="s">
        <v>1072</v>
      </c>
      <c r="E102" s="31" t="s">
        <v>576</v>
      </c>
      <c r="F102" s="90">
        <v>16826534</v>
      </c>
      <c r="G102" s="32">
        <v>0.52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44557</v>
      </c>
      <c r="B103" s="32">
        <v>512499</v>
      </c>
      <c r="C103" s="31" t="s">
        <v>1017</v>
      </c>
      <c r="D103" s="31" t="s">
        <v>995</v>
      </c>
      <c r="E103" s="31" t="s">
        <v>576</v>
      </c>
      <c r="F103" s="90">
        <v>39574255</v>
      </c>
      <c r="G103" s="32">
        <v>0.52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44557</v>
      </c>
      <c r="B104" s="32">
        <v>512499</v>
      </c>
      <c r="C104" s="31" t="s">
        <v>1017</v>
      </c>
      <c r="D104" s="31" t="s">
        <v>1072</v>
      </c>
      <c r="E104" s="31" t="s">
        <v>577</v>
      </c>
      <c r="F104" s="90">
        <v>12705874</v>
      </c>
      <c r="G104" s="32">
        <v>0.52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44557</v>
      </c>
      <c r="B105" s="32">
        <v>512499</v>
      </c>
      <c r="C105" s="31" t="s">
        <v>1017</v>
      </c>
      <c r="D105" s="31" t="s">
        <v>995</v>
      </c>
      <c r="E105" s="31" t="s">
        <v>577</v>
      </c>
      <c r="F105" s="90">
        <v>19874496</v>
      </c>
      <c r="G105" s="32">
        <v>0.52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44557</v>
      </c>
      <c r="B106" s="32">
        <v>512499</v>
      </c>
      <c r="C106" s="31" t="s">
        <v>1017</v>
      </c>
      <c r="D106" s="31" t="s">
        <v>1075</v>
      </c>
      <c r="E106" s="31" t="s">
        <v>577</v>
      </c>
      <c r="F106" s="90">
        <v>60000000</v>
      </c>
      <c r="G106" s="32">
        <v>0.52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44557</v>
      </c>
      <c r="B107" s="32">
        <v>512499</v>
      </c>
      <c r="C107" s="31" t="s">
        <v>1017</v>
      </c>
      <c r="D107" s="31" t="s">
        <v>1039</v>
      </c>
      <c r="E107" s="31" t="s">
        <v>576</v>
      </c>
      <c r="F107" s="90">
        <v>32727384</v>
      </c>
      <c r="G107" s="32">
        <v>0.52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44557</v>
      </c>
      <c r="B108" s="32">
        <v>512499</v>
      </c>
      <c r="C108" s="31" t="s">
        <v>1017</v>
      </c>
      <c r="D108" s="31" t="s">
        <v>1039</v>
      </c>
      <c r="E108" s="31" t="s">
        <v>577</v>
      </c>
      <c r="F108" s="90">
        <v>32727384</v>
      </c>
      <c r="G108" s="32">
        <v>0.52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44557</v>
      </c>
      <c r="B109" s="32">
        <v>512499</v>
      </c>
      <c r="C109" s="31" t="s">
        <v>1017</v>
      </c>
      <c r="D109" s="31" t="s">
        <v>1013</v>
      </c>
      <c r="E109" s="31" t="s">
        <v>576</v>
      </c>
      <c r="F109" s="90">
        <v>12620295</v>
      </c>
      <c r="G109" s="32">
        <v>0.52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44557</v>
      </c>
      <c r="B110" s="32">
        <v>512499</v>
      </c>
      <c r="C110" s="31" t="s">
        <v>1017</v>
      </c>
      <c r="D110" s="31" t="s">
        <v>1013</v>
      </c>
      <c r="E110" s="31" t="s">
        <v>577</v>
      </c>
      <c r="F110" s="90">
        <v>2520295</v>
      </c>
      <c r="G110" s="32">
        <v>0.52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44557</v>
      </c>
      <c r="B111" s="32">
        <v>512499</v>
      </c>
      <c r="C111" s="31" t="s">
        <v>1017</v>
      </c>
      <c r="D111" s="31" t="s">
        <v>1073</v>
      </c>
      <c r="E111" s="31" t="s">
        <v>577</v>
      </c>
      <c r="F111" s="90">
        <v>10000000</v>
      </c>
      <c r="G111" s="32">
        <v>0.52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44557</v>
      </c>
      <c r="B112" s="32">
        <v>512499</v>
      </c>
      <c r="C112" s="31" t="s">
        <v>1017</v>
      </c>
      <c r="D112" s="31" t="s">
        <v>1165</v>
      </c>
      <c r="E112" s="31" t="s">
        <v>577</v>
      </c>
      <c r="F112" s="90">
        <v>19109328</v>
      </c>
      <c r="G112" s="32">
        <v>0.52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44557</v>
      </c>
      <c r="B113" s="32">
        <v>539833</v>
      </c>
      <c r="C113" s="31" t="s">
        <v>1166</v>
      </c>
      <c r="D113" s="31" t="s">
        <v>1167</v>
      </c>
      <c r="E113" s="31" t="s">
        <v>577</v>
      </c>
      <c r="F113" s="90">
        <v>812441</v>
      </c>
      <c r="G113" s="32">
        <v>0.46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44557</v>
      </c>
      <c r="B114" s="32">
        <v>530439</v>
      </c>
      <c r="C114" s="31" t="s">
        <v>1076</v>
      </c>
      <c r="D114" s="31" t="s">
        <v>1168</v>
      </c>
      <c r="E114" s="31" t="s">
        <v>577</v>
      </c>
      <c r="F114" s="90">
        <v>64000</v>
      </c>
      <c r="G114" s="32">
        <v>7.69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44557</v>
      </c>
      <c r="B115" s="32">
        <v>530439</v>
      </c>
      <c r="C115" s="31" t="s">
        <v>1076</v>
      </c>
      <c r="D115" s="31" t="s">
        <v>1037</v>
      </c>
      <c r="E115" s="31" t="s">
        <v>577</v>
      </c>
      <c r="F115" s="90">
        <v>50000</v>
      </c>
      <c r="G115" s="32">
        <v>7.69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44557</v>
      </c>
      <c r="B116" s="32">
        <v>539584</v>
      </c>
      <c r="C116" s="31" t="s">
        <v>1018</v>
      </c>
      <c r="D116" s="31" t="s">
        <v>1169</v>
      </c>
      <c r="E116" s="31" t="s">
        <v>576</v>
      </c>
      <c r="F116" s="90">
        <v>288867</v>
      </c>
      <c r="G116" s="32">
        <v>1.38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44557</v>
      </c>
      <c r="B117" s="32">
        <v>539584</v>
      </c>
      <c r="C117" s="31" t="s">
        <v>1018</v>
      </c>
      <c r="D117" s="31" t="s">
        <v>1170</v>
      </c>
      <c r="E117" s="31" t="s">
        <v>576</v>
      </c>
      <c r="F117" s="90">
        <v>379022</v>
      </c>
      <c r="G117" s="32">
        <v>1.38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44557</v>
      </c>
      <c r="B118" s="32">
        <v>539584</v>
      </c>
      <c r="C118" s="31" t="s">
        <v>1018</v>
      </c>
      <c r="D118" s="31" t="s">
        <v>1013</v>
      </c>
      <c r="E118" s="31" t="s">
        <v>577</v>
      </c>
      <c r="F118" s="90">
        <v>391751</v>
      </c>
      <c r="G118" s="32">
        <v>1.37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44557</v>
      </c>
      <c r="B119" s="32">
        <v>539861</v>
      </c>
      <c r="C119" s="31" t="s">
        <v>1171</v>
      </c>
      <c r="D119" s="31" t="s">
        <v>1172</v>
      </c>
      <c r="E119" s="31" t="s">
        <v>577</v>
      </c>
      <c r="F119" s="90">
        <v>1110000</v>
      </c>
      <c r="G119" s="32">
        <v>2.5299999999999998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44557</v>
      </c>
      <c r="B120" s="32">
        <v>539217</v>
      </c>
      <c r="C120" s="31" t="s">
        <v>1019</v>
      </c>
      <c r="D120" s="31" t="s">
        <v>1020</v>
      </c>
      <c r="E120" s="31" t="s">
        <v>577</v>
      </c>
      <c r="F120" s="90">
        <v>1255558</v>
      </c>
      <c r="G120" s="32">
        <v>1.61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44557</v>
      </c>
      <c r="B121" s="32">
        <v>539026</v>
      </c>
      <c r="C121" s="31" t="s">
        <v>1040</v>
      </c>
      <c r="D121" s="31" t="s">
        <v>1173</v>
      </c>
      <c r="E121" s="31" t="s">
        <v>576</v>
      </c>
      <c r="F121" s="90">
        <v>40000</v>
      </c>
      <c r="G121" s="32">
        <v>8.02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44557</v>
      </c>
      <c r="B122" s="32">
        <v>539026</v>
      </c>
      <c r="C122" s="31" t="s">
        <v>1040</v>
      </c>
      <c r="D122" s="31" t="s">
        <v>1174</v>
      </c>
      <c r="E122" s="31" t="s">
        <v>576</v>
      </c>
      <c r="F122" s="90">
        <v>48000</v>
      </c>
      <c r="G122" s="32">
        <v>8.0500000000000007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44557</v>
      </c>
      <c r="B123" s="32">
        <v>539026</v>
      </c>
      <c r="C123" s="31" t="s">
        <v>1040</v>
      </c>
      <c r="D123" s="31" t="s">
        <v>1175</v>
      </c>
      <c r="E123" s="31" t="s">
        <v>577</v>
      </c>
      <c r="F123" s="90">
        <v>64000</v>
      </c>
      <c r="G123" s="32">
        <v>8.0399999999999991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44557</v>
      </c>
      <c r="B124" s="32">
        <v>542025</v>
      </c>
      <c r="C124" s="31" t="s">
        <v>1041</v>
      </c>
      <c r="D124" s="31" t="s">
        <v>1042</v>
      </c>
      <c r="E124" s="31" t="s">
        <v>577</v>
      </c>
      <c r="F124" s="90">
        <v>21216000</v>
      </c>
      <c r="G124" s="32">
        <v>0.81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44557</v>
      </c>
      <c r="B125" s="32">
        <v>539406</v>
      </c>
      <c r="C125" s="31" t="s">
        <v>1176</v>
      </c>
      <c r="D125" s="31" t="s">
        <v>1177</v>
      </c>
      <c r="E125" s="31" t="s">
        <v>576</v>
      </c>
      <c r="F125" s="90">
        <v>37280</v>
      </c>
      <c r="G125" s="32">
        <v>44.55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44557</v>
      </c>
      <c r="B126" s="32">
        <v>539406</v>
      </c>
      <c r="C126" s="31" t="s">
        <v>1176</v>
      </c>
      <c r="D126" s="31" t="s">
        <v>1178</v>
      </c>
      <c r="E126" s="31" t="s">
        <v>576</v>
      </c>
      <c r="F126" s="90">
        <v>37500</v>
      </c>
      <c r="G126" s="32">
        <v>44.55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44557</v>
      </c>
      <c r="B127" s="32">
        <v>539406</v>
      </c>
      <c r="C127" s="31" t="s">
        <v>1176</v>
      </c>
      <c r="D127" s="31" t="s">
        <v>1179</v>
      </c>
      <c r="E127" s="31" t="s">
        <v>577</v>
      </c>
      <c r="F127" s="90">
        <v>15580</v>
      </c>
      <c r="G127" s="32">
        <v>44.55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44557</v>
      </c>
      <c r="B128" s="32">
        <v>539406</v>
      </c>
      <c r="C128" s="31" t="s">
        <v>1176</v>
      </c>
      <c r="D128" s="31" t="s">
        <v>1180</v>
      </c>
      <c r="E128" s="31" t="s">
        <v>577</v>
      </c>
      <c r="F128" s="90">
        <v>30000</v>
      </c>
      <c r="G128" s="32">
        <v>44.55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44557</v>
      </c>
      <c r="B129" s="32">
        <v>539406</v>
      </c>
      <c r="C129" s="31" t="s">
        <v>1176</v>
      </c>
      <c r="D129" s="31" t="s">
        <v>1181</v>
      </c>
      <c r="E129" s="31" t="s">
        <v>577</v>
      </c>
      <c r="F129" s="90">
        <v>30000</v>
      </c>
      <c r="G129" s="32">
        <v>44.55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44557</v>
      </c>
      <c r="B130" s="32">
        <v>540726</v>
      </c>
      <c r="C130" s="31" t="s">
        <v>1182</v>
      </c>
      <c r="D130" s="31" t="s">
        <v>1183</v>
      </c>
      <c r="E130" s="31" t="s">
        <v>576</v>
      </c>
      <c r="F130" s="90">
        <v>53000</v>
      </c>
      <c r="G130" s="32">
        <v>46.62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44557</v>
      </c>
      <c r="B131" s="32">
        <v>531411</v>
      </c>
      <c r="C131" s="31" t="s">
        <v>1184</v>
      </c>
      <c r="D131" s="31" t="s">
        <v>1185</v>
      </c>
      <c r="E131" s="31" t="s">
        <v>577</v>
      </c>
      <c r="F131" s="90">
        <v>792487</v>
      </c>
      <c r="G131" s="32">
        <v>1.78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44557</v>
      </c>
      <c r="B132" s="32">
        <v>500426</v>
      </c>
      <c r="C132" s="31" t="s">
        <v>1186</v>
      </c>
      <c r="D132" s="31" t="s">
        <v>864</v>
      </c>
      <c r="E132" s="31" t="s">
        <v>576</v>
      </c>
      <c r="F132" s="90">
        <v>388836</v>
      </c>
      <c r="G132" s="32">
        <v>6.12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44557</v>
      </c>
      <c r="B133" s="32">
        <v>500426</v>
      </c>
      <c r="C133" s="31" t="s">
        <v>1186</v>
      </c>
      <c r="D133" s="31" t="s">
        <v>864</v>
      </c>
      <c r="E133" s="31" t="s">
        <v>577</v>
      </c>
      <c r="F133" s="90">
        <v>125208</v>
      </c>
      <c r="G133" s="32">
        <v>6.76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44557</v>
      </c>
      <c r="B134" s="32">
        <v>534741</v>
      </c>
      <c r="C134" s="31" t="s">
        <v>1187</v>
      </c>
      <c r="D134" s="31" t="s">
        <v>864</v>
      </c>
      <c r="E134" s="31" t="s">
        <v>576</v>
      </c>
      <c r="F134" s="90">
        <v>4</v>
      </c>
      <c r="G134" s="32">
        <v>1.91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44557</v>
      </c>
      <c r="B135" s="32">
        <v>534741</v>
      </c>
      <c r="C135" s="31" t="s">
        <v>1187</v>
      </c>
      <c r="D135" s="31" t="s">
        <v>864</v>
      </c>
      <c r="E135" s="31" t="s">
        <v>577</v>
      </c>
      <c r="F135" s="90">
        <v>2300004</v>
      </c>
      <c r="G135" s="32">
        <v>1.91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44557</v>
      </c>
      <c r="B136" s="32" t="s">
        <v>1188</v>
      </c>
      <c r="C136" s="31" t="s">
        <v>1189</v>
      </c>
      <c r="D136" s="31" t="s">
        <v>1190</v>
      </c>
      <c r="E136" s="31" t="s">
        <v>576</v>
      </c>
      <c r="F136" s="90">
        <v>77004</v>
      </c>
      <c r="G136" s="32">
        <v>94.75</v>
      </c>
      <c r="H136" s="32" t="s">
        <v>880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44557</v>
      </c>
      <c r="B137" s="32" t="s">
        <v>1191</v>
      </c>
      <c r="C137" s="31" t="s">
        <v>1192</v>
      </c>
      <c r="D137" s="31" t="s">
        <v>997</v>
      </c>
      <c r="E137" s="31" t="s">
        <v>576</v>
      </c>
      <c r="F137" s="90">
        <v>219236</v>
      </c>
      <c r="G137" s="32">
        <v>138.47999999999999</v>
      </c>
      <c r="H137" s="32" t="s">
        <v>880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44557</v>
      </c>
      <c r="B138" s="32" t="s">
        <v>1191</v>
      </c>
      <c r="C138" s="31" t="s">
        <v>1192</v>
      </c>
      <c r="D138" s="31" t="s">
        <v>879</v>
      </c>
      <c r="E138" s="31" t="s">
        <v>576</v>
      </c>
      <c r="F138" s="90">
        <v>138213</v>
      </c>
      <c r="G138" s="32">
        <v>137.72</v>
      </c>
      <c r="H138" s="32" t="s">
        <v>880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44557</v>
      </c>
      <c r="B139" s="32" t="s">
        <v>1104</v>
      </c>
      <c r="C139" s="31" t="s">
        <v>1193</v>
      </c>
      <c r="D139" s="31" t="s">
        <v>1194</v>
      </c>
      <c r="E139" s="31" t="s">
        <v>576</v>
      </c>
      <c r="F139" s="90">
        <v>500000</v>
      </c>
      <c r="G139" s="32">
        <v>4.5999999999999996</v>
      </c>
      <c r="H139" s="32" t="s">
        <v>880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44557</v>
      </c>
      <c r="B140" s="32" t="s">
        <v>1104</v>
      </c>
      <c r="C140" s="31" t="s">
        <v>1193</v>
      </c>
      <c r="D140" s="31" t="s">
        <v>1195</v>
      </c>
      <c r="E140" s="31" t="s">
        <v>576</v>
      </c>
      <c r="F140" s="90">
        <v>10</v>
      </c>
      <c r="G140" s="32">
        <v>4</v>
      </c>
      <c r="H140" s="32" t="s">
        <v>880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44557</v>
      </c>
      <c r="B141" s="32" t="s">
        <v>1104</v>
      </c>
      <c r="C141" s="31" t="s">
        <v>1193</v>
      </c>
      <c r="D141" s="31" t="s">
        <v>1196</v>
      </c>
      <c r="E141" s="31" t="s">
        <v>576</v>
      </c>
      <c r="F141" s="90">
        <v>295000</v>
      </c>
      <c r="G141" s="32">
        <v>4.59</v>
      </c>
      <c r="H141" s="32" t="s">
        <v>880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44557</v>
      </c>
      <c r="B142" s="32" t="s">
        <v>1104</v>
      </c>
      <c r="C142" s="31" t="s">
        <v>1193</v>
      </c>
      <c r="D142" s="31" t="s">
        <v>1197</v>
      </c>
      <c r="E142" s="31" t="s">
        <v>576</v>
      </c>
      <c r="F142" s="90">
        <v>200005</v>
      </c>
      <c r="G142" s="32">
        <v>4.1399999999999997</v>
      </c>
      <c r="H142" s="32" t="s">
        <v>880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44557</v>
      </c>
      <c r="B143" s="32" t="s">
        <v>1104</v>
      </c>
      <c r="C143" s="31" t="s">
        <v>1193</v>
      </c>
      <c r="D143" s="31" t="s">
        <v>1106</v>
      </c>
      <c r="E143" s="31" t="s">
        <v>576</v>
      </c>
      <c r="F143" s="90">
        <v>202403</v>
      </c>
      <c r="G143" s="32">
        <v>4.09</v>
      </c>
      <c r="H143" s="32" t="s">
        <v>880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44557</v>
      </c>
      <c r="B144" s="32" t="s">
        <v>1104</v>
      </c>
      <c r="C144" s="31" t="s">
        <v>1193</v>
      </c>
      <c r="D144" s="31" t="s">
        <v>1198</v>
      </c>
      <c r="E144" s="31" t="s">
        <v>576</v>
      </c>
      <c r="F144" s="90">
        <v>491387</v>
      </c>
      <c r="G144" s="32">
        <v>3.99</v>
      </c>
      <c r="H144" s="32" t="s">
        <v>880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44557</v>
      </c>
      <c r="B145" s="32" t="s">
        <v>1199</v>
      </c>
      <c r="C145" s="31" t="s">
        <v>1200</v>
      </c>
      <c r="D145" s="31" t="s">
        <v>1201</v>
      </c>
      <c r="E145" s="31" t="s">
        <v>576</v>
      </c>
      <c r="F145" s="90">
        <v>752570</v>
      </c>
      <c r="G145" s="32">
        <v>112.12</v>
      </c>
      <c r="H145" s="32" t="s">
        <v>880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44557</v>
      </c>
      <c r="B146" s="32" t="s">
        <v>1199</v>
      </c>
      <c r="C146" s="31" t="s">
        <v>1200</v>
      </c>
      <c r="D146" s="31" t="s">
        <v>1202</v>
      </c>
      <c r="E146" s="31" t="s">
        <v>576</v>
      </c>
      <c r="F146" s="90">
        <v>913010</v>
      </c>
      <c r="G146" s="32">
        <v>110.67</v>
      </c>
      <c r="H146" s="32" t="s">
        <v>880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44557</v>
      </c>
      <c r="B147" s="32" t="s">
        <v>1203</v>
      </c>
      <c r="C147" s="31" t="s">
        <v>1204</v>
      </c>
      <c r="D147" s="31" t="s">
        <v>1043</v>
      </c>
      <c r="E147" s="31" t="s">
        <v>576</v>
      </c>
      <c r="F147" s="90">
        <v>1141384</v>
      </c>
      <c r="G147" s="32">
        <v>109.72</v>
      </c>
      <c r="H147" s="32" t="s">
        <v>880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44557</v>
      </c>
      <c r="B148" s="32" t="s">
        <v>1203</v>
      </c>
      <c r="C148" s="31" t="s">
        <v>1204</v>
      </c>
      <c r="D148" s="31" t="s">
        <v>997</v>
      </c>
      <c r="E148" s="31" t="s">
        <v>576</v>
      </c>
      <c r="F148" s="90">
        <v>1264962</v>
      </c>
      <c r="G148" s="32">
        <v>110.27</v>
      </c>
      <c r="H148" s="32" t="s">
        <v>880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44557</v>
      </c>
      <c r="B149" s="32" t="s">
        <v>1203</v>
      </c>
      <c r="C149" s="31" t="s">
        <v>1204</v>
      </c>
      <c r="D149" s="31" t="s">
        <v>1205</v>
      </c>
      <c r="E149" s="31" t="s">
        <v>576</v>
      </c>
      <c r="F149" s="90">
        <v>981327</v>
      </c>
      <c r="G149" s="32">
        <v>108.55</v>
      </c>
      <c r="H149" s="32" t="s">
        <v>880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44557</v>
      </c>
      <c r="B150" s="32" t="s">
        <v>1206</v>
      </c>
      <c r="C150" s="31" t="s">
        <v>1207</v>
      </c>
      <c r="D150" s="31" t="s">
        <v>1043</v>
      </c>
      <c r="E150" s="31" t="s">
        <v>576</v>
      </c>
      <c r="F150" s="90">
        <v>360303</v>
      </c>
      <c r="G150" s="32">
        <v>30.3</v>
      </c>
      <c r="H150" s="32" t="s">
        <v>880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44557</v>
      </c>
      <c r="B151" s="32" t="s">
        <v>1206</v>
      </c>
      <c r="C151" s="31" t="s">
        <v>1207</v>
      </c>
      <c r="D151" s="31" t="s">
        <v>879</v>
      </c>
      <c r="E151" s="31" t="s">
        <v>576</v>
      </c>
      <c r="F151" s="90">
        <v>434740</v>
      </c>
      <c r="G151" s="32">
        <v>30.25</v>
      </c>
      <c r="H151" s="32" t="s">
        <v>880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44557</v>
      </c>
      <c r="B152" s="32" t="s">
        <v>1206</v>
      </c>
      <c r="C152" s="31" t="s">
        <v>1207</v>
      </c>
      <c r="D152" s="31" t="s">
        <v>1108</v>
      </c>
      <c r="E152" s="31" t="s">
        <v>576</v>
      </c>
      <c r="F152" s="90">
        <v>395988</v>
      </c>
      <c r="G152" s="32">
        <v>30.33</v>
      </c>
      <c r="H152" s="32" t="s">
        <v>880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44557</v>
      </c>
      <c r="B153" s="32" t="s">
        <v>1206</v>
      </c>
      <c r="C153" s="31" t="s">
        <v>1207</v>
      </c>
      <c r="D153" s="31" t="s">
        <v>1208</v>
      </c>
      <c r="E153" s="31" t="s">
        <v>576</v>
      </c>
      <c r="F153" s="90">
        <v>764539</v>
      </c>
      <c r="G153" s="32">
        <v>30.39</v>
      </c>
      <c r="H153" s="32" t="s">
        <v>880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44557</v>
      </c>
      <c r="B154" s="32" t="s">
        <v>1206</v>
      </c>
      <c r="C154" s="31" t="s">
        <v>1207</v>
      </c>
      <c r="D154" s="31" t="s">
        <v>997</v>
      </c>
      <c r="E154" s="31" t="s">
        <v>576</v>
      </c>
      <c r="F154" s="90">
        <v>548573</v>
      </c>
      <c r="G154" s="32">
        <v>30.41</v>
      </c>
      <c r="H154" s="32" t="s">
        <v>880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44557</v>
      </c>
      <c r="B155" s="32" t="s">
        <v>1206</v>
      </c>
      <c r="C155" s="31" t="s">
        <v>1207</v>
      </c>
      <c r="D155" s="31" t="s">
        <v>988</v>
      </c>
      <c r="E155" s="31" t="s">
        <v>576</v>
      </c>
      <c r="F155" s="90">
        <v>2701264</v>
      </c>
      <c r="G155" s="32">
        <v>30.13</v>
      </c>
      <c r="H155" s="32" t="s">
        <v>880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44557</v>
      </c>
      <c r="B156" s="32" t="s">
        <v>1077</v>
      </c>
      <c r="C156" s="31" t="s">
        <v>1078</v>
      </c>
      <c r="D156" s="31" t="s">
        <v>1043</v>
      </c>
      <c r="E156" s="31" t="s">
        <v>576</v>
      </c>
      <c r="F156" s="90">
        <v>231159</v>
      </c>
      <c r="G156" s="32">
        <v>169.18</v>
      </c>
      <c r="H156" s="32" t="s">
        <v>880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44557</v>
      </c>
      <c r="B157" s="32" t="s">
        <v>1077</v>
      </c>
      <c r="C157" s="31" t="s">
        <v>1078</v>
      </c>
      <c r="D157" s="31" t="s">
        <v>1209</v>
      </c>
      <c r="E157" s="31" t="s">
        <v>576</v>
      </c>
      <c r="F157" s="90">
        <v>222095</v>
      </c>
      <c r="G157" s="32">
        <v>168.51</v>
      </c>
      <c r="H157" s="32" t="s">
        <v>880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44557</v>
      </c>
      <c r="B158" s="32" t="s">
        <v>1077</v>
      </c>
      <c r="C158" s="31" t="s">
        <v>1078</v>
      </c>
      <c r="D158" s="31" t="s">
        <v>997</v>
      </c>
      <c r="E158" s="31" t="s">
        <v>576</v>
      </c>
      <c r="F158" s="90">
        <v>235401</v>
      </c>
      <c r="G158" s="32">
        <v>168.94</v>
      </c>
      <c r="H158" s="32" t="s">
        <v>880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44557</v>
      </c>
      <c r="B159" s="32" t="s">
        <v>1077</v>
      </c>
      <c r="C159" s="31" t="s">
        <v>1078</v>
      </c>
      <c r="D159" s="31" t="s">
        <v>879</v>
      </c>
      <c r="E159" s="31" t="s">
        <v>576</v>
      </c>
      <c r="F159" s="90">
        <v>389345</v>
      </c>
      <c r="G159" s="32">
        <v>167.73</v>
      </c>
      <c r="H159" s="32" t="s">
        <v>880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44557</v>
      </c>
      <c r="B160" s="32" t="s">
        <v>1210</v>
      </c>
      <c r="C160" s="31" t="s">
        <v>1211</v>
      </c>
      <c r="D160" s="31" t="s">
        <v>1212</v>
      </c>
      <c r="E160" s="31" t="s">
        <v>576</v>
      </c>
      <c r="F160" s="90">
        <v>258000</v>
      </c>
      <c r="G160" s="32">
        <v>69.17</v>
      </c>
      <c r="H160" s="32" t="s">
        <v>880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44557</v>
      </c>
      <c r="B161" s="32" t="s">
        <v>1213</v>
      </c>
      <c r="C161" s="31" t="s">
        <v>1214</v>
      </c>
      <c r="D161" s="31" t="s">
        <v>1215</v>
      </c>
      <c r="E161" s="31" t="s">
        <v>576</v>
      </c>
      <c r="F161" s="90">
        <v>464943</v>
      </c>
      <c r="G161" s="32">
        <v>4.79</v>
      </c>
      <c r="H161" s="32" t="s">
        <v>880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44557</v>
      </c>
      <c r="B162" s="32" t="s">
        <v>1216</v>
      </c>
      <c r="C162" s="31" t="s">
        <v>1217</v>
      </c>
      <c r="D162" s="31" t="s">
        <v>879</v>
      </c>
      <c r="E162" s="31" t="s">
        <v>576</v>
      </c>
      <c r="F162" s="90">
        <v>345846</v>
      </c>
      <c r="G162" s="32">
        <v>280.23</v>
      </c>
      <c r="H162" s="32" t="s">
        <v>880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44557</v>
      </c>
      <c r="B163" s="32" t="s">
        <v>1134</v>
      </c>
      <c r="C163" s="31" t="s">
        <v>1218</v>
      </c>
      <c r="D163" s="31" t="s">
        <v>1219</v>
      </c>
      <c r="E163" s="31" t="s">
        <v>576</v>
      </c>
      <c r="F163" s="90">
        <v>115000</v>
      </c>
      <c r="G163" s="32">
        <v>315</v>
      </c>
      <c r="H163" s="32" t="s">
        <v>880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44557</v>
      </c>
      <c r="B164" s="32" t="s">
        <v>1134</v>
      </c>
      <c r="C164" s="31" t="s">
        <v>1218</v>
      </c>
      <c r="D164" s="31" t="s">
        <v>1208</v>
      </c>
      <c r="E164" s="31" t="s">
        <v>576</v>
      </c>
      <c r="F164" s="90">
        <v>125649</v>
      </c>
      <c r="G164" s="32">
        <v>315</v>
      </c>
      <c r="H164" s="32" t="s">
        <v>880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44557</v>
      </c>
      <c r="B165" s="32" t="s">
        <v>1220</v>
      </c>
      <c r="C165" s="31" t="s">
        <v>1221</v>
      </c>
      <c r="D165" s="31" t="s">
        <v>1208</v>
      </c>
      <c r="E165" s="31" t="s">
        <v>576</v>
      </c>
      <c r="F165" s="90">
        <v>459532</v>
      </c>
      <c r="G165" s="32">
        <v>50.95</v>
      </c>
      <c r="H165" s="32" t="s">
        <v>880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44557</v>
      </c>
      <c r="B166" s="32" t="s">
        <v>1222</v>
      </c>
      <c r="C166" s="31" t="s">
        <v>1223</v>
      </c>
      <c r="D166" s="31" t="s">
        <v>1224</v>
      </c>
      <c r="E166" s="31" t="s">
        <v>576</v>
      </c>
      <c r="F166" s="90">
        <v>445000</v>
      </c>
      <c r="G166" s="32">
        <v>44.75</v>
      </c>
      <c r="H166" s="32" t="s">
        <v>880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44557</v>
      </c>
      <c r="B167" s="32" t="s">
        <v>1222</v>
      </c>
      <c r="C167" s="31" t="s">
        <v>1223</v>
      </c>
      <c r="D167" s="31" t="s">
        <v>1225</v>
      </c>
      <c r="E167" s="31" t="s">
        <v>576</v>
      </c>
      <c r="F167" s="90">
        <v>183095</v>
      </c>
      <c r="G167" s="32">
        <v>44.64</v>
      </c>
      <c r="H167" s="32" t="s">
        <v>880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44557</v>
      </c>
      <c r="B168" s="32" t="s">
        <v>1226</v>
      </c>
      <c r="C168" s="31" t="s">
        <v>1227</v>
      </c>
      <c r="D168" s="31" t="s">
        <v>988</v>
      </c>
      <c r="E168" s="31" t="s">
        <v>576</v>
      </c>
      <c r="F168" s="90">
        <v>169663</v>
      </c>
      <c r="G168" s="32">
        <v>66.599999999999994</v>
      </c>
      <c r="H168" s="32" t="s">
        <v>880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44557</v>
      </c>
      <c r="B169" s="32" t="s">
        <v>185</v>
      </c>
      <c r="C169" s="31" t="s">
        <v>1228</v>
      </c>
      <c r="D169" s="31" t="s">
        <v>1229</v>
      </c>
      <c r="E169" s="31" t="s">
        <v>576</v>
      </c>
      <c r="F169" s="90">
        <v>5708878</v>
      </c>
      <c r="G169" s="32">
        <v>143.33000000000001</v>
      </c>
      <c r="H169" s="32" t="s">
        <v>880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44557</v>
      </c>
      <c r="B170" s="32" t="s">
        <v>185</v>
      </c>
      <c r="C170" s="31" t="s">
        <v>1228</v>
      </c>
      <c r="D170" s="31" t="s">
        <v>1230</v>
      </c>
      <c r="E170" s="31" t="s">
        <v>576</v>
      </c>
      <c r="F170" s="90">
        <v>3893140</v>
      </c>
      <c r="G170" s="32">
        <v>143.12</v>
      </c>
      <c r="H170" s="32" t="s">
        <v>880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44557</v>
      </c>
      <c r="B171" s="32" t="s">
        <v>185</v>
      </c>
      <c r="C171" s="31" t="s">
        <v>1228</v>
      </c>
      <c r="D171" s="31" t="s">
        <v>879</v>
      </c>
      <c r="E171" s="31" t="s">
        <v>576</v>
      </c>
      <c r="F171" s="90">
        <v>7864830</v>
      </c>
      <c r="G171" s="32">
        <v>142.76</v>
      </c>
      <c r="H171" s="32" t="s">
        <v>880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44557</v>
      </c>
      <c r="B172" s="32" t="s">
        <v>185</v>
      </c>
      <c r="C172" s="31" t="s">
        <v>1228</v>
      </c>
      <c r="D172" s="31" t="s">
        <v>1043</v>
      </c>
      <c r="E172" s="31" t="s">
        <v>576</v>
      </c>
      <c r="F172" s="90">
        <v>3376173</v>
      </c>
      <c r="G172" s="32">
        <v>143.30000000000001</v>
      </c>
      <c r="H172" s="32" t="s">
        <v>880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44557</v>
      </c>
      <c r="B173" s="32" t="s">
        <v>185</v>
      </c>
      <c r="C173" s="31" t="s">
        <v>1228</v>
      </c>
      <c r="D173" s="31" t="s">
        <v>1106</v>
      </c>
      <c r="E173" s="31" t="s">
        <v>576</v>
      </c>
      <c r="F173" s="90">
        <v>4418556</v>
      </c>
      <c r="G173" s="32">
        <v>142.41999999999999</v>
      </c>
      <c r="H173" s="32" t="s">
        <v>880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44557</v>
      </c>
      <c r="B174" s="32" t="s">
        <v>185</v>
      </c>
      <c r="C174" s="31" t="s">
        <v>1228</v>
      </c>
      <c r="D174" s="31" t="s">
        <v>1231</v>
      </c>
      <c r="E174" s="31" t="s">
        <v>576</v>
      </c>
      <c r="F174" s="90">
        <v>10465936</v>
      </c>
      <c r="G174" s="32">
        <v>143.21</v>
      </c>
      <c r="H174" s="32" t="s">
        <v>880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44557</v>
      </c>
      <c r="B175" s="32" t="s">
        <v>185</v>
      </c>
      <c r="C175" s="31" t="s">
        <v>1228</v>
      </c>
      <c r="D175" s="31" t="s">
        <v>997</v>
      </c>
      <c r="E175" s="31" t="s">
        <v>576</v>
      </c>
      <c r="F175" s="90">
        <v>3901201</v>
      </c>
      <c r="G175" s="32">
        <v>144.65</v>
      </c>
      <c r="H175" s="32" t="s">
        <v>880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44557</v>
      </c>
      <c r="B176" s="32" t="s">
        <v>185</v>
      </c>
      <c r="C176" s="31" t="s">
        <v>1228</v>
      </c>
      <c r="D176" s="31" t="s">
        <v>1232</v>
      </c>
      <c r="E176" s="31" t="s">
        <v>576</v>
      </c>
      <c r="F176" s="90">
        <v>7885283</v>
      </c>
      <c r="G176" s="32">
        <v>143.24</v>
      </c>
      <c r="H176" s="32" t="s">
        <v>880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44557</v>
      </c>
      <c r="B177" s="32" t="s">
        <v>1233</v>
      </c>
      <c r="C177" s="31" t="s">
        <v>1234</v>
      </c>
      <c r="D177" s="31" t="s">
        <v>995</v>
      </c>
      <c r="E177" s="31" t="s">
        <v>576</v>
      </c>
      <c r="F177" s="90">
        <v>14422096</v>
      </c>
      <c r="G177" s="32">
        <v>3.84</v>
      </c>
      <c r="H177" s="32" t="s">
        <v>880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44557</v>
      </c>
      <c r="B178" s="32" t="s">
        <v>1235</v>
      </c>
      <c r="C178" s="31" t="s">
        <v>1236</v>
      </c>
      <c r="D178" s="31" t="s">
        <v>1237</v>
      </c>
      <c r="E178" s="31" t="s">
        <v>576</v>
      </c>
      <c r="F178" s="90">
        <v>225000</v>
      </c>
      <c r="G178" s="32">
        <v>447</v>
      </c>
      <c r="H178" s="32" t="s">
        <v>880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44557</v>
      </c>
      <c r="B179" s="32" t="s">
        <v>1238</v>
      </c>
      <c r="C179" s="31" t="s">
        <v>1239</v>
      </c>
      <c r="D179" s="31" t="s">
        <v>1240</v>
      </c>
      <c r="E179" s="31" t="s">
        <v>576</v>
      </c>
      <c r="F179" s="90">
        <v>90000</v>
      </c>
      <c r="G179" s="32">
        <v>65</v>
      </c>
      <c r="H179" s="32" t="s">
        <v>880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44557</v>
      </c>
      <c r="B180" s="32" t="s">
        <v>1079</v>
      </c>
      <c r="C180" s="31" t="s">
        <v>1080</v>
      </c>
      <c r="D180" s="31" t="s">
        <v>1241</v>
      </c>
      <c r="E180" s="31" t="s">
        <v>576</v>
      </c>
      <c r="F180" s="90">
        <v>135841</v>
      </c>
      <c r="G180" s="32">
        <v>170.05</v>
      </c>
      <c r="H180" s="32" t="s">
        <v>880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44557</v>
      </c>
      <c r="B181" s="32" t="s">
        <v>1242</v>
      </c>
      <c r="C181" s="31" t="s">
        <v>1243</v>
      </c>
      <c r="D181" s="31" t="s">
        <v>1244</v>
      </c>
      <c r="E181" s="31" t="s">
        <v>576</v>
      </c>
      <c r="F181" s="90">
        <v>200000</v>
      </c>
      <c r="G181" s="32">
        <v>19.170000000000002</v>
      </c>
      <c r="H181" s="32" t="s">
        <v>880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44557</v>
      </c>
      <c r="B182" s="32" t="s">
        <v>1242</v>
      </c>
      <c r="C182" s="31" t="s">
        <v>1243</v>
      </c>
      <c r="D182" s="31" t="s">
        <v>1245</v>
      </c>
      <c r="E182" s="31" t="s">
        <v>576</v>
      </c>
      <c r="F182" s="90">
        <v>125000</v>
      </c>
      <c r="G182" s="32">
        <v>19.25</v>
      </c>
      <c r="H182" s="32" t="s">
        <v>880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44557</v>
      </c>
      <c r="B183" s="32" t="s">
        <v>1242</v>
      </c>
      <c r="C183" s="31" t="s">
        <v>1243</v>
      </c>
      <c r="D183" s="31" t="s">
        <v>1246</v>
      </c>
      <c r="E183" s="31" t="s">
        <v>576</v>
      </c>
      <c r="F183" s="90">
        <v>144896</v>
      </c>
      <c r="G183" s="32">
        <v>18.95</v>
      </c>
      <c r="H183" s="32" t="s">
        <v>880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44557</v>
      </c>
      <c r="B184" s="32" t="s">
        <v>1247</v>
      </c>
      <c r="C184" s="31" t="s">
        <v>1248</v>
      </c>
      <c r="D184" s="31" t="s">
        <v>1249</v>
      </c>
      <c r="E184" s="31" t="s">
        <v>576</v>
      </c>
      <c r="F184" s="90">
        <v>3000000</v>
      </c>
      <c r="G184" s="32">
        <v>16.989999999999998</v>
      </c>
      <c r="H184" s="32" t="s">
        <v>880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44557</v>
      </c>
      <c r="B185" s="32" t="s">
        <v>1250</v>
      </c>
      <c r="C185" s="31" t="s">
        <v>1251</v>
      </c>
      <c r="D185" s="31" t="s">
        <v>1043</v>
      </c>
      <c r="E185" s="31" t="s">
        <v>576</v>
      </c>
      <c r="F185" s="90">
        <v>1331991</v>
      </c>
      <c r="G185" s="32">
        <v>29.19</v>
      </c>
      <c r="H185" s="32" t="s">
        <v>880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44557</v>
      </c>
      <c r="B186" s="32" t="s">
        <v>1250</v>
      </c>
      <c r="C186" s="31" t="s">
        <v>1251</v>
      </c>
      <c r="D186" s="31" t="s">
        <v>988</v>
      </c>
      <c r="E186" s="31" t="s">
        <v>576</v>
      </c>
      <c r="F186" s="90">
        <v>940923</v>
      </c>
      <c r="G186" s="32">
        <v>29.22</v>
      </c>
      <c r="H186" s="32" t="s">
        <v>880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44557</v>
      </c>
      <c r="B187" s="32" t="s">
        <v>1250</v>
      </c>
      <c r="C187" s="31" t="s">
        <v>1251</v>
      </c>
      <c r="D187" s="31" t="s">
        <v>1252</v>
      </c>
      <c r="E187" s="31" t="s">
        <v>576</v>
      </c>
      <c r="F187" s="90">
        <v>1441619</v>
      </c>
      <c r="G187" s="32">
        <v>28.18</v>
      </c>
      <c r="H187" s="32" t="s">
        <v>880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44557</v>
      </c>
      <c r="B188" s="32" t="s">
        <v>1250</v>
      </c>
      <c r="C188" s="31" t="s">
        <v>1251</v>
      </c>
      <c r="D188" s="31" t="s">
        <v>1253</v>
      </c>
      <c r="E188" s="31" t="s">
        <v>576</v>
      </c>
      <c r="F188" s="90">
        <v>1856951</v>
      </c>
      <c r="G188" s="32">
        <v>29.38</v>
      </c>
      <c r="H188" s="32" t="s">
        <v>880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44557</v>
      </c>
      <c r="B189" s="32" t="s">
        <v>1254</v>
      </c>
      <c r="C189" s="31" t="s">
        <v>1255</v>
      </c>
      <c r="D189" s="31" t="s">
        <v>1044</v>
      </c>
      <c r="E189" s="31" t="s">
        <v>576</v>
      </c>
      <c r="F189" s="90">
        <v>189437</v>
      </c>
      <c r="G189" s="32">
        <v>113.61</v>
      </c>
      <c r="H189" s="32" t="s">
        <v>880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44557</v>
      </c>
      <c r="B190" s="32" t="s">
        <v>1191</v>
      </c>
      <c r="C190" s="31" t="s">
        <v>1192</v>
      </c>
      <c r="D190" s="31" t="s">
        <v>879</v>
      </c>
      <c r="E190" s="31" t="s">
        <v>577</v>
      </c>
      <c r="F190" s="90">
        <v>143140</v>
      </c>
      <c r="G190" s="32">
        <v>137.87</v>
      </c>
      <c r="H190" s="32" t="s">
        <v>880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44557</v>
      </c>
      <c r="B191" s="32" t="s">
        <v>1191</v>
      </c>
      <c r="C191" s="31" t="s">
        <v>1192</v>
      </c>
      <c r="D191" s="31" t="s">
        <v>997</v>
      </c>
      <c r="E191" s="31" t="s">
        <v>577</v>
      </c>
      <c r="F191" s="90">
        <v>219236</v>
      </c>
      <c r="G191" s="32">
        <v>138.51</v>
      </c>
      <c r="H191" s="32" t="s">
        <v>880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44557</v>
      </c>
      <c r="B192" s="32" t="s">
        <v>1104</v>
      </c>
      <c r="C192" s="31" t="s">
        <v>1193</v>
      </c>
      <c r="D192" s="31" t="s">
        <v>1106</v>
      </c>
      <c r="E192" s="31" t="s">
        <v>577</v>
      </c>
      <c r="F192" s="90">
        <v>386224</v>
      </c>
      <c r="G192" s="32">
        <v>4.22</v>
      </c>
      <c r="H192" s="32" t="s">
        <v>880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44557</v>
      </c>
      <c r="B193" s="32" t="s">
        <v>1104</v>
      </c>
      <c r="C193" s="31" t="s">
        <v>1193</v>
      </c>
      <c r="D193" s="31" t="s">
        <v>1195</v>
      </c>
      <c r="E193" s="31" t="s">
        <v>577</v>
      </c>
      <c r="F193" s="90">
        <v>1235366</v>
      </c>
      <c r="G193" s="32">
        <v>4.4800000000000004</v>
      </c>
      <c r="H193" s="32" t="s">
        <v>880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44557</v>
      </c>
      <c r="B194" s="32" t="s">
        <v>1104</v>
      </c>
      <c r="C194" s="31" t="s">
        <v>1193</v>
      </c>
      <c r="D194" s="31" t="s">
        <v>1197</v>
      </c>
      <c r="E194" s="31" t="s">
        <v>577</v>
      </c>
      <c r="F194" s="90">
        <v>300005</v>
      </c>
      <c r="G194" s="32">
        <v>4.3899999999999997</v>
      </c>
      <c r="H194" s="32" t="s">
        <v>880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44557</v>
      </c>
      <c r="B195" s="32" t="s">
        <v>1104</v>
      </c>
      <c r="C195" s="31" t="s">
        <v>1193</v>
      </c>
      <c r="D195" s="31" t="s">
        <v>1198</v>
      </c>
      <c r="E195" s="31" t="s">
        <v>577</v>
      </c>
      <c r="F195" s="90">
        <v>491387</v>
      </c>
      <c r="G195" s="32">
        <v>3.99</v>
      </c>
      <c r="H195" s="32" t="s">
        <v>880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44557</v>
      </c>
      <c r="B196" s="32" t="s">
        <v>1199</v>
      </c>
      <c r="C196" s="31" t="s">
        <v>1200</v>
      </c>
      <c r="D196" s="31" t="s">
        <v>1202</v>
      </c>
      <c r="E196" s="31" t="s">
        <v>577</v>
      </c>
      <c r="F196" s="90">
        <v>902692</v>
      </c>
      <c r="G196" s="32">
        <v>111.62</v>
      </c>
      <c r="H196" s="32" t="s">
        <v>880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44557</v>
      </c>
      <c r="B197" s="32" t="s">
        <v>1203</v>
      </c>
      <c r="C197" s="31" t="s">
        <v>1204</v>
      </c>
      <c r="D197" s="31" t="s">
        <v>997</v>
      </c>
      <c r="E197" s="31" t="s">
        <v>577</v>
      </c>
      <c r="F197" s="90">
        <v>1264962</v>
      </c>
      <c r="G197" s="32">
        <v>110.04</v>
      </c>
      <c r="H197" s="32" t="s">
        <v>880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44557</v>
      </c>
      <c r="B198" s="32" t="s">
        <v>1203</v>
      </c>
      <c r="C198" s="31" t="s">
        <v>1204</v>
      </c>
      <c r="D198" s="31" t="s">
        <v>1205</v>
      </c>
      <c r="E198" s="31" t="s">
        <v>577</v>
      </c>
      <c r="F198" s="90">
        <v>1204465</v>
      </c>
      <c r="G198" s="32">
        <v>108.95</v>
      </c>
      <c r="H198" s="32" t="s">
        <v>880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44557</v>
      </c>
      <c r="B199" s="32" t="s">
        <v>1203</v>
      </c>
      <c r="C199" s="31" t="s">
        <v>1204</v>
      </c>
      <c r="D199" s="31" t="s">
        <v>1043</v>
      </c>
      <c r="E199" s="31" t="s">
        <v>577</v>
      </c>
      <c r="F199" s="90">
        <v>1158172</v>
      </c>
      <c r="G199" s="32">
        <v>109.84</v>
      </c>
      <c r="H199" s="32" t="s">
        <v>880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44557</v>
      </c>
      <c r="B200" s="32" t="s">
        <v>1206</v>
      </c>
      <c r="C200" s="31" t="s">
        <v>1207</v>
      </c>
      <c r="D200" s="31" t="s">
        <v>988</v>
      </c>
      <c r="E200" s="31" t="s">
        <v>577</v>
      </c>
      <c r="F200" s="90">
        <v>2401264</v>
      </c>
      <c r="G200" s="32">
        <v>30</v>
      </c>
      <c r="H200" s="32" t="s">
        <v>880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44557</v>
      </c>
      <c r="B201" s="32" t="s">
        <v>1206</v>
      </c>
      <c r="C201" s="31" t="s">
        <v>1207</v>
      </c>
      <c r="D201" s="31" t="s">
        <v>1108</v>
      </c>
      <c r="E201" s="31" t="s">
        <v>577</v>
      </c>
      <c r="F201" s="90">
        <v>56912</v>
      </c>
      <c r="G201" s="32">
        <v>30.02</v>
      </c>
      <c r="H201" s="32" t="s">
        <v>880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44557</v>
      </c>
      <c r="B202" s="32" t="s">
        <v>1206</v>
      </c>
      <c r="C202" s="31" t="s">
        <v>1207</v>
      </c>
      <c r="D202" s="31" t="s">
        <v>1043</v>
      </c>
      <c r="E202" s="31" t="s">
        <v>577</v>
      </c>
      <c r="F202" s="90">
        <v>360303</v>
      </c>
      <c r="G202" s="32">
        <v>30.24</v>
      </c>
      <c r="H202" s="32" t="s">
        <v>880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44557</v>
      </c>
      <c r="B203" s="32" t="s">
        <v>1206</v>
      </c>
      <c r="C203" s="31" t="s">
        <v>1207</v>
      </c>
      <c r="D203" s="31" t="s">
        <v>879</v>
      </c>
      <c r="E203" s="31" t="s">
        <v>577</v>
      </c>
      <c r="F203" s="90">
        <v>421154</v>
      </c>
      <c r="G203" s="32">
        <v>30.36</v>
      </c>
      <c r="H203" s="32" t="s">
        <v>880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44557</v>
      </c>
      <c r="B204" s="32" t="s">
        <v>1206</v>
      </c>
      <c r="C204" s="31" t="s">
        <v>1207</v>
      </c>
      <c r="D204" s="31" t="s">
        <v>1256</v>
      </c>
      <c r="E204" s="31" t="s">
        <v>577</v>
      </c>
      <c r="F204" s="90">
        <v>370370</v>
      </c>
      <c r="G204" s="32">
        <v>30.01</v>
      </c>
      <c r="H204" s="32" t="s">
        <v>880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44557</v>
      </c>
      <c r="B205" s="32" t="s">
        <v>1206</v>
      </c>
      <c r="C205" s="31" t="s">
        <v>1207</v>
      </c>
      <c r="D205" s="31" t="s">
        <v>997</v>
      </c>
      <c r="E205" s="31" t="s">
        <v>577</v>
      </c>
      <c r="F205" s="90">
        <v>548573</v>
      </c>
      <c r="G205" s="32">
        <v>30.45</v>
      </c>
      <c r="H205" s="32" t="s">
        <v>880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44557</v>
      </c>
      <c r="B206" s="32" t="s">
        <v>1206</v>
      </c>
      <c r="C206" s="31" t="s">
        <v>1207</v>
      </c>
      <c r="D206" s="31" t="s">
        <v>1257</v>
      </c>
      <c r="E206" s="31" t="s">
        <v>577</v>
      </c>
      <c r="F206" s="90">
        <v>556111</v>
      </c>
      <c r="G206" s="32">
        <v>29.09</v>
      </c>
      <c r="H206" s="32" t="s">
        <v>880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44557</v>
      </c>
      <c r="B207" s="32" t="s">
        <v>1206</v>
      </c>
      <c r="C207" s="31" t="s">
        <v>1207</v>
      </c>
      <c r="D207" s="31" t="s">
        <v>1258</v>
      </c>
      <c r="E207" s="31" t="s">
        <v>577</v>
      </c>
      <c r="F207" s="90">
        <v>475740</v>
      </c>
      <c r="G207" s="32">
        <v>29.12</v>
      </c>
      <c r="H207" s="32" t="s">
        <v>880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44557</v>
      </c>
      <c r="B208" s="32" t="s">
        <v>1206</v>
      </c>
      <c r="C208" s="31" t="s">
        <v>1207</v>
      </c>
      <c r="D208" s="31" t="s">
        <v>1259</v>
      </c>
      <c r="E208" s="31" t="s">
        <v>577</v>
      </c>
      <c r="F208" s="90">
        <v>1665666</v>
      </c>
      <c r="G208" s="32">
        <v>29.49</v>
      </c>
      <c r="H208" s="32" t="s">
        <v>880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44557</v>
      </c>
      <c r="B209" s="32" t="s">
        <v>1206</v>
      </c>
      <c r="C209" s="31" t="s">
        <v>1207</v>
      </c>
      <c r="D209" s="31" t="s">
        <v>1208</v>
      </c>
      <c r="E209" s="31" t="s">
        <v>577</v>
      </c>
      <c r="F209" s="90">
        <v>762941</v>
      </c>
      <c r="G209" s="32">
        <v>30.94</v>
      </c>
      <c r="H209" s="32" t="s">
        <v>880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44557</v>
      </c>
      <c r="B210" s="32" t="s">
        <v>1077</v>
      </c>
      <c r="C210" s="31" t="s">
        <v>1078</v>
      </c>
      <c r="D210" s="31" t="s">
        <v>1043</v>
      </c>
      <c r="E210" s="31" t="s">
        <v>577</v>
      </c>
      <c r="F210" s="90">
        <v>235813</v>
      </c>
      <c r="G210" s="32">
        <v>168.8</v>
      </c>
      <c r="H210" s="32" t="s">
        <v>880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44557</v>
      </c>
      <c r="B211" s="32" t="s">
        <v>1077</v>
      </c>
      <c r="C211" s="31" t="s">
        <v>1078</v>
      </c>
      <c r="D211" s="31" t="s">
        <v>997</v>
      </c>
      <c r="E211" s="31" t="s">
        <v>577</v>
      </c>
      <c r="F211" s="90">
        <v>235401</v>
      </c>
      <c r="G211" s="32">
        <v>169.2</v>
      </c>
      <c r="H211" s="32" t="s">
        <v>880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44557</v>
      </c>
      <c r="B212" s="32" t="s">
        <v>1077</v>
      </c>
      <c r="C212" s="31" t="s">
        <v>1078</v>
      </c>
      <c r="D212" s="31" t="s">
        <v>1209</v>
      </c>
      <c r="E212" s="31" t="s">
        <v>577</v>
      </c>
      <c r="F212" s="90">
        <v>222095</v>
      </c>
      <c r="G212" s="32">
        <v>168.58</v>
      </c>
      <c r="H212" s="32" t="s">
        <v>880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44557</v>
      </c>
      <c r="B213" s="32" t="s">
        <v>1077</v>
      </c>
      <c r="C213" s="31" t="s">
        <v>1078</v>
      </c>
      <c r="D213" s="31" t="s">
        <v>879</v>
      </c>
      <c r="E213" s="31" t="s">
        <v>577</v>
      </c>
      <c r="F213" s="90">
        <v>397468</v>
      </c>
      <c r="G213" s="32">
        <v>167.93</v>
      </c>
      <c r="H213" s="32" t="s">
        <v>880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44557</v>
      </c>
      <c r="B214" s="32" t="s">
        <v>1210</v>
      </c>
      <c r="C214" s="31" t="s">
        <v>1211</v>
      </c>
      <c r="D214" s="31" t="s">
        <v>1260</v>
      </c>
      <c r="E214" s="31" t="s">
        <v>577</v>
      </c>
      <c r="F214" s="90">
        <v>130000</v>
      </c>
      <c r="G214" s="32">
        <v>70.02</v>
      </c>
      <c r="H214" s="32" t="s">
        <v>880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44557</v>
      </c>
      <c r="B215" s="32" t="s">
        <v>1213</v>
      </c>
      <c r="C215" s="31" t="s">
        <v>1214</v>
      </c>
      <c r="D215" s="31" t="s">
        <v>1215</v>
      </c>
      <c r="E215" s="31" t="s">
        <v>577</v>
      </c>
      <c r="F215" s="90">
        <v>1030000</v>
      </c>
      <c r="G215" s="32">
        <v>4.8</v>
      </c>
      <c r="H215" s="32" t="s">
        <v>880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44557</v>
      </c>
      <c r="B216" s="32" t="s">
        <v>1216</v>
      </c>
      <c r="C216" s="31" t="s">
        <v>1217</v>
      </c>
      <c r="D216" s="31" t="s">
        <v>879</v>
      </c>
      <c r="E216" s="31" t="s">
        <v>577</v>
      </c>
      <c r="F216" s="90">
        <v>339546</v>
      </c>
      <c r="G216" s="32">
        <v>280.76</v>
      </c>
      <c r="H216" s="32" t="s">
        <v>880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44557</v>
      </c>
      <c r="B217" s="32" t="s">
        <v>1134</v>
      </c>
      <c r="C217" s="31" t="s">
        <v>1218</v>
      </c>
      <c r="D217" s="31" t="s">
        <v>1261</v>
      </c>
      <c r="E217" s="31" t="s">
        <v>577</v>
      </c>
      <c r="F217" s="90">
        <v>264287</v>
      </c>
      <c r="G217" s="32">
        <v>315</v>
      </c>
      <c r="H217" s="32" t="s">
        <v>880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44557</v>
      </c>
      <c r="B218" s="32" t="s">
        <v>1134</v>
      </c>
      <c r="C218" s="31" t="s">
        <v>1218</v>
      </c>
      <c r="D218" s="31" t="s">
        <v>1262</v>
      </c>
      <c r="E218" s="31" t="s">
        <v>577</v>
      </c>
      <c r="F218" s="90">
        <v>160000</v>
      </c>
      <c r="G218" s="32">
        <v>315</v>
      </c>
      <c r="H218" s="32" t="s">
        <v>880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44557</v>
      </c>
      <c r="B219" s="32" t="s">
        <v>1220</v>
      </c>
      <c r="C219" s="31" t="s">
        <v>1221</v>
      </c>
      <c r="D219" s="31" t="s">
        <v>1208</v>
      </c>
      <c r="E219" s="31" t="s">
        <v>577</v>
      </c>
      <c r="F219" s="90">
        <v>445017</v>
      </c>
      <c r="G219" s="32">
        <v>54.62</v>
      </c>
      <c r="H219" s="32" t="s">
        <v>880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44557</v>
      </c>
      <c r="B220" s="32" t="s">
        <v>1263</v>
      </c>
      <c r="C220" s="31" t="s">
        <v>1264</v>
      </c>
      <c r="D220" s="31" t="s">
        <v>1265</v>
      </c>
      <c r="E220" s="31" t="s">
        <v>577</v>
      </c>
      <c r="F220" s="90">
        <v>5870167</v>
      </c>
      <c r="G220" s="32">
        <v>2.5099999999999998</v>
      </c>
      <c r="H220" s="32" t="s">
        <v>880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44557</v>
      </c>
      <c r="B221" s="32" t="s">
        <v>1266</v>
      </c>
      <c r="C221" s="31" t="s">
        <v>1267</v>
      </c>
      <c r="D221" s="31" t="s">
        <v>1268</v>
      </c>
      <c r="E221" s="31" t="s">
        <v>577</v>
      </c>
      <c r="F221" s="90">
        <v>4150000</v>
      </c>
      <c r="G221" s="32">
        <v>2.1</v>
      </c>
      <c r="H221" s="32" t="s">
        <v>880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44557</v>
      </c>
      <c r="B222" s="32" t="s">
        <v>1222</v>
      </c>
      <c r="C222" s="31" t="s">
        <v>1223</v>
      </c>
      <c r="D222" s="31" t="s">
        <v>1269</v>
      </c>
      <c r="E222" s="31" t="s">
        <v>577</v>
      </c>
      <c r="F222" s="90">
        <v>500000</v>
      </c>
      <c r="G222" s="32">
        <v>44.75</v>
      </c>
      <c r="H222" s="32" t="s">
        <v>880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44557</v>
      </c>
      <c r="B223" s="32" t="s">
        <v>1222</v>
      </c>
      <c r="C223" s="31" t="s">
        <v>1223</v>
      </c>
      <c r="D223" s="31" t="s">
        <v>1225</v>
      </c>
      <c r="E223" s="31" t="s">
        <v>577</v>
      </c>
      <c r="F223" s="90">
        <v>311862</v>
      </c>
      <c r="G223" s="32">
        <v>44.43</v>
      </c>
      <c r="H223" s="32" t="s">
        <v>880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44557</v>
      </c>
      <c r="B224" s="32" t="s">
        <v>1226</v>
      </c>
      <c r="C224" s="31" t="s">
        <v>1227</v>
      </c>
      <c r="D224" s="31" t="s">
        <v>988</v>
      </c>
      <c r="E224" s="31" t="s">
        <v>577</v>
      </c>
      <c r="F224" s="90">
        <v>16938</v>
      </c>
      <c r="G224" s="32">
        <v>64.760000000000005</v>
      </c>
      <c r="H224" s="32" t="s">
        <v>880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44557</v>
      </c>
      <c r="B225" s="32" t="s">
        <v>1270</v>
      </c>
      <c r="C225" s="31" t="s">
        <v>1271</v>
      </c>
      <c r="D225" s="31" t="s">
        <v>1272</v>
      </c>
      <c r="E225" s="31" t="s">
        <v>577</v>
      </c>
      <c r="F225" s="90">
        <v>395000</v>
      </c>
      <c r="G225" s="32">
        <v>22.26</v>
      </c>
      <c r="H225" s="32" t="s">
        <v>880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44557</v>
      </c>
      <c r="B226" s="32" t="s">
        <v>185</v>
      </c>
      <c r="C226" s="31" t="s">
        <v>1228</v>
      </c>
      <c r="D226" s="31" t="s">
        <v>1106</v>
      </c>
      <c r="E226" s="31" t="s">
        <v>577</v>
      </c>
      <c r="F226" s="90">
        <v>4410958</v>
      </c>
      <c r="G226" s="32">
        <v>142.94999999999999</v>
      </c>
      <c r="H226" s="32" t="s">
        <v>880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44557</v>
      </c>
      <c r="B227" s="32" t="s">
        <v>185</v>
      </c>
      <c r="C227" s="31" t="s">
        <v>1228</v>
      </c>
      <c r="D227" s="31" t="s">
        <v>1230</v>
      </c>
      <c r="E227" s="31" t="s">
        <v>577</v>
      </c>
      <c r="F227" s="90">
        <v>3893919</v>
      </c>
      <c r="G227" s="32">
        <v>143.21</v>
      </c>
      <c r="H227" s="32" t="s">
        <v>880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44557</v>
      </c>
      <c r="B228" s="32" t="s">
        <v>185</v>
      </c>
      <c r="C228" s="31" t="s">
        <v>1228</v>
      </c>
      <c r="D228" s="31" t="s">
        <v>879</v>
      </c>
      <c r="E228" s="31" t="s">
        <v>577</v>
      </c>
      <c r="F228" s="90">
        <v>7856787</v>
      </c>
      <c r="G228" s="32">
        <v>142.91</v>
      </c>
      <c r="H228" s="32" t="s">
        <v>880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44557</v>
      </c>
      <c r="B229" s="32" t="s">
        <v>185</v>
      </c>
      <c r="C229" s="31" t="s">
        <v>1228</v>
      </c>
      <c r="D229" s="31" t="s">
        <v>1043</v>
      </c>
      <c r="E229" s="31" t="s">
        <v>577</v>
      </c>
      <c r="F229" s="90">
        <v>2686419</v>
      </c>
      <c r="G229" s="32">
        <v>142.59</v>
      </c>
      <c r="H229" s="32" t="s">
        <v>880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44557</v>
      </c>
      <c r="B230" s="32" t="s">
        <v>185</v>
      </c>
      <c r="C230" s="31" t="s">
        <v>1228</v>
      </c>
      <c r="D230" s="31" t="s">
        <v>1231</v>
      </c>
      <c r="E230" s="31" t="s">
        <v>577</v>
      </c>
      <c r="F230" s="90">
        <v>10465936</v>
      </c>
      <c r="G230" s="32">
        <v>143.26</v>
      </c>
      <c r="H230" s="32" t="s">
        <v>880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44557</v>
      </c>
      <c r="B231" s="32" t="s">
        <v>185</v>
      </c>
      <c r="C231" s="31" t="s">
        <v>1228</v>
      </c>
      <c r="D231" s="31" t="s">
        <v>997</v>
      </c>
      <c r="E231" s="31" t="s">
        <v>577</v>
      </c>
      <c r="F231" s="90">
        <v>3940210</v>
      </c>
      <c r="G231" s="32">
        <v>144.69999999999999</v>
      </c>
      <c r="H231" s="32" t="s">
        <v>880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44557</v>
      </c>
      <c r="B232" s="32" t="s">
        <v>185</v>
      </c>
      <c r="C232" s="31" t="s">
        <v>1228</v>
      </c>
      <c r="D232" s="31" t="s">
        <v>1232</v>
      </c>
      <c r="E232" s="31" t="s">
        <v>577</v>
      </c>
      <c r="F232" s="90">
        <v>7749690</v>
      </c>
      <c r="G232" s="32">
        <v>143.47</v>
      </c>
      <c r="H232" s="32" t="s">
        <v>880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44557</v>
      </c>
      <c r="B233" s="32" t="s">
        <v>185</v>
      </c>
      <c r="C233" s="31" t="s">
        <v>1228</v>
      </c>
      <c r="D233" s="31" t="s">
        <v>1229</v>
      </c>
      <c r="E233" s="31" t="s">
        <v>577</v>
      </c>
      <c r="F233" s="90">
        <v>5708878</v>
      </c>
      <c r="G233" s="32">
        <v>143.46</v>
      </c>
      <c r="H233" s="32" t="s">
        <v>880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44557</v>
      </c>
      <c r="B234" s="32" t="s">
        <v>1233</v>
      </c>
      <c r="C234" s="31" t="s">
        <v>1234</v>
      </c>
      <c r="D234" s="31" t="s">
        <v>995</v>
      </c>
      <c r="E234" s="31" t="s">
        <v>577</v>
      </c>
      <c r="F234" s="90">
        <v>15854262</v>
      </c>
      <c r="G234" s="32">
        <v>3.77</v>
      </c>
      <c r="H234" s="32" t="s">
        <v>880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44557</v>
      </c>
      <c r="B235" s="32" t="s">
        <v>1235</v>
      </c>
      <c r="C235" s="31" t="s">
        <v>1236</v>
      </c>
      <c r="D235" s="31" t="s">
        <v>1273</v>
      </c>
      <c r="E235" s="31" t="s">
        <v>577</v>
      </c>
      <c r="F235" s="90">
        <v>225000</v>
      </c>
      <c r="G235" s="32">
        <v>447</v>
      </c>
      <c r="H235" s="32" t="s">
        <v>880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44557</v>
      </c>
      <c r="B236" s="32" t="s">
        <v>1242</v>
      </c>
      <c r="C236" s="31" t="s">
        <v>1243</v>
      </c>
      <c r="D236" s="31" t="s">
        <v>1274</v>
      </c>
      <c r="E236" s="31" t="s">
        <v>577</v>
      </c>
      <c r="F236" s="90">
        <v>927581</v>
      </c>
      <c r="G236" s="32">
        <v>19.239999999999998</v>
      </c>
      <c r="H236" s="32" t="s">
        <v>880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44557</v>
      </c>
      <c r="B237" s="32" t="s">
        <v>1250</v>
      </c>
      <c r="C237" s="31" t="s">
        <v>1251</v>
      </c>
      <c r="D237" s="31" t="s">
        <v>1253</v>
      </c>
      <c r="E237" s="31" t="s">
        <v>577</v>
      </c>
      <c r="F237" s="90">
        <v>1865917</v>
      </c>
      <c r="G237" s="32">
        <v>28.49</v>
      </c>
      <c r="H237" s="32" t="s">
        <v>880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44557</v>
      </c>
      <c r="B238" s="32" t="s">
        <v>1250</v>
      </c>
      <c r="C238" s="31" t="s">
        <v>1251</v>
      </c>
      <c r="D238" s="31" t="s">
        <v>1043</v>
      </c>
      <c r="E238" s="31" t="s">
        <v>577</v>
      </c>
      <c r="F238" s="90">
        <v>1447752</v>
      </c>
      <c r="G238" s="32">
        <v>28.77</v>
      </c>
      <c r="H238" s="32" t="s">
        <v>880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44557</v>
      </c>
      <c r="B239" s="32" t="s">
        <v>1250</v>
      </c>
      <c r="C239" s="31" t="s">
        <v>1251</v>
      </c>
      <c r="D239" s="31" t="s">
        <v>1252</v>
      </c>
      <c r="E239" s="31" t="s">
        <v>577</v>
      </c>
      <c r="F239" s="90">
        <v>1441619</v>
      </c>
      <c r="G239" s="32">
        <v>28.61</v>
      </c>
      <c r="H239" s="32" t="s">
        <v>880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44557</v>
      </c>
      <c r="B240" s="32" t="s">
        <v>1250</v>
      </c>
      <c r="C240" s="31" t="s">
        <v>1251</v>
      </c>
      <c r="D240" s="31" t="s">
        <v>988</v>
      </c>
      <c r="E240" s="31" t="s">
        <v>577</v>
      </c>
      <c r="F240" s="90">
        <v>940923</v>
      </c>
      <c r="G240" s="32">
        <v>29.02</v>
      </c>
      <c r="H240" s="32" t="s">
        <v>880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44557</v>
      </c>
      <c r="B241" s="32" t="s">
        <v>1254</v>
      </c>
      <c r="C241" s="31" t="s">
        <v>1255</v>
      </c>
      <c r="D241" s="31" t="s">
        <v>1044</v>
      </c>
      <c r="E241" s="31" t="s">
        <v>577</v>
      </c>
      <c r="F241" s="90">
        <v>189437</v>
      </c>
      <c r="G241" s="32">
        <v>113.67</v>
      </c>
      <c r="H241" s="32" t="s">
        <v>880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0"/>
  <sheetViews>
    <sheetView zoomScale="85" zoomScaleNormal="85" workbookViewId="0">
      <selection activeCell="D28" sqref="D2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44558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62">
        <v>1</v>
      </c>
      <c r="B10" s="415">
        <v>44474</v>
      </c>
      <c r="C10" s="463"/>
      <c r="D10" s="464" t="s">
        <v>118</v>
      </c>
      <c r="E10" s="465" t="s">
        <v>593</v>
      </c>
      <c r="F10" s="329">
        <v>720</v>
      </c>
      <c r="G10" s="329">
        <v>660</v>
      </c>
      <c r="H10" s="465">
        <v>675</v>
      </c>
      <c r="I10" s="466" t="s">
        <v>830</v>
      </c>
      <c r="J10" s="325" t="s">
        <v>882</v>
      </c>
      <c r="K10" s="325">
        <f t="shared" ref="K10:K11" si="0">H10-F10</f>
        <v>-45</v>
      </c>
      <c r="L10" s="326">
        <f t="shared" ref="L10:L16" si="1">(F10*-0.7)/100</f>
        <v>-5.0399999999999991</v>
      </c>
      <c r="M10" s="327">
        <f t="shared" ref="M10:M11" si="2">(K10+L10)/F10</f>
        <v>-6.9499999999999992E-2</v>
      </c>
      <c r="N10" s="325" t="s">
        <v>604</v>
      </c>
      <c r="O10" s="328">
        <v>44543</v>
      </c>
      <c r="P10" s="329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08" customFormat="1" ht="12.75" customHeight="1">
      <c r="A11" s="318">
        <v>2</v>
      </c>
      <c r="B11" s="319">
        <v>44495</v>
      </c>
      <c r="C11" s="320"/>
      <c r="D11" s="321" t="s">
        <v>126</v>
      </c>
      <c r="E11" s="322" t="s">
        <v>593</v>
      </c>
      <c r="F11" s="323">
        <v>1490</v>
      </c>
      <c r="G11" s="323">
        <v>1395</v>
      </c>
      <c r="H11" s="322">
        <v>1395</v>
      </c>
      <c r="I11" s="324" t="s">
        <v>841</v>
      </c>
      <c r="J11" s="325" t="s">
        <v>719</v>
      </c>
      <c r="K11" s="325">
        <f t="shared" si="0"/>
        <v>-95</v>
      </c>
      <c r="L11" s="326">
        <f t="shared" si="1"/>
        <v>-10.43</v>
      </c>
      <c r="M11" s="327">
        <f t="shared" si="2"/>
        <v>-7.0758389261744978E-2</v>
      </c>
      <c r="N11" s="325" t="s">
        <v>604</v>
      </c>
      <c r="O11" s="328">
        <v>44547</v>
      </c>
      <c r="P11" s="329"/>
      <c r="Q11" s="307"/>
      <c r="R11" s="307" t="s">
        <v>592</v>
      </c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</row>
    <row r="12" spans="1:38" s="262" customFormat="1" ht="12.75" customHeight="1">
      <c r="A12" s="318">
        <v>3</v>
      </c>
      <c r="B12" s="319">
        <v>44525</v>
      </c>
      <c r="C12" s="320"/>
      <c r="D12" s="321" t="s">
        <v>407</v>
      </c>
      <c r="E12" s="322" t="s">
        <v>593</v>
      </c>
      <c r="F12" s="323">
        <v>772.5</v>
      </c>
      <c r="G12" s="323">
        <v>730</v>
      </c>
      <c r="H12" s="322">
        <v>730</v>
      </c>
      <c r="I12" s="324" t="s">
        <v>870</v>
      </c>
      <c r="J12" s="325" t="s">
        <v>882</v>
      </c>
      <c r="K12" s="325">
        <f t="shared" ref="K12" si="3">H12-F12</f>
        <v>-42.5</v>
      </c>
      <c r="L12" s="326">
        <f t="shared" si="1"/>
        <v>-5.4074999999999998</v>
      </c>
      <c r="M12" s="327">
        <f t="shared" ref="M12" si="4">(K12+L12)/F12</f>
        <v>-6.2016181229773461E-2</v>
      </c>
      <c r="N12" s="325" t="s">
        <v>604</v>
      </c>
      <c r="O12" s="328">
        <v>44531</v>
      </c>
      <c r="P12" s="329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70">
        <v>4</v>
      </c>
      <c r="B13" s="371">
        <v>44525</v>
      </c>
      <c r="C13" s="372"/>
      <c r="D13" s="373" t="s">
        <v>266</v>
      </c>
      <c r="E13" s="374" t="s">
        <v>593</v>
      </c>
      <c r="F13" s="375">
        <v>2065</v>
      </c>
      <c r="G13" s="375">
        <v>1950</v>
      </c>
      <c r="H13" s="374">
        <v>2155</v>
      </c>
      <c r="I13" s="376" t="s">
        <v>871</v>
      </c>
      <c r="J13" s="271" t="s">
        <v>910</v>
      </c>
      <c r="K13" s="271">
        <f t="shared" ref="K13" si="5">H13-F13</f>
        <v>90</v>
      </c>
      <c r="L13" s="272">
        <f t="shared" si="1"/>
        <v>-14.455</v>
      </c>
      <c r="M13" s="273">
        <f t="shared" ref="M13" si="6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0">
        <v>5</v>
      </c>
      <c r="B14" s="356">
        <v>44526</v>
      </c>
      <c r="C14" s="341"/>
      <c r="D14" s="342" t="s">
        <v>522</v>
      </c>
      <c r="E14" s="343" t="s">
        <v>593</v>
      </c>
      <c r="F14" s="344">
        <v>2160</v>
      </c>
      <c r="G14" s="344">
        <v>2030</v>
      </c>
      <c r="H14" s="343">
        <v>2290</v>
      </c>
      <c r="I14" s="345" t="s">
        <v>826</v>
      </c>
      <c r="J14" s="103" t="s">
        <v>881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0">
        <v>6</v>
      </c>
      <c r="B15" s="356">
        <v>44526</v>
      </c>
      <c r="C15" s="341"/>
      <c r="D15" s="342" t="s">
        <v>71</v>
      </c>
      <c r="E15" s="343" t="s">
        <v>593</v>
      </c>
      <c r="F15" s="344">
        <v>201</v>
      </c>
      <c r="G15" s="344">
        <v>189</v>
      </c>
      <c r="H15" s="343">
        <v>213.5</v>
      </c>
      <c r="I15" s="345" t="s">
        <v>874</v>
      </c>
      <c r="J15" s="103" t="s">
        <v>925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0">
        <v>7</v>
      </c>
      <c r="B16" s="356">
        <v>44531</v>
      </c>
      <c r="C16" s="341"/>
      <c r="D16" s="342" t="s">
        <v>554</v>
      </c>
      <c r="E16" s="343" t="s">
        <v>593</v>
      </c>
      <c r="F16" s="344">
        <v>1970</v>
      </c>
      <c r="G16" s="344">
        <v>1845</v>
      </c>
      <c r="H16" s="343">
        <v>2115</v>
      </c>
      <c r="I16" s="345" t="s">
        <v>887</v>
      </c>
      <c r="J16" s="103" t="s">
        <v>925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9">
        <v>8</v>
      </c>
      <c r="B17" s="263">
        <v>44532</v>
      </c>
      <c r="C17" s="351"/>
      <c r="D17" s="352" t="s">
        <v>251</v>
      </c>
      <c r="E17" s="353" t="s">
        <v>593</v>
      </c>
      <c r="F17" s="354" t="s">
        <v>903</v>
      </c>
      <c r="G17" s="354">
        <v>414</v>
      </c>
      <c r="H17" s="353"/>
      <c r="I17" s="355" t="s">
        <v>904</v>
      </c>
      <c r="J17" s="303" t="s">
        <v>594</v>
      </c>
      <c r="K17" s="303"/>
      <c r="L17" s="304"/>
      <c r="M17" s="305"/>
      <c r="N17" s="303"/>
      <c r="O17" s="306"/>
      <c r="P17" s="107">
        <f>VLOOKUP(D17,'MidCap Intra'!B42:C535,2,0)</f>
        <v>432.8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9">
        <v>9</v>
      </c>
      <c r="B18" s="263">
        <v>44532</v>
      </c>
      <c r="C18" s="351"/>
      <c r="D18" s="352" t="s">
        <v>136</v>
      </c>
      <c r="E18" s="353" t="s">
        <v>593</v>
      </c>
      <c r="F18" s="354" t="s">
        <v>905</v>
      </c>
      <c r="G18" s="354">
        <v>109</v>
      </c>
      <c r="H18" s="353"/>
      <c r="I18" s="355" t="s">
        <v>906</v>
      </c>
      <c r="J18" s="303" t="s">
        <v>594</v>
      </c>
      <c r="K18" s="303"/>
      <c r="L18" s="304"/>
      <c r="M18" s="305"/>
      <c r="N18" s="303"/>
      <c r="O18" s="306"/>
      <c r="P18" s="107">
        <f>VLOOKUP(D18,'MidCap Intra'!B43:C536,2,0)</f>
        <v>110.75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18">
        <v>10</v>
      </c>
      <c r="B19" s="484">
        <v>44543</v>
      </c>
      <c r="C19" s="320"/>
      <c r="D19" s="321" t="s">
        <v>134</v>
      </c>
      <c r="E19" s="322" t="s">
        <v>593</v>
      </c>
      <c r="F19" s="323">
        <v>272</v>
      </c>
      <c r="G19" s="323">
        <v>255</v>
      </c>
      <c r="H19" s="322">
        <v>255</v>
      </c>
      <c r="I19" s="324" t="s">
        <v>949</v>
      </c>
      <c r="J19" s="325" t="s">
        <v>976</v>
      </c>
      <c r="K19" s="325">
        <f t="shared" ref="K19" si="11">H19-F19</f>
        <v>-17</v>
      </c>
      <c r="L19" s="326">
        <f>(F19*-0.7)/100</f>
        <v>-1.9039999999999997</v>
      </c>
      <c r="M19" s="327">
        <f t="shared" ref="M19" si="12">(K19+L19)/F19</f>
        <v>-6.9500000000000006E-2</v>
      </c>
      <c r="N19" s="325" t="s">
        <v>604</v>
      </c>
      <c r="O19" s="328">
        <v>44547</v>
      </c>
      <c r="P19" s="329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49">
        <v>11</v>
      </c>
      <c r="B20" s="350">
        <v>44544</v>
      </c>
      <c r="C20" s="351"/>
      <c r="D20" s="352" t="s">
        <v>118</v>
      </c>
      <c r="E20" s="353" t="s">
        <v>593</v>
      </c>
      <c r="F20" s="354" t="s">
        <v>956</v>
      </c>
      <c r="G20" s="354">
        <v>635</v>
      </c>
      <c r="H20" s="353"/>
      <c r="I20" s="355" t="s">
        <v>957</v>
      </c>
      <c r="J20" s="303" t="s">
        <v>594</v>
      </c>
      <c r="K20" s="303"/>
      <c r="L20" s="304"/>
      <c r="M20" s="305"/>
      <c r="N20" s="303"/>
      <c r="O20" s="306"/>
      <c r="P20" s="107">
        <f>VLOOKUP(D20,'MidCap Intra'!B45:C538,2,0)</f>
        <v>639.75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70">
        <v>12</v>
      </c>
      <c r="B21" s="371">
        <v>44547</v>
      </c>
      <c r="C21" s="372"/>
      <c r="D21" s="373" t="s">
        <v>71</v>
      </c>
      <c r="E21" s="374" t="s">
        <v>593</v>
      </c>
      <c r="F21" s="375">
        <v>201.5</v>
      </c>
      <c r="G21" s="375">
        <v>188</v>
      </c>
      <c r="H21" s="374">
        <v>209.5</v>
      </c>
      <c r="I21" s="376" t="s">
        <v>977</v>
      </c>
      <c r="J21" s="271" t="s">
        <v>1036</v>
      </c>
      <c r="K21" s="271">
        <f t="shared" ref="K21" si="13">H21-F21</f>
        <v>8</v>
      </c>
      <c r="L21" s="272">
        <f t="shared" ref="L21" si="14">(F21*-0.7)/100</f>
        <v>-1.4104999999999999</v>
      </c>
      <c r="M21" s="273">
        <f t="shared" ref="M21" si="15">(K21+L21)/F21</f>
        <v>3.2702233250620348E-2</v>
      </c>
      <c r="N21" s="271" t="s">
        <v>591</v>
      </c>
      <c r="O21" s="274">
        <v>44553</v>
      </c>
      <c r="P21" s="270">
        <f>VLOOKUP(D21,'MidCap Intra'!B46:C539,2,0)</f>
        <v>206.95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49">
        <v>13</v>
      </c>
      <c r="B22" s="350">
        <v>44547</v>
      </c>
      <c r="C22" s="351"/>
      <c r="D22" s="352" t="s">
        <v>125</v>
      </c>
      <c r="E22" s="353" t="s">
        <v>593</v>
      </c>
      <c r="F22" s="354" t="s">
        <v>978</v>
      </c>
      <c r="G22" s="354">
        <v>687</v>
      </c>
      <c r="H22" s="353"/>
      <c r="I22" s="355" t="s">
        <v>979</v>
      </c>
      <c r="J22" s="303" t="s">
        <v>594</v>
      </c>
      <c r="K22" s="303"/>
      <c r="L22" s="304"/>
      <c r="M22" s="305"/>
      <c r="N22" s="303"/>
      <c r="O22" s="306"/>
      <c r="P22" s="107">
        <f>VLOOKUP(D22,'MidCap Intra'!B47:C540,2,0)</f>
        <v>736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s="262" customFormat="1" ht="12.75" customHeight="1">
      <c r="A23" s="349">
        <v>14</v>
      </c>
      <c r="B23" s="350">
        <v>44552</v>
      </c>
      <c r="C23" s="351"/>
      <c r="D23" s="352" t="s">
        <v>43</v>
      </c>
      <c r="E23" s="353" t="s">
        <v>593</v>
      </c>
      <c r="F23" s="354" t="s">
        <v>1006</v>
      </c>
      <c r="G23" s="354">
        <v>1995</v>
      </c>
      <c r="H23" s="353"/>
      <c r="I23" s="355" t="s">
        <v>1007</v>
      </c>
      <c r="J23" s="303" t="s">
        <v>594</v>
      </c>
      <c r="K23" s="303"/>
      <c r="L23" s="304"/>
      <c r="M23" s="305"/>
      <c r="N23" s="303"/>
      <c r="O23" s="306"/>
      <c r="P23" s="107">
        <f>VLOOKUP(D23,'MidCap Intra'!B11:M511,2,0)</f>
        <v>2136.6999999999998</v>
      </c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</row>
    <row r="24" spans="1:38" s="262" customFormat="1" ht="12.75" customHeight="1">
      <c r="A24" s="349">
        <v>15</v>
      </c>
      <c r="B24" s="350">
        <v>44557</v>
      </c>
      <c r="C24" s="351"/>
      <c r="D24" s="352" t="s">
        <v>522</v>
      </c>
      <c r="E24" s="353" t="s">
        <v>593</v>
      </c>
      <c r="F24" s="354" t="s">
        <v>1091</v>
      </c>
      <c r="G24" s="354">
        <v>2035</v>
      </c>
      <c r="H24" s="353"/>
      <c r="I24" s="355" t="s">
        <v>826</v>
      </c>
      <c r="J24" s="303" t="s">
        <v>594</v>
      </c>
      <c r="K24" s="303"/>
      <c r="L24" s="304"/>
      <c r="M24" s="305"/>
      <c r="N24" s="303"/>
      <c r="O24" s="306"/>
      <c r="P24" s="107">
        <f>VLOOKUP(D24,'MidCap Intra'!B12:M512,2,0)</f>
        <v>2210.85</v>
      </c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</row>
    <row r="25" spans="1:38" ht="13.9" customHeight="1">
      <c r="A25" s="113"/>
      <c r="B25" s="108"/>
      <c r="C25" s="114"/>
      <c r="D25" s="109"/>
      <c r="E25" s="110"/>
      <c r="F25" s="107"/>
      <c r="G25" s="107"/>
      <c r="H25" s="110"/>
      <c r="I25" s="111"/>
      <c r="J25" s="112"/>
      <c r="K25" s="113"/>
      <c r="L25" s="108"/>
      <c r="M25" s="114"/>
      <c r="N25" s="109"/>
      <c r="O25" s="110"/>
      <c r="P25" s="11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20"/>
      <c r="B26" s="121"/>
      <c r="C26" s="122"/>
      <c r="D26" s="123"/>
      <c r="E26" s="124"/>
      <c r="F26" s="124"/>
      <c r="H26" s="124"/>
      <c r="I26" s="125"/>
      <c r="J26" s="126"/>
      <c r="K26" s="126"/>
      <c r="L26" s="127"/>
      <c r="M26" s="128"/>
      <c r="N26" s="129"/>
      <c r="O26" s="130"/>
      <c r="P26" s="13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4.25" customHeight="1">
      <c r="A27" s="120"/>
      <c r="B27" s="121"/>
      <c r="C27" s="122"/>
      <c r="D27" s="123"/>
      <c r="E27" s="124"/>
      <c r="F27" s="124"/>
      <c r="G27" s="120"/>
      <c r="H27" s="124"/>
      <c r="I27" s="125"/>
      <c r="J27" s="126"/>
      <c r="K27" s="126"/>
      <c r="L27" s="127"/>
      <c r="M27" s="128"/>
      <c r="N27" s="129"/>
      <c r="O27" s="130"/>
      <c r="P27" s="13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596</v>
      </c>
      <c r="B28" s="133"/>
      <c r="C28" s="134"/>
      <c r="D28" s="135"/>
      <c r="E28" s="136"/>
      <c r="F28" s="136"/>
      <c r="G28" s="136"/>
      <c r="H28" s="136"/>
      <c r="I28" s="136"/>
      <c r="J28" s="137"/>
      <c r="K28" s="136"/>
      <c r="L28" s="138"/>
      <c r="M28" s="59"/>
      <c r="N28" s="137"/>
      <c r="O28" s="13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597</v>
      </c>
      <c r="B29" s="132"/>
      <c r="C29" s="132"/>
      <c r="D29" s="132"/>
      <c r="E29" s="44"/>
      <c r="F29" s="140" t="s">
        <v>598</v>
      </c>
      <c r="G29" s="6"/>
      <c r="H29" s="6"/>
      <c r="I29" s="6"/>
      <c r="J29" s="141"/>
      <c r="K29" s="142"/>
      <c r="L29" s="142"/>
      <c r="M29" s="143"/>
      <c r="N29" s="1"/>
      <c r="O29" s="1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599</v>
      </c>
      <c r="B30" s="132"/>
      <c r="C30" s="132"/>
      <c r="D30" s="132"/>
      <c r="E30" s="6"/>
      <c r="F30" s="140" t="s">
        <v>600</v>
      </c>
      <c r="G30" s="6"/>
      <c r="H30" s="6"/>
      <c r="I30" s="6"/>
      <c r="J30" s="141"/>
      <c r="K30" s="142"/>
      <c r="L30" s="142"/>
      <c r="M30" s="143"/>
      <c r="N30" s="1"/>
      <c r="O30" s="1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2"/>
      <c r="B31" s="132"/>
      <c r="C31" s="132"/>
      <c r="D31" s="132"/>
      <c r="E31" s="6"/>
      <c r="F31" s="6"/>
      <c r="G31" s="6"/>
      <c r="H31" s="6"/>
      <c r="I31" s="6"/>
      <c r="J31" s="145"/>
      <c r="K31" s="142"/>
      <c r="L31" s="142"/>
      <c r="M31" s="6"/>
      <c r="N31" s="146"/>
      <c r="O31" s="1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.75" customHeight="1">
      <c r="A32" s="1"/>
      <c r="B32" s="147" t="s">
        <v>601</v>
      </c>
      <c r="C32" s="147"/>
      <c r="D32" s="147"/>
      <c r="E32" s="147"/>
      <c r="F32" s="148"/>
      <c r="G32" s="6"/>
      <c r="H32" s="6"/>
      <c r="I32" s="149"/>
      <c r="J32" s="150"/>
      <c r="K32" s="151"/>
      <c r="L32" s="150"/>
      <c r="M32" s="6"/>
      <c r="N32" s="1"/>
      <c r="O32" s="1"/>
      <c r="P32" s="1"/>
      <c r="R32" s="59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9" t="s">
        <v>16</v>
      </c>
      <c r="B33" s="100" t="s">
        <v>568</v>
      </c>
      <c r="C33" s="102"/>
      <c r="D33" s="101" t="s">
        <v>579</v>
      </c>
      <c r="E33" s="100" t="s">
        <v>580</v>
      </c>
      <c r="F33" s="100" t="s">
        <v>581</v>
      </c>
      <c r="G33" s="100" t="s">
        <v>602</v>
      </c>
      <c r="H33" s="100" t="s">
        <v>583</v>
      </c>
      <c r="I33" s="100" t="s">
        <v>584</v>
      </c>
      <c r="J33" s="100" t="s">
        <v>585</v>
      </c>
      <c r="K33" s="100" t="s">
        <v>603</v>
      </c>
      <c r="L33" s="153" t="s">
        <v>587</v>
      </c>
      <c r="M33" s="102" t="s">
        <v>588</v>
      </c>
      <c r="N33" s="99" t="s">
        <v>589</v>
      </c>
      <c r="O33" s="393" t="s">
        <v>590</v>
      </c>
      <c r="P33" s="307"/>
      <c r="Q33" s="1"/>
      <c r="R33" s="388"/>
      <c r="S33" s="388"/>
      <c r="T33" s="388"/>
      <c r="U33" s="346"/>
      <c r="V33" s="346"/>
      <c r="W33" s="346"/>
      <c r="X33" s="346"/>
      <c r="Y33" s="346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s="262" customFormat="1" ht="15" customHeight="1">
      <c r="A34" s="318">
        <v>1</v>
      </c>
      <c r="B34" s="319">
        <v>44524</v>
      </c>
      <c r="C34" s="320"/>
      <c r="D34" s="321" t="s">
        <v>867</v>
      </c>
      <c r="E34" s="322" t="s">
        <v>593</v>
      </c>
      <c r="F34" s="323">
        <v>3165</v>
      </c>
      <c r="G34" s="323">
        <v>3080</v>
      </c>
      <c r="H34" s="322">
        <v>3080</v>
      </c>
      <c r="I34" s="324" t="s">
        <v>868</v>
      </c>
      <c r="J34" s="325" t="s">
        <v>916</v>
      </c>
      <c r="K34" s="325">
        <f t="shared" ref="K34" si="16">H34-F34</f>
        <v>-85</v>
      </c>
      <c r="L34" s="326">
        <f t="shared" ref="L34:L39" si="17">(F34*-0.7)/100</f>
        <v>-22.155000000000001</v>
      </c>
      <c r="M34" s="327">
        <f t="shared" ref="M34" si="18">(K34+L34)/F34</f>
        <v>-3.385624012638231E-2</v>
      </c>
      <c r="N34" s="325" t="s">
        <v>604</v>
      </c>
      <c r="O34" s="328">
        <v>44536</v>
      </c>
      <c r="P34" s="395"/>
      <c r="Q34" s="389"/>
      <c r="R34" s="390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397">
        <v>2</v>
      </c>
      <c r="B35" s="398">
        <v>44529</v>
      </c>
      <c r="C35" s="399"/>
      <c r="D35" s="400" t="s">
        <v>114</v>
      </c>
      <c r="E35" s="401" t="s">
        <v>593</v>
      </c>
      <c r="F35" s="401">
        <v>1134</v>
      </c>
      <c r="G35" s="401">
        <v>1095</v>
      </c>
      <c r="H35" s="401">
        <v>1167.5</v>
      </c>
      <c r="I35" s="401" t="s">
        <v>875</v>
      </c>
      <c r="J35" s="103" t="s">
        <v>890</v>
      </c>
      <c r="K35" s="103">
        <f t="shared" ref="K35" si="19">H35-F35</f>
        <v>33.5</v>
      </c>
      <c r="L35" s="104">
        <f t="shared" si="17"/>
        <v>-7.9379999999999997</v>
      </c>
      <c r="M35" s="105">
        <f t="shared" ref="M35" si="20">(K35+L35)/F35</f>
        <v>2.2541446208112877E-2</v>
      </c>
      <c r="N35" s="391" t="s">
        <v>591</v>
      </c>
      <c r="O35" s="394">
        <v>44532</v>
      </c>
      <c r="P35" s="396"/>
      <c r="Q35" s="389"/>
      <c r="R35" s="390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62" customFormat="1" ht="15" customHeight="1">
      <c r="A36" s="432">
        <v>3</v>
      </c>
      <c r="B36" s="433">
        <v>44530</v>
      </c>
      <c r="C36" s="434"/>
      <c r="D36" s="435" t="s">
        <v>350</v>
      </c>
      <c r="E36" s="436" t="s">
        <v>593</v>
      </c>
      <c r="F36" s="436">
        <v>742.5</v>
      </c>
      <c r="G36" s="436">
        <v>720</v>
      </c>
      <c r="H36" s="436">
        <v>749</v>
      </c>
      <c r="I36" s="436" t="s">
        <v>876</v>
      </c>
      <c r="J36" s="437" t="s">
        <v>917</v>
      </c>
      <c r="K36" s="437">
        <f t="shared" ref="K36" si="21">H36-F36</f>
        <v>6.5</v>
      </c>
      <c r="L36" s="438">
        <f t="shared" si="17"/>
        <v>-5.1974999999999998</v>
      </c>
      <c r="M36" s="439">
        <f t="shared" ref="M36" si="22">(K36+L36)/F36</f>
        <v>1.7542087542087544E-3</v>
      </c>
      <c r="N36" s="440" t="s">
        <v>714</v>
      </c>
      <c r="O36" s="441">
        <v>44536</v>
      </c>
      <c r="P36" s="395"/>
      <c r="Q36" s="389"/>
      <c r="R36" s="390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432">
        <v>4</v>
      </c>
      <c r="B37" s="433">
        <v>44530</v>
      </c>
      <c r="C37" s="434"/>
      <c r="D37" s="435" t="s">
        <v>415</v>
      </c>
      <c r="E37" s="436" t="s">
        <v>593</v>
      </c>
      <c r="F37" s="436">
        <v>1615</v>
      </c>
      <c r="G37" s="436">
        <v>1570</v>
      </c>
      <c r="H37" s="436">
        <v>1630</v>
      </c>
      <c r="I37" s="436" t="s">
        <v>877</v>
      </c>
      <c r="J37" s="437" t="s">
        <v>954</v>
      </c>
      <c r="K37" s="437">
        <f t="shared" ref="K37" si="23">H37-F37</f>
        <v>15</v>
      </c>
      <c r="L37" s="438">
        <f t="shared" si="17"/>
        <v>-11.305</v>
      </c>
      <c r="M37" s="439">
        <f t="shared" ref="M37" si="24">(K37+L37)/F37</f>
        <v>2.2879256965944272E-3</v>
      </c>
      <c r="N37" s="440" t="s">
        <v>714</v>
      </c>
      <c r="O37" s="441">
        <v>44544</v>
      </c>
      <c r="P37" s="389"/>
      <c r="Q37" s="389"/>
      <c r="R37" s="390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62" customFormat="1" ht="15" customHeight="1">
      <c r="A38" s="318">
        <v>5</v>
      </c>
      <c r="B38" s="319">
        <v>44532</v>
      </c>
      <c r="C38" s="320"/>
      <c r="D38" s="321" t="s">
        <v>85</v>
      </c>
      <c r="E38" s="322" t="s">
        <v>593</v>
      </c>
      <c r="F38" s="323">
        <v>929</v>
      </c>
      <c r="G38" s="323">
        <v>896</v>
      </c>
      <c r="H38" s="322">
        <v>896</v>
      </c>
      <c r="I38" s="324" t="s">
        <v>891</v>
      </c>
      <c r="J38" s="325" t="s">
        <v>933</v>
      </c>
      <c r="K38" s="325">
        <f t="shared" ref="K38:K39" si="25">H38-F38</f>
        <v>-33</v>
      </c>
      <c r="L38" s="326">
        <f t="shared" si="17"/>
        <v>-6.5029999999999992</v>
      </c>
      <c r="M38" s="327">
        <f t="shared" ref="M38:M39" si="26">(K38+L38)/F38</f>
        <v>-4.252206673842842E-2</v>
      </c>
      <c r="N38" s="325" t="s">
        <v>604</v>
      </c>
      <c r="O38" s="328">
        <v>44537</v>
      </c>
      <c r="P38" s="395"/>
      <c r="Q38" s="389"/>
      <c r="R38" s="390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</row>
    <row r="39" spans="1:38" s="262" customFormat="1" ht="15" customHeight="1">
      <c r="A39" s="397">
        <v>6</v>
      </c>
      <c r="B39" s="398">
        <v>44532</v>
      </c>
      <c r="C39" s="399"/>
      <c r="D39" s="400" t="s">
        <v>77</v>
      </c>
      <c r="E39" s="401" t="s">
        <v>593</v>
      </c>
      <c r="F39" s="401">
        <v>364.5</v>
      </c>
      <c r="G39" s="401">
        <v>355</v>
      </c>
      <c r="H39" s="401">
        <v>375</v>
      </c>
      <c r="I39" s="401" t="s">
        <v>892</v>
      </c>
      <c r="J39" s="103" t="s">
        <v>934</v>
      </c>
      <c r="K39" s="103">
        <f t="shared" si="25"/>
        <v>10.5</v>
      </c>
      <c r="L39" s="104">
        <f t="shared" si="17"/>
        <v>-2.5514999999999999</v>
      </c>
      <c r="M39" s="105">
        <f t="shared" si="26"/>
        <v>2.1806584362139919E-2</v>
      </c>
      <c r="N39" s="391" t="s">
        <v>591</v>
      </c>
      <c r="O39" s="394">
        <v>44538</v>
      </c>
      <c r="P39" s="396"/>
      <c r="Q39" s="389"/>
      <c r="R39" s="390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</row>
    <row r="40" spans="1:38" s="282" customFormat="1" ht="15" customHeight="1">
      <c r="A40" s="411">
        <v>7</v>
      </c>
      <c r="B40" s="260">
        <v>44532</v>
      </c>
      <c r="C40" s="312"/>
      <c r="D40" s="412" t="s">
        <v>407</v>
      </c>
      <c r="E40" s="311" t="s">
        <v>593</v>
      </c>
      <c r="F40" s="311">
        <v>722.5</v>
      </c>
      <c r="G40" s="311">
        <v>698</v>
      </c>
      <c r="H40" s="311">
        <v>732.5</v>
      </c>
      <c r="I40" s="311" t="s">
        <v>893</v>
      </c>
      <c r="J40" s="103" t="s">
        <v>894</v>
      </c>
      <c r="K40" s="103">
        <f t="shared" ref="K40:K42" si="27">H40-F40</f>
        <v>10</v>
      </c>
      <c r="L40" s="104">
        <f>(F40*-0.07)/100</f>
        <v>-0.50575000000000003</v>
      </c>
      <c r="M40" s="105">
        <f t="shared" ref="M40:M42" si="28">(K40+L40)/F40</f>
        <v>1.3140830449826989E-2</v>
      </c>
      <c r="N40" s="391" t="s">
        <v>591</v>
      </c>
      <c r="O40" s="413">
        <v>44532</v>
      </c>
      <c r="P40" s="389"/>
      <c r="Q40" s="389"/>
      <c r="R40" s="390" t="s">
        <v>592</v>
      </c>
      <c r="S40" s="261"/>
      <c r="T40" s="261"/>
      <c r="U40" s="261"/>
      <c r="V40" s="261"/>
      <c r="W40" s="261"/>
      <c r="X40" s="261"/>
      <c r="Y40" s="261"/>
      <c r="Z40" s="387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</row>
    <row r="41" spans="1:38" s="282" customFormat="1" ht="15" customHeight="1">
      <c r="A41" s="318">
        <v>8</v>
      </c>
      <c r="B41" s="319">
        <v>44533</v>
      </c>
      <c r="C41" s="320"/>
      <c r="D41" s="321" t="s">
        <v>908</v>
      </c>
      <c r="E41" s="322" t="s">
        <v>593</v>
      </c>
      <c r="F41" s="323">
        <v>5450</v>
      </c>
      <c r="G41" s="323">
        <v>5290</v>
      </c>
      <c r="H41" s="322">
        <v>5290</v>
      </c>
      <c r="I41" s="324" t="s">
        <v>909</v>
      </c>
      <c r="J41" s="325" t="s">
        <v>915</v>
      </c>
      <c r="K41" s="325">
        <f t="shared" si="27"/>
        <v>-160</v>
      </c>
      <c r="L41" s="326">
        <f>(F41*-0.7)/100</f>
        <v>-38.15</v>
      </c>
      <c r="M41" s="327">
        <f t="shared" si="28"/>
        <v>-3.6357798165137616E-2</v>
      </c>
      <c r="N41" s="325" t="s">
        <v>604</v>
      </c>
      <c r="O41" s="328">
        <v>44536</v>
      </c>
      <c r="P41" s="389"/>
      <c r="Q41" s="389"/>
      <c r="R41" s="390" t="s">
        <v>592</v>
      </c>
      <c r="S41" s="261"/>
      <c r="T41" s="261"/>
      <c r="U41" s="261"/>
      <c r="V41" s="261"/>
      <c r="W41" s="261"/>
      <c r="X41" s="261"/>
      <c r="Y41" s="261"/>
      <c r="Z41" s="387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</row>
    <row r="42" spans="1:38" ht="15" customHeight="1">
      <c r="A42" s="456">
        <v>9</v>
      </c>
      <c r="B42" s="457">
        <v>44536</v>
      </c>
      <c r="C42" s="458"/>
      <c r="D42" s="459" t="s">
        <v>913</v>
      </c>
      <c r="E42" s="460" t="s">
        <v>593</v>
      </c>
      <c r="F42" s="460">
        <v>1168</v>
      </c>
      <c r="G42" s="460">
        <v>1135</v>
      </c>
      <c r="H42" s="460">
        <v>1213.5</v>
      </c>
      <c r="I42" s="460" t="s">
        <v>914</v>
      </c>
      <c r="J42" s="103" t="s">
        <v>991</v>
      </c>
      <c r="K42" s="103">
        <f t="shared" si="27"/>
        <v>45.5</v>
      </c>
      <c r="L42" s="104">
        <f>(F42*-0.7)/100</f>
        <v>-8.1759999999999984</v>
      </c>
      <c r="M42" s="105">
        <f t="shared" si="28"/>
        <v>3.1955479452054791E-2</v>
      </c>
      <c r="N42" s="391" t="s">
        <v>591</v>
      </c>
      <c r="O42" s="394">
        <v>44551</v>
      </c>
      <c r="P42" s="1"/>
      <c r="Q42" s="1"/>
      <c r="R42" s="461" t="s">
        <v>595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2" customFormat="1" ht="15" customHeight="1">
      <c r="A43" s="411">
        <v>10</v>
      </c>
      <c r="B43" s="260">
        <v>44537</v>
      </c>
      <c r="C43" s="312"/>
      <c r="D43" s="412" t="s">
        <v>350</v>
      </c>
      <c r="E43" s="311" t="s">
        <v>593</v>
      </c>
      <c r="F43" s="311">
        <v>740</v>
      </c>
      <c r="G43" s="311">
        <v>718</v>
      </c>
      <c r="H43" s="311">
        <v>760</v>
      </c>
      <c r="I43" s="311" t="s">
        <v>876</v>
      </c>
      <c r="J43" s="103" t="s">
        <v>899</v>
      </c>
      <c r="K43" s="103">
        <f t="shared" ref="K43:K44" si="29">H43-F43</f>
        <v>20</v>
      </c>
      <c r="L43" s="104">
        <f>(F43*-0.7)/100</f>
        <v>-5.18</v>
      </c>
      <c r="M43" s="105">
        <f t="shared" ref="M43:M44" si="30">(K43+L43)/F43</f>
        <v>2.0027027027027026E-2</v>
      </c>
      <c r="N43" s="391" t="s">
        <v>591</v>
      </c>
      <c r="O43" s="394">
        <v>44540</v>
      </c>
      <c r="P43" s="389"/>
      <c r="Q43" s="389"/>
      <c r="R43" s="390" t="s">
        <v>595</v>
      </c>
      <c r="S43" s="261"/>
      <c r="T43" s="261"/>
      <c r="U43" s="261"/>
      <c r="V43" s="261"/>
      <c r="W43" s="261"/>
      <c r="X43" s="261"/>
      <c r="Y43" s="261"/>
      <c r="Z43" s="387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</row>
    <row r="44" spans="1:38" ht="15" customHeight="1">
      <c r="A44" s="456">
        <v>11</v>
      </c>
      <c r="B44" s="457">
        <v>44538</v>
      </c>
      <c r="C44" s="458"/>
      <c r="D44" s="459" t="s">
        <v>935</v>
      </c>
      <c r="E44" s="460" t="s">
        <v>593</v>
      </c>
      <c r="F44" s="460">
        <v>369</v>
      </c>
      <c r="G44" s="460">
        <v>356</v>
      </c>
      <c r="H44" s="460">
        <v>382</v>
      </c>
      <c r="I44" s="460" t="s">
        <v>936</v>
      </c>
      <c r="J44" s="103" t="s">
        <v>948</v>
      </c>
      <c r="K44" s="103">
        <f t="shared" si="29"/>
        <v>13</v>
      </c>
      <c r="L44" s="104">
        <f>(F44*-0.7)/100</f>
        <v>-2.5830000000000002</v>
      </c>
      <c r="M44" s="105">
        <f t="shared" si="30"/>
        <v>2.8230352303523033E-2</v>
      </c>
      <c r="N44" s="391" t="s">
        <v>591</v>
      </c>
      <c r="O44" s="394">
        <v>44540</v>
      </c>
      <c r="P44" s="1"/>
      <c r="Q44" s="1"/>
      <c r="R44" s="461" t="s">
        <v>595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2" customFormat="1" ht="15" customHeight="1">
      <c r="A45" s="377">
        <v>12</v>
      </c>
      <c r="B45" s="263">
        <v>44539</v>
      </c>
      <c r="C45" s="378"/>
      <c r="D45" s="379" t="s">
        <v>941</v>
      </c>
      <c r="E45" s="267" t="s">
        <v>593</v>
      </c>
      <c r="F45" s="267" t="s">
        <v>942</v>
      </c>
      <c r="G45" s="267">
        <v>1392</v>
      </c>
      <c r="H45" s="267"/>
      <c r="I45" s="267" t="s">
        <v>943</v>
      </c>
      <c r="J45" s="380" t="s">
        <v>594</v>
      </c>
      <c r="K45" s="380"/>
      <c r="L45" s="381"/>
      <c r="M45" s="382"/>
      <c r="N45" s="392"/>
      <c r="O45" s="383"/>
      <c r="P45" s="389"/>
      <c r="Q45" s="389"/>
      <c r="R45" s="390" t="s">
        <v>595</v>
      </c>
      <c r="S45" s="261"/>
      <c r="T45" s="261"/>
      <c r="U45" s="261"/>
      <c r="V45" s="261"/>
      <c r="W45" s="261"/>
      <c r="X45" s="261"/>
      <c r="Y45" s="261"/>
      <c r="Z45" s="387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</row>
    <row r="46" spans="1:38" ht="15" customHeight="1">
      <c r="A46" s="477">
        <v>13</v>
      </c>
      <c r="B46" s="478">
        <v>44543</v>
      </c>
      <c r="C46" s="479"/>
      <c r="D46" s="480" t="s">
        <v>129</v>
      </c>
      <c r="E46" s="468" t="s">
        <v>593</v>
      </c>
      <c r="F46" s="468">
        <v>51.55</v>
      </c>
      <c r="G46" s="468">
        <v>49.9</v>
      </c>
      <c r="H46" s="468">
        <v>49.9</v>
      </c>
      <c r="I46" s="468" t="s">
        <v>950</v>
      </c>
      <c r="J46" s="325" t="s">
        <v>963</v>
      </c>
      <c r="K46" s="325">
        <f t="shared" ref="K46:K47" si="31">H46-F46</f>
        <v>-1.6499999999999986</v>
      </c>
      <c r="L46" s="326">
        <f>(F46*-0.7)/100</f>
        <v>-0.36084999999999995</v>
      </c>
      <c r="M46" s="327">
        <f t="shared" ref="M46:M47" si="32">(K46+L46)/F46</f>
        <v>-3.9007759456838001E-2</v>
      </c>
      <c r="N46" s="325" t="s">
        <v>604</v>
      </c>
      <c r="O46" s="328">
        <v>44546</v>
      </c>
      <c r="P46" s="1"/>
      <c r="Q46" s="1"/>
      <c r="R46" s="461" t="s">
        <v>592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2" customFormat="1" ht="15" customHeight="1">
      <c r="A47" s="481">
        <v>14</v>
      </c>
      <c r="B47" s="415">
        <v>44544</v>
      </c>
      <c r="C47" s="416"/>
      <c r="D47" s="482" t="s">
        <v>68</v>
      </c>
      <c r="E47" s="414" t="s">
        <v>593</v>
      </c>
      <c r="F47" s="414">
        <v>92</v>
      </c>
      <c r="G47" s="414">
        <v>89.3</v>
      </c>
      <c r="H47" s="414">
        <v>89.3</v>
      </c>
      <c r="I47" s="414" t="s">
        <v>955</v>
      </c>
      <c r="J47" s="325" t="s">
        <v>964</v>
      </c>
      <c r="K47" s="325">
        <f t="shared" si="31"/>
        <v>-2.7000000000000028</v>
      </c>
      <c r="L47" s="326">
        <f>(F47*-0.7)/100</f>
        <v>-0.64399999999999991</v>
      </c>
      <c r="M47" s="327">
        <f t="shared" si="32"/>
        <v>-3.6347826086956553E-2</v>
      </c>
      <c r="N47" s="325" t="s">
        <v>604</v>
      </c>
      <c r="O47" s="328">
        <v>44546</v>
      </c>
      <c r="P47" s="389"/>
      <c r="Q47" s="389"/>
      <c r="R47" s="390" t="s">
        <v>592</v>
      </c>
      <c r="S47" s="261"/>
      <c r="T47" s="261"/>
      <c r="U47" s="261"/>
      <c r="V47" s="261"/>
      <c r="W47" s="261"/>
      <c r="X47" s="261"/>
      <c r="Y47" s="261"/>
      <c r="Z47" s="387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</row>
    <row r="48" spans="1:38" ht="15" customHeight="1">
      <c r="A48" s="477">
        <v>15</v>
      </c>
      <c r="B48" s="478">
        <v>44545</v>
      </c>
      <c r="C48" s="479"/>
      <c r="D48" s="480" t="s">
        <v>389</v>
      </c>
      <c r="E48" s="468" t="s">
        <v>593</v>
      </c>
      <c r="F48" s="468">
        <v>220.5</v>
      </c>
      <c r="G48" s="468">
        <v>214</v>
      </c>
      <c r="H48" s="468">
        <v>214</v>
      </c>
      <c r="I48" s="468" t="s">
        <v>959</v>
      </c>
      <c r="J48" s="325" t="s">
        <v>981</v>
      </c>
      <c r="K48" s="325">
        <f t="shared" ref="K48" si="33">H48-F48</f>
        <v>-6.5</v>
      </c>
      <c r="L48" s="326">
        <f>(F48*-0.7)/100</f>
        <v>-1.5434999999999999</v>
      </c>
      <c r="M48" s="327">
        <f t="shared" ref="M48" si="34">(K48+L48)/F48</f>
        <v>-3.6478458049886621E-2</v>
      </c>
      <c r="N48" s="325" t="s">
        <v>604</v>
      </c>
      <c r="O48" s="328">
        <v>44550</v>
      </c>
      <c r="P48" s="1"/>
      <c r="Q48" s="1"/>
      <c r="R48" s="461" t="s">
        <v>592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s="282" customFormat="1" ht="15" customHeight="1">
      <c r="A49" s="481">
        <v>16</v>
      </c>
      <c r="B49" s="415">
        <v>44550</v>
      </c>
      <c r="C49" s="416"/>
      <c r="D49" s="482" t="s">
        <v>148</v>
      </c>
      <c r="E49" s="414" t="s">
        <v>593</v>
      </c>
      <c r="F49" s="414">
        <v>5265</v>
      </c>
      <c r="G49" s="414">
        <v>5120</v>
      </c>
      <c r="H49" s="414">
        <v>5120</v>
      </c>
      <c r="I49" s="414" t="s">
        <v>985</v>
      </c>
      <c r="J49" s="325" t="s">
        <v>986</v>
      </c>
      <c r="K49" s="325">
        <f t="shared" ref="K49:K50" si="35">H49-F49</f>
        <v>-145</v>
      </c>
      <c r="L49" s="326">
        <f>(F49*-0.07)/100</f>
        <v>-3.6855000000000002</v>
      </c>
      <c r="M49" s="327">
        <f t="shared" ref="M49:M50" si="36">(K49+L49)/F49</f>
        <v>-2.8240360873694206E-2</v>
      </c>
      <c r="N49" s="325" t="s">
        <v>604</v>
      </c>
      <c r="O49" s="328">
        <v>44550</v>
      </c>
      <c r="P49" s="389"/>
      <c r="Q49" s="389"/>
      <c r="R49" s="390"/>
      <c r="S49" s="261"/>
      <c r="T49" s="261"/>
      <c r="U49" s="261"/>
      <c r="V49" s="261"/>
      <c r="W49" s="261"/>
      <c r="X49" s="261"/>
      <c r="Y49" s="261"/>
      <c r="Z49" s="387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</row>
    <row r="50" spans="1:38" s="389" customFormat="1" ht="15" customHeight="1">
      <c r="A50" s="456">
        <v>17</v>
      </c>
      <c r="B50" s="457">
        <v>44551</v>
      </c>
      <c r="C50" s="458"/>
      <c r="D50" s="459" t="s">
        <v>75</v>
      </c>
      <c r="E50" s="460" t="s">
        <v>593</v>
      </c>
      <c r="F50" s="460">
        <v>661</v>
      </c>
      <c r="G50" s="460">
        <v>639</v>
      </c>
      <c r="H50" s="460">
        <v>679</v>
      </c>
      <c r="I50" s="460" t="s">
        <v>990</v>
      </c>
      <c r="J50" s="103" t="s">
        <v>998</v>
      </c>
      <c r="K50" s="103">
        <f t="shared" si="35"/>
        <v>18</v>
      </c>
      <c r="L50" s="104">
        <f>(F50*-0.7)/100</f>
        <v>-4.6269999999999998</v>
      </c>
      <c r="M50" s="105">
        <f t="shared" si="36"/>
        <v>2.0231467473524965E-2</v>
      </c>
      <c r="N50" s="391" t="s">
        <v>591</v>
      </c>
      <c r="O50" s="394">
        <v>44552</v>
      </c>
      <c r="R50" s="390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</row>
    <row r="51" spans="1:38" s="389" customFormat="1" ht="15" customHeight="1">
      <c r="A51" s="384">
        <v>18</v>
      </c>
      <c r="B51" s="266">
        <v>44552</v>
      </c>
      <c r="C51" s="385"/>
      <c r="D51" s="386" t="s">
        <v>350</v>
      </c>
      <c r="E51" s="281" t="s">
        <v>593</v>
      </c>
      <c r="F51" s="281" t="s">
        <v>1002</v>
      </c>
      <c r="G51" s="281">
        <v>710</v>
      </c>
      <c r="H51" s="281"/>
      <c r="I51" s="281" t="s">
        <v>1003</v>
      </c>
      <c r="J51" s="485" t="s">
        <v>594</v>
      </c>
      <c r="K51" s="485"/>
      <c r="L51" s="486"/>
      <c r="M51" s="487"/>
      <c r="N51" s="488"/>
      <c r="O51" s="383"/>
      <c r="R51" s="390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</row>
    <row r="52" spans="1:38" s="389" customFormat="1" ht="15" customHeight="1">
      <c r="A52" s="384">
        <v>19</v>
      </c>
      <c r="B52" s="266">
        <v>44552</v>
      </c>
      <c r="C52" s="385"/>
      <c r="D52" s="386" t="s">
        <v>117</v>
      </c>
      <c r="E52" s="281" t="s">
        <v>593</v>
      </c>
      <c r="F52" s="281" t="s">
        <v>1004</v>
      </c>
      <c r="G52" s="281">
        <v>1395</v>
      </c>
      <c r="H52" s="281"/>
      <c r="I52" s="281" t="s">
        <v>1005</v>
      </c>
      <c r="J52" s="485" t="s">
        <v>594</v>
      </c>
      <c r="K52" s="485"/>
      <c r="L52" s="486"/>
      <c r="M52" s="487"/>
      <c r="N52" s="488"/>
      <c r="O52" s="383"/>
      <c r="R52" s="390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</row>
    <row r="53" spans="1:38" s="389" customFormat="1" ht="15" customHeight="1">
      <c r="A53" s="456">
        <v>20</v>
      </c>
      <c r="B53" s="457">
        <v>44552</v>
      </c>
      <c r="C53" s="458"/>
      <c r="D53" s="459" t="s">
        <v>415</v>
      </c>
      <c r="E53" s="460" t="s">
        <v>593</v>
      </c>
      <c r="F53" s="460">
        <v>1575</v>
      </c>
      <c r="G53" s="460">
        <v>1530</v>
      </c>
      <c r="H53" s="460">
        <v>1630</v>
      </c>
      <c r="I53" s="460" t="s">
        <v>1008</v>
      </c>
      <c r="J53" s="103" t="s">
        <v>731</v>
      </c>
      <c r="K53" s="103">
        <f t="shared" ref="K53" si="37">H53-F53</f>
        <v>55</v>
      </c>
      <c r="L53" s="104">
        <f>(F53*-0.7)/100</f>
        <v>-11.025</v>
      </c>
      <c r="M53" s="105">
        <f t="shared" ref="M53" si="38">(K53+L53)/F53</f>
        <v>2.7920634920634922E-2</v>
      </c>
      <c r="N53" s="391" t="s">
        <v>591</v>
      </c>
      <c r="O53" s="394">
        <v>44553</v>
      </c>
      <c r="R53" s="390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s="389" customFormat="1" ht="15" customHeight="1">
      <c r="A54" s="506">
        <v>21</v>
      </c>
      <c r="B54" s="507">
        <v>44554</v>
      </c>
      <c r="C54" s="508"/>
      <c r="D54" s="509" t="s">
        <v>415</v>
      </c>
      <c r="E54" s="406" t="s">
        <v>593</v>
      </c>
      <c r="F54" s="406">
        <v>1660</v>
      </c>
      <c r="G54" s="406">
        <v>1618</v>
      </c>
      <c r="H54" s="406">
        <v>1678</v>
      </c>
      <c r="I54" s="406" t="s">
        <v>1008</v>
      </c>
      <c r="J54" s="510" t="s">
        <v>998</v>
      </c>
      <c r="K54" s="510">
        <f t="shared" ref="K54" si="39">H54-F54</f>
        <v>18</v>
      </c>
      <c r="L54" s="511">
        <f>(F54*-0.07)/100</f>
        <v>-1.1620000000000001</v>
      </c>
      <c r="M54" s="512">
        <f t="shared" ref="M54" si="40">(K54+L54)/F54</f>
        <v>1.0143373493975904E-2</v>
      </c>
      <c r="N54" s="513" t="s">
        <v>591</v>
      </c>
      <c r="O54" s="413">
        <v>44554</v>
      </c>
      <c r="R54" s="390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s="282" customFormat="1" ht="15" customHeight="1">
      <c r="A55" s="377"/>
      <c r="B55" s="263"/>
      <c r="C55" s="378"/>
      <c r="D55" s="379"/>
      <c r="E55" s="267"/>
      <c r="F55" s="267"/>
      <c r="G55" s="267"/>
      <c r="H55" s="267"/>
      <c r="I55" s="267"/>
      <c r="J55" s="380"/>
      <c r="K55" s="380"/>
      <c r="L55" s="381"/>
      <c r="M55" s="382"/>
      <c r="N55" s="380"/>
      <c r="O55" s="517"/>
      <c r="P55" s="389"/>
      <c r="Q55" s="389"/>
      <c r="R55" s="390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387"/>
      <c r="AJ55" s="339"/>
      <c r="AK55" s="339"/>
      <c r="AL55" s="339"/>
    </row>
    <row r="56" spans="1:38" s="295" customFormat="1" ht="15" customHeight="1">
      <c r="A56" s="377"/>
      <c r="B56" s="263"/>
      <c r="C56" s="378"/>
      <c r="D56" s="379"/>
      <c r="E56" s="267"/>
      <c r="F56" s="267"/>
      <c r="G56" s="267"/>
      <c r="H56" s="267"/>
      <c r="I56" s="267"/>
      <c r="J56" s="268"/>
      <c r="K56" s="268"/>
      <c r="L56" s="309"/>
      <c r="M56" s="514"/>
      <c r="N56" s="268"/>
      <c r="O56" s="337"/>
      <c r="P56" s="1"/>
      <c r="Q56" s="1"/>
      <c r="R56" s="46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516"/>
      <c r="AJ56" s="515"/>
      <c r="AK56" s="515"/>
      <c r="AL56" s="515"/>
    </row>
    <row r="57" spans="1:38" ht="15" customHeight="1">
      <c r="A57" s="442"/>
      <c r="B57" s="443"/>
      <c r="C57" s="444"/>
      <c r="D57" s="445"/>
      <c r="E57" s="446"/>
      <c r="F57" s="446"/>
      <c r="G57" s="446"/>
      <c r="H57" s="446"/>
      <c r="I57" s="446"/>
      <c r="J57" s="447"/>
      <c r="K57" s="447"/>
      <c r="L57" s="448"/>
      <c r="M57" s="449"/>
      <c r="N57" s="447"/>
      <c r="O57" s="450"/>
      <c r="P57" s="1"/>
      <c r="Q57" s="1"/>
      <c r="R57" s="46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32" t="s">
        <v>596</v>
      </c>
      <c r="B58" s="155"/>
      <c r="C58" s="155"/>
      <c r="D58" s="1"/>
      <c r="E58" s="6"/>
      <c r="F58" s="6"/>
      <c r="G58" s="6"/>
      <c r="H58" s="6" t="s">
        <v>608</v>
      </c>
      <c r="I58" s="6"/>
      <c r="J58" s="6"/>
      <c r="K58" s="128"/>
      <c r="L58" s="157"/>
      <c r="M58" s="128"/>
      <c r="N58" s="129"/>
      <c r="O58" s="128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348"/>
      <c r="AD58" s="348"/>
      <c r="AE58" s="348"/>
      <c r="AF58" s="348"/>
      <c r="AG58" s="348"/>
      <c r="AH58" s="348"/>
    </row>
    <row r="59" spans="1:38" ht="12.75" customHeight="1">
      <c r="A59" s="139" t="s">
        <v>597</v>
      </c>
      <c r="B59" s="132"/>
      <c r="C59" s="132"/>
      <c r="D59" s="132"/>
      <c r="E59" s="44"/>
      <c r="F59" s="140" t="s">
        <v>598</v>
      </c>
      <c r="G59" s="59"/>
      <c r="H59" s="44"/>
      <c r="I59" s="59"/>
      <c r="J59" s="6"/>
      <c r="K59" s="158"/>
      <c r="L59" s="159"/>
      <c r="M59" s="6"/>
      <c r="N59" s="122"/>
      <c r="O59" s="160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9"/>
      <c r="B60" s="132"/>
      <c r="C60" s="132"/>
      <c r="D60" s="132"/>
      <c r="E60" s="6"/>
      <c r="F60" s="140" t="s">
        <v>600</v>
      </c>
      <c r="G60" s="59"/>
      <c r="H60" s="44"/>
      <c r="I60" s="59"/>
      <c r="J60" s="6"/>
      <c r="K60" s="158"/>
      <c r="L60" s="159"/>
      <c r="M60" s="6"/>
      <c r="N60" s="122"/>
      <c r="O60" s="160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4.25" customHeight="1">
      <c r="A61" s="132"/>
      <c r="B61" s="132"/>
      <c r="C61" s="132"/>
      <c r="D61" s="132"/>
      <c r="E61" s="6"/>
      <c r="F61" s="6"/>
      <c r="G61" s="6"/>
      <c r="H61" s="6"/>
      <c r="I61" s="6"/>
      <c r="J61" s="145"/>
      <c r="K61" s="142"/>
      <c r="L61" s="143"/>
      <c r="M61" s="6"/>
      <c r="N61" s="146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61" t="s">
        <v>609</v>
      </c>
      <c r="B62" s="161"/>
      <c r="C62" s="161"/>
      <c r="D62" s="161"/>
      <c r="E62" s="6"/>
      <c r="F62" s="6"/>
      <c r="G62" s="6"/>
      <c r="H62" s="6"/>
      <c r="I62" s="6"/>
      <c r="J62" s="6"/>
      <c r="K62" s="6"/>
      <c r="L62" s="6"/>
      <c r="M62" s="6"/>
      <c r="N62" s="6"/>
      <c r="O62" s="2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568</v>
      </c>
      <c r="C63" s="100"/>
      <c r="D63" s="101" t="s">
        <v>579</v>
      </c>
      <c r="E63" s="100" t="s">
        <v>580</v>
      </c>
      <c r="F63" s="100" t="s">
        <v>581</v>
      </c>
      <c r="G63" s="100" t="s">
        <v>602</v>
      </c>
      <c r="H63" s="100" t="s">
        <v>583</v>
      </c>
      <c r="I63" s="100" t="s">
        <v>584</v>
      </c>
      <c r="J63" s="99" t="s">
        <v>585</v>
      </c>
      <c r="K63" s="162" t="s">
        <v>610</v>
      </c>
      <c r="L63" s="102" t="s">
        <v>587</v>
      </c>
      <c r="M63" s="162" t="s">
        <v>611</v>
      </c>
      <c r="N63" s="100" t="s">
        <v>612</v>
      </c>
      <c r="O63" s="99" t="s">
        <v>589</v>
      </c>
      <c r="P63" s="101" t="s">
        <v>590</v>
      </c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s="262" customFormat="1" ht="13.5" customHeight="1">
      <c r="A64" s="311">
        <v>1</v>
      </c>
      <c r="B64" s="429">
        <v>44531</v>
      </c>
      <c r="C64" s="430"/>
      <c r="D64" s="430" t="s">
        <v>869</v>
      </c>
      <c r="E64" s="311" t="s">
        <v>593</v>
      </c>
      <c r="F64" s="311">
        <v>2140</v>
      </c>
      <c r="G64" s="311">
        <v>2100</v>
      </c>
      <c r="H64" s="314">
        <v>2171.5</v>
      </c>
      <c r="I64" s="314" t="s">
        <v>888</v>
      </c>
      <c r="J64" s="103" t="s">
        <v>907</v>
      </c>
      <c r="K64" s="314">
        <f t="shared" ref="K64" si="41">H64-F64</f>
        <v>31.5</v>
      </c>
      <c r="L64" s="425">
        <f t="shared" ref="L64" si="42">(H64*N64)*0.07%</f>
        <v>418.01375000000007</v>
      </c>
      <c r="M64" s="426">
        <f t="shared" ref="M64" si="43">(K64*N64)-L64</f>
        <v>8244.4862499999999</v>
      </c>
      <c r="N64" s="314">
        <v>275</v>
      </c>
      <c r="O64" s="427" t="s">
        <v>591</v>
      </c>
      <c r="P64" s="428">
        <v>44532</v>
      </c>
      <c r="Q64" s="264"/>
      <c r="R64" s="277" t="s">
        <v>595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6"/>
      <c r="AH64" s="275"/>
      <c r="AI64" s="275"/>
      <c r="AJ64" s="276"/>
      <c r="AK64" s="276"/>
      <c r="AL64" s="276"/>
    </row>
    <row r="65" spans="1:38" s="262" customFormat="1" ht="13.5" customHeight="1">
      <c r="A65" s="311">
        <v>2</v>
      </c>
      <c r="B65" s="429">
        <v>44531</v>
      </c>
      <c r="C65" s="430"/>
      <c r="D65" s="430" t="s">
        <v>872</v>
      </c>
      <c r="E65" s="311" t="s">
        <v>593</v>
      </c>
      <c r="F65" s="311">
        <v>3143</v>
      </c>
      <c r="G65" s="311">
        <v>3070</v>
      </c>
      <c r="H65" s="314">
        <v>3207.5</v>
      </c>
      <c r="I65" s="314" t="s">
        <v>873</v>
      </c>
      <c r="J65" s="103" t="s">
        <v>742</v>
      </c>
      <c r="K65" s="314">
        <f t="shared" ref="K65" si="44">H65-F65</f>
        <v>64.5</v>
      </c>
      <c r="L65" s="425">
        <f t="shared" ref="L65" si="45">(H65*N65)*0.07%</f>
        <v>336.78750000000002</v>
      </c>
      <c r="M65" s="426">
        <f t="shared" ref="M65" si="46">(K65*N65)-L65</f>
        <v>9338.2124999999996</v>
      </c>
      <c r="N65" s="314">
        <v>150</v>
      </c>
      <c r="O65" s="427" t="s">
        <v>591</v>
      </c>
      <c r="P65" s="428">
        <v>44532</v>
      </c>
      <c r="Q65" s="264"/>
      <c r="R65" s="277" t="s">
        <v>592</v>
      </c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6"/>
      <c r="AH65" s="275"/>
      <c r="AI65" s="275"/>
      <c r="AJ65" s="276"/>
      <c r="AK65" s="276"/>
      <c r="AL65" s="276"/>
    </row>
    <row r="66" spans="1:38" s="262" customFormat="1" ht="13.5" customHeight="1">
      <c r="A66" s="414">
        <v>3</v>
      </c>
      <c r="B66" s="415">
        <v>44538</v>
      </c>
      <c r="C66" s="467"/>
      <c r="D66" s="467" t="s">
        <v>931</v>
      </c>
      <c r="E66" s="468" t="s">
        <v>593</v>
      </c>
      <c r="F66" s="468">
        <v>5760</v>
      </c>
      <c r="G66" s="468">
        <v>5630</v>
      </c>
      <c r="H66" s="469">
        <v>5660</v>
      </c>
      <c r="I66" s="469" t="s">
        <v>932</v>
      </c>
      <c r="J66" s="470" t="s">
        <v>953</v>
      </c>
      <c r="K66" s="418">
        <f t="shared" ref="K66:K67" si="47">H66-F66</f>
        <v>-100</v>
      </c>
      <c r="L66" s="471">
        <f t="shared" ref="L66:L67" si="48">(H66*N66)*0.07%</f>
        <v>495.25000000000006</v>
      </c>
      <c r="M66" s="472">
        <f t="shared" ref="M66:M67" si="49">(K66*N66)-L66</f>
        <v>-12995.25</v>
      </c>
      <c r="N66" s="418">
        <v>125</v>
      </c>
      <c r="O66" s="473" t="s">
        <v>604</v>
      </c>
      <c r="P66" s="474">
        <v>44543</v>
      </c>
      <c r="Q66" s="264"/>
      <c r="R66" s="277" t="s">
        <v>595</v>
      </c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6"/>
      <c r="AH66" s="275"/>
      <c r="AI66" s="275"/>
      <c r="AJ66" s="276"/>
      <c r="AK66" s="276"/>
      <c r="AL66" s="276"/>
    </row>
    <row r="67" spans="1:38" s="262" customFormat="1" ht="13.5" customHeight="1">
      <c r="A67" s="311">
        <v>4</v>
      </c>
      <c r="B67" s="260">
        <v>44543</v>
      </c>
      <c r="C67" s="430"/>
      <c r="D67" s="430" t="s">
        <v>951</v>
      </c>
      <c r="E67" s="460" t="s">
        <v>593</v>
      </c>
      <c r="F67" s="460">
        <v>1161</v>
      </c>
      <c r="G67" s="460">
        <v>1144</v>
      </c>
      <c r="H67" s="483">
        <v>1183</v>
      </c>
      <c r="I67" s="483" t="s">
        <v>952</v>
      </c>
      <c r="J67" s="103" t="s">
        <v>921</v>
      </c>
      <c r="K67" s="314">
        <f t="shared" si="47"/>
        <v>22</v>
      </c>
      <c r="L67" s="425">
        <f t="shared" si="48"/>
        <v>579.67000000000007</v>
      </c>
      <c r="M67" s="426">
        <f t="shared" si="49"/>
        <v>14820.33</v>
      </c>
      <c r="N67" s="314">
        <v>700</v>
      </c>
      <c r="O67" s="427" t="s">
        <v>591</v>
      </c>
      <c r="P67" s="428">
        <v>44547</v>
      </c>
      <c r="Q67" s="264"/>
      <c r="R67" s="277" t="s">
        <v>592</v>
      </c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76"/>
      <c r="AG67" s="263"/>
      <c r="AH67" s="338"/>
      <c r="AI67" s="338"/>
      <c r="AJ67" s="301"/>
      <c r="AK67" s="301"/>
      <c r="AL67" s="301"/>
    </row>
    <row r="68" spans="1:38" s="262" customFormat="1" ht="13.5" customHeight="1">
      <c r="A68" s="414">
        <v>5</v>
      </c>
      <c r="B68" s="415">
        <v>44546</v>
      </c>
      <c r="C68" s="467"/>
      <c r="D68" s="467" t="s">
        <v>987</v>
      </c>
      <c r="E68" s="468" t="s">
        <v>593</v>
      </c>
      <c r="F68" s="468">
        <v>754</v>
      </c>
      <c r="G68" s="468">
        <v>744</v>
      </c>
      <c r="H68" s="469">
        <v>745</v>
      </c>
      <c r="I68" s="469" t="s">
        <v>965</v>
      </c>
      <c r="J68" s="470" t="s">
        <v>966</v>
      </c>
      <c r="K68" s="418">
        <f t="shared" ref="K68:K69" si="50">H68-F68</f>
        <v>-9</v>
      </c>
      <c r="L68" s="471">
        <f t="shared" ref="L68:L69" si="51">(H68*N68)*0.07%</f>
        <v>717.06250000000011</v>
      </c>
      <c r="M68" s="472">
        <f t="shared" ref="M68:M69" si="52">(K68*N68)-L68</f>
        <v>-13092.0625</v>
      </c>
      <c r="N68" s="418">
        <v>1375</v>
      </c>
      <c r="O68" s="473" t="s">
        <v>604</v>
      </c>
      <c r="P68" s="474">
        <v>44546</v>
      </c>
      <c r="Q68" s="264"/>
      <c r="R68" s="277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76"/>
      <c r="AG68" s="263"/>
      <c r="AH68" s="338"/>
      <c r="AI68" s="338"/>
      <c r="AJ68" s="301"/>
      <c r="AK68" s="301"/>
      <c r="AL68" s="301"/>
    </row>
    <row r="69" spans="1:38" s="262" customFormat="1" ht="13.5" customHeight="1">
      <c r="A69" s="414">
        <v>6</v>
      </c>
      <c r="B69" s="415">
        <v>44546</v>
      </c>
      <c r="C69" s="467"/>
      <c r="D69" s="467" t="s">
        <v>967</v>
      </c>
      <c r="E69" s="468" t="s">
        <v>593</v>
      </c>
      <c r="F69" s="468">
        <v>1407</v>
      </c>
      <c r="G69" s="468">
        <v>1379</v>
      </c>
      <c r="H69" s="469">
        <v>1379</v>
      </c>
      <c r="I69" s="469" t="s">
        <v>968</v>
      </c>
      <c r="J69" s="470" t="s">
        <v>969</v>
      </c>
      <c r="K69" s="418">
        <f t="shared" si="50"/>
        <v>-28</v>
      </c>
      <c r="L69" s="471">
        <f t="shared" si="51"/>
        <v>410.25250000000005</v>
      </c>
      <c r="M69" s="472">
        <f t="shared" si="52"/>
        <v>-12310.252500000001</v>
      </c>
      <c r="N69" s="418">
        <v>425</v>
      </c>
      <c r="O69" s="473" t="s">
        <v>604</v>
      </c>
      <c r="P69" s="474">
        <v>44546</v>
      </c>
      <c r="Q69" s="264"/>
      <c r="R69" s="277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76"/>
      <c r="AG69" s="263"/>
      <c r="AH69" s="338"/>
      <c r="AI69" s="338"/>
      <c r="AJ69" s="301"/>
      <c r="AK69" s="301"/>
      <c r="AL69" s="301"/>
    </row>
    <row r="70" spans="1:38" s="262" customFormat="1" ht="13.5" customHeight="1">
      <c r="A70" s="282"/>
      <c r="B70" s="282"/>
      <c r="C70" s="282"/>
      <c r="D70" s="282"/>
      <c r="E70" s="282"/>
      <c r="F70" s="282"/>
      <c r="G70" s="282"/>
      <c r="H70" s="282"/>
      <c r="I70" s="282"/>
      <c r="J70" s="282"/>
      <c r="K70" s="268"/>
      <c r="L70" s="309"/>
      <c r="M70" s="310"/>
      <c r="N70" s="268"/>
      <c r="O70" s="336"/>
      <c r="P70" s="337"/>
      <c r="Q70" s="264"/>
      <c r="R70" s="277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76"/>
      <c r="AG70" s="263"/>
      <c r="AH70" s="338"/>
      <c r="AI70" s="338"/>
      <c r="AJ70" s="301"/>
      <c r="AK70" s="301"/>
      <c r="AL70" s="301"/>
    </row>
    <row r="71" spans="1:38" s="262" customFormat="1" ht="13.5" customHeight="1">
      <c r="A71" s="282"/>
      <c r="B71" s="282"/>
      <c r="C71" s="282"/>
      <c r="D71" s="282"/>
      <c r="E71" s="282"/>
      <c r="F71" s="282"/>
      <c r="G71" s="282"/>
      <c r="H71" s="282"/>
      <c r="I71" s="282"/>
      <c r="J71" s="282"/>
      <c r="K71" s="268"/>
      <c r="L71" s="309"/>
      <c r="M71" s="310"/>
      <c r="N71" s="268"/>
      <c r="O71" s="336"/>
      <c r="P71" s="337"/>
      <c r="Q71" s="264"/>
      <c r="R71" s="277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76"/>
      <c r="AG71" s="263"/>
      <c r="AH71" s="338"/>
      <c r="AI71" s="338"/>
      <c r="AJ71" s="301"/>
      <c r="AK71" s="301"/>
      <c r="AL71" s="301"/>
    </row>
    <row r="72" spans="1:38" s="262" customFormat="1" ht="13.5" customHeight="1">
      <c r="A72" s="282"/>
      <c r="B72" s="282"/>
      <c r="C72" s="282"/>
      <c r="D72" s="282"/>
      <c r="E72" s="282"/>
      <c r="F72" s="282"/>
      <c r="G72" s="282"/>
      <c r="H72" s="282"/>
      <c r="I72" s="282"/>
      <c r="J72" s="282"/>
      <c r="K72" s="268"/>
      <c r="L72" s="309"/>
      <c r="M72" s="310"/>
      <c r="N72" s="268"/>
      <c r="O72" s="336"/>
      <c r="P72" s="337"/>
      <c r="Q72" s="264"/>
      <c r="R72" s="277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76"/>
      <c r="AG72" s="263"/>
      <c r="AH72" s="338"/>
      <c r="AI72" s="338"/>
      <c r="AJ72" s="301"/>
      <c r="AK72" s="301"/>
      <c r="AL72" s="301"/>
    </row>
    <row r="73" spans="1:38" s="262" customFormat="1" ht="13.5" customHeight="1">
      <c r="A73" s="282"/>
      <c r="B73" s="282"/>
      <c r="C73" s="282"/>
      <c r="D73" s="282"/>
      <c r="E73" s="282"/>
      <c r="F73" s="282"/>
      <c r="G73" s="282"/>
      <c r="H73" s="282"/>
      <c r="I73" s="282"/>
      <c r="J73" s="282"/>
      <c r="K73" s="268"/>
      <c r="L73" s="309"/>
      <c r="M73" s="310"/>
      <c r="N73" s="268"/>
      <c r="O73" s="336"/>
      <c r="P73" s="337"/>
      <c r="Q73" s="264"/>
      <c r="R73" s="277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76"/>
      <c r="AG73" s="263"/>
      <c r="AH73" s="338"/>
      <c r="AI73" s="338"/>
      <c r="AJ73" s="301"/>
      <c r="AK73" s="301"/>
      <c r="AL73" s="301"/>
    </row>
    <row r="74" spans="1:38" s="262" customFormat="1" ht="13.5" customHeight="1">
      <c r="A74" s="282"/>
      <c r="B74" s="282"/>
      <c r="C74" s="282"/>
      <c r="D74" s="282"/>
      <c r="E74" s="282"/>
      <c r="F74" s="282"/>
      <c r="G74" s="282"/>
      <c r="H74" s="282"/>
      <c r="I74" s="282"/>
      <c r="J74" s="282"/>
      <c r="K74" s="268"/>
      <c r="L74" s="309"/>
      <c r="M74" s="310"/>
      <c r="N74" s="268"/>
      <c r="O74" s="336"/>
      <c r="P74" s="337"/>
      <c r="Q74" s="264"/>
      <c r="R74" s="277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76"/>
      <c r="AG74" s="263"/>
      <c r="AH74" s="338"/>
      <c r="AI74" s="338"/>
      <c r="AJ74" s="301"/>
      <c r="AK74" s="301"/>
      <c r="AL74" s="301"/>
    </row>
    <row r="75" spans="1:38" s="262" customFormat="1" ht="13.5" customHeight="1">
      <c r="A75" s="282"/>
      <c r="B75" s="282"/>
      <c r="C75" s="282"/>
      <c r="D75" s="282"/>
      <c r="E75" s="282"/>
      <c r="F75" s="282"/>
      <c r="G75" s="282"/>
      <c r="H75" s="282"/>
      <c r="I75" s="282"/>
      <c r="J75" s="282"/>
      <c r="K75" s="268"/>
      <c r="L75" s="309"/>
      <c r="M75" s="310"/>
      <c r="N75" s="268"/>
      <c r="O75" s="336"/>
      <c r="P75" s="337"/>
      <c r="Q75" s="264"/>
      <c r="R75" s="277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76"/>
      <c r="AG75" s="263"/>
      <c r="AH75" s="338"/>
      <c r="AI75" s="338"/>
      <c r="AJ75" s="301"/>
      <c r="AK75" s="301"/>
      <c r="AL75" s="301"/>
    </row>
    <row r="76" spans="1:38" s="262" customFormat="1" ht="13.5" customHeight="1">
      <c r="A76" s="282"/>
      <c r="B76" s="282"/>
      <c r="C76" s="282"/>
      <c r="D76" s="282"/>
      <c r="E76" s="282"/>
      <c r="F76" s="282"/>
      <c r="G76" s="282"/>
      <c r="H76" s="282"/>
      <c r="I76" s="282"/>
      <c r="J76" s="282"/>
      <c r="K76" s="268"/>
      <c r="L76" s="309"/>
      <c r="M76" s="310"/>
      <c r="N76" s="268"/>
      <c r="O76" s="336"/>
      <c r="P76" s="337"/>
      <c r="Q76" s="264"/>
      <c r="R76" s="277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76"/>
      <c r="AG76" s="263"/>
      <c r="AH76" s="338"/>
      <c r="AI76" s="338"/>
      <c r="AJ76" s="301"/>
      <c r="AK76" s="301"/>
      <c r="AL76" s="301"/>
    </row>
    <row r="77" spans="1:38" ht="13.5" customHeight="1">
      <c r="A77" s="120"/>
      <c r="B77" s="121"/>
      <c r="C77" s="155"/>
      <c r="D77" s="163"/>
      <c r="E77" s="164"/>
      <c r="F77" s="120"/>
      <c r="G77" s="120"/>
      <c r="H77" s="120"/>
      <c r="I77" s="156"/>
      <c r="J77" s="156"/>
      <c r="K77" s="156"/>
      <c r="L77" s="156"/>
      <c r="M77" s="156"/>
      <c r="N77" s="156"/>
      <c r="O77" s="156"/>
      <c r="P77" s="156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165"/>
      <c r="B78" s="121"/>
      <c r="C78" s="122"/>
      <c r="D78" s="166"/>
      <c r="E78" s="125"/>
      <c r="F78" s="125"/>
      <c r="G78" s="125"/>
      <c r="H78" s="125"/>
      <c r="I78" s="125"/>
      <c r="J78" s="6"/>
      <c r="K78" s="125"/>
      <c r="L78" s="125"/>
      <c r="M78" s="6"/>
      <c r="N78" s="1"/>
      <c r="O78" s="122"/>
      <c r="P78" s="44"/>
      <c r="Q78" s="44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44"/>
      <c r="AH78" s="44"/>
      <c r="AI78" s="44"/>
      <c r="AJ78" s="44"/>
      <c r="AK78" s="44"/>
      <c r="AL78" s="44"/>
    </row>
    <row r="79" spans="1:38" ht="12.75" customHeight="1">
      <c r="A79" s="167" t="s">
        <v>614</v>
      </c>
      <c r="B79" s="167"/>
      <c r="C79" s="167"/>
      <c r="D79" s="167"/>
      <c r="E79" s="168"/>
      <c r="F79" s="125"/>
      <c r="G79" s="125"/>
      <c r="H79" s="125"/>
      <c r="I79" s="125"/>
      <c r="J79" s="1"/>
      <c r="K79" s="6"/>
      <c r="L79" s="6"/>
      <c r="M79" s="6"/>
      <c r="N79" s="1"/>
      <c r="O79" s="1"/>
      <c r="P79" s="44"/>
      <c r="Q79" s="44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4"/>
      <c r="AG79" s="44"/>
      <c r="AH79" s="44"/>
      <c r="AI79" s="44"/>
      <c r="AJ79" s="44"/>
      <c r="AK79" s="44"/>
      <c r="AL79" s="44"/>
    </row>
    <row r="80" spans="1:38" ht="38.25" customHeight="1">
      <c r="A80" s="100" t="s">
        <v>16</v>
      </c>
      <c r="B80" s="100" t="s">
        <v>568</v>
      </c>
      <c r="C80" s="100"/>
      <c r="D80" s="101" t="s">
        <v>579</v>
      </c>
      <c r="E80" s="100" t="s">
        <v>580</v>
      </c>
      <c r="F80" s="100" t="s">
        <v>581</v>
      </c>
      <c r="G80" s="100" t="s">
        <v>602</v>
      </c>
      <c r="H80" s="100" t="s">
        <v>583</v>
      </c>
      <c r="I80" s="100" t="s">
        <v>584</v>
      </c>
      <c r="J80" s="99" t="s">
        <v>585</v>
      </c>
      <c r="K80" s="99" t="s">
        <v>615</v>
      </c>
      <c r="L80" s="102" t="s">
        <v>587</v>
      </c>
      <c r="M80" s="162" t="s">
        <v>611</v>
      </c>
      <c r="N80" s="100" t="s">
        <v>612</v>
      </c>
      <c r="O80" s="100" t="s">
        <v>589</v>
      </c>
      <c r="P80" s="101" t="s">
        <v>590</v>
      </c>
      <c r="Q80" s="44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4"/>
      <c r="AG80" s="44"/>
      <c r="AH80" s="44"/>
      <c r="AI80" s="44"/>
      <c r="AJ80" s="44"/>
      <c r="AK80" s="44"/>
      <c r="AL80" s="44"/>
    </row>
    <row r="81" spans="1:38" s="262" customFormat="1" ht="12.75" customHeight="1">
      <c r="A81" s="311">
        <v>1</v>
      </c>
      <c r="B81" s="260">
        <v>44531</v>
      </c>
      <c r="C81" s="312"/>
      <c r="D81" s="313" t="s">
        <v>883</v>
      </c>
      <c r="E81" s="311" t="s">
        <v>593</v>
      </c>
      <c r="F81" s="311">
        <v>72</v>
      </c>
      <c r="G81" s="311">
        <v>30</v>
      </c>
      <c r="H81" s="311">
        <v>92.5</v>
      </c>
      <c r="I81" s="314" t="s">
        <v>878</v>
      </c>
      <c r="J81" s="315" t="s">
        <v>884</v>
      </c>
      <c r="K81" s="316">
        <f>H81-F81</f>
        <v>20.5</v>
      </c>
      <c r="L81" s="316">
        <v>100</v>
      </c>
      <c r="M81" s="315">
        <f>(K81*N81)-100</f>
        <v>925</v>
      </c>
      <c r="N81" s="315">
        <v>50</v>
      </c>
      <c r="O81" s="317" t="s">
        <v>591</v>
      </c>
      <c r="P81" s="422">
        <v>44531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402">
        <v>2</v>
      </c>
      <c r="B82" s="398">
        <v>44531</v>
      </c>
      <c r="C82" s="403"/>
      <c r="D82" s="404" t="s">
        <v>885</v>
      </c>
      <c r="E82" s="405" t="s">
        <v>593</v>
      </c>
      <c r="F82" s="406">
        <v>72</v>
      </c>
      <c r="G82" s="406">
        <v>30</v>
      </c>
      <c r="H82" s="406">
        <v>93</v>
      </c>
      <c r="I82" s="407" t="s">
        <v>886</v>
      </c>
      <c r="J82" s="408" t="s">
        <v>605</v>
      </c>
      <c r="K82" s="409">
        <f t="shared" ref="K82" si="53">H82-F82</f>
        <v>21</v>
      </c>
      <c r="L82" s="409">
        <v>100</v>
      </c>
      <c r="M82" s="408">
        <f t="shared" ref="M82" si="54">(K82*N82)-100</f>
        <v>950</v>
      </c>
      <c r="N82" s="408">
        <v>50</v>
      </c>
      <c r="O82" s="410" t="s">
        <v>591</v>
      </c>
      <c r="P82" s="423">
        <v>44531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414">
        <v>3</v>
      </c>
      <c r="B83" s="415">
        <v>44532</v>
      </c>
      <c r="C83" s="416"/>
      <c r="D83" s="417" t="s">
        <v>895</v>
      </c>
      <c r="E83" s="414" t="s">
        <v>593</v>
      </c>
      <c r="F83" s="414">
        <v>56</v>
      </c>
      <c r="G83" s="414">
        <v>20</v>
      </c>
      <c r="H83" s="414">
        <v>20</v>
      </c>
      <c r="I83" s="418" t="s">
        <v>896</v>
      </c>
      <c r="J83" s="419" t="s">
        <v>900</v>
      </c>
      <c r="K83" s="420">
        <f t="shared" ref="K83" si="55">H83-F83</f>
        <v>-36</v>
      </c>
      <c r="L83" s="420">
        <v>100</v>
      </c>
      <c r="M83" s="419">
        <f t="shared" ref="M83" si="56">(K83*N83)-100</f>
        <v>-1900</v>
      </c>
      <c r="N83" s="419">
        <v>50</v>
      </c>
      <c r="O83" s="421" t="s">
        <v>604</v>
      </c>
      <c r="P83" s="424">
        <v>44532</v>
      </c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402">
        <v>4</v>
      </c>
      <c r="B84" s="398">
        <v>44532</v>
      </c>
      <c r="C84" s="403"/>
      <c r="D84" s="404" t="s">
        <v>897</v>
      </c>
      <c r="E84" s="405" t="s">
        <v>898</v>
      </c>
      <c r="F84" s="406">
        <v>83</v>
      </c>
      <c r="G84" s="406">
        <v>127</v>
      </c>
      <c r="H84" s="406">
        <v>63</v>
      </c>
      <c r="I84" s="407">
        <v>1</v>
      </c>
      <c r="J84" s="408" t="s">
        <v>899</v>
      </c>
      <c r="K84" s="409">
        <f>F84-H84</f>
        <v>20</v>
      </c>
      <c r="L84" s="409">
        <v>100</v>
      </c>
      <c r="M84" s="408">
        <f t="shared" ref="M84:M85" si="57">(K84*N84)-100</f>
        <v>900</v>
      </c>
      <c r="N84" s="408">
        <v>50</v>
      </c>
      <c r="O84" s="410" t="s">
        <v>591</v>
      </c>
      <c r="P84" s="423">
        <v>44532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414">
        <v>5</v>
      </c>
      <c r="B85" s="415">
        <v>44532</v>
      </c>
      <c r="C85" s="416"/>
      <c r="D85" s="417" t="s">
        <v>901</v>
      </c>
      <c r="E85" s="414" t="s">
        <v>593</v>
      </c>
      <c r="F85" s="414">
        <v>11.5</v>
      </c>
      <c r="G85" s="414">
        <v>0</v>
      </c>
      <c r="H85" s="414">
        <v>0</v>
      </c>
      <c r="I85" s="418" t="s">
        <v>902</v>
      </c>
      <c r="J85" s="419" t="s">
        <v>912</v>
      </c>
      <c r="K85" s="420">
        <f t="shared" ref="K85" si="58">H85-F85</f>
        <v>-11.5</v>
      </c>
      <c r="L85" s="420">
        <v>100</v>
      </c>
      <c r="M85" s="419">
        <f t="shared" si="57"/>
        <v>-675</v>
      </c>
      <c r="N85" s="419">
        <v>50</v>
      </c>
      <c r="O85" s="421" t="s">
        <v>604</v>
      </c>
      <c r="P85" s="424">
        <v>44532</v>
      </c>
      <c r="Q85" s="264"/>
      <c r="R85" s="265" t="s">
        <v>595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414">
        <v>6</v>
      </c>
      <c r="B86" s="415">
        <v>44532</v>
      </c>
      <c r="C86" s="416"/>
      <c r="D86" s="417" t="s">
        <v>897</v>
      </c>
      <c r="E86" s="414" t="s">
        <v>898</v>
      </c>
      <c r="F86" s="414">
        <v>88</v>
      </c>
      <c r="G86" s="414">
        <v>135</v>
      </c>
      <c r="H86" s="414">
        <v>135</v>
      </c>
      <c r="I86" s="418">
        <v>1</v>
      </c>
      <c r="J86" s="419" t="s">
        <v>911</v>
      </c>
      <c r="K86" s="420">
        <f>F86-H86</f>
        <v>-47</v>
      </c>
      <c r="L86" s="420">
        <v>100</v>
      </c>
      <c r="M86" s="419">
        <f t="shared" ref="M86:M87" si="59">(K86*N86)-100</f>
        <v>-2450</v>
      </c>
      <c r="N86" s="419">
        <v>50</v>
      </c>
      <c r="O86" s="421" t="s">
        <v>604</v>
      </c>
      <c r="P86" s="431">
        <v>44533</v>
      </c>
      <c r="Q86" s="264"/>
      <c r="R86" s="265" t="s">
        <v>592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311">
        <v>7</v>
      </c>
      <c r="B87" s="260">
        <v>44536</v>
      </c>
      <c r="C87" s="312"/>
      <c r="D87" s="313" t="s">
        <v>918</v>
      </c>
      <c r="E87" s="311" t="s">
        <v>593</v>
      </c>
      <c r="F87" s="311">
        <v>72.5</v>
      </c>
      <c r="G87" s="311">
        <v>40</v>
      </c>
      <c r="H87" s="311">
        <v>94.5</v>
      </c>
      <c r="I87" s="314" t="s">
        <v>920</v>
      </c>
      <c r="J87" s="315" t="s">
        <v>921</v>
      </c>
      <c r="K87" s="409">
        <f t="shared" ref="K87:K88" si="60">H87-F87</f>
        <v>22</v>
      </c>
      <c r="L87" s="316">
        <v>100</v>
      </c>
      <c r="M87" s="315">
        <f t="shared" si="59"/>
        <v>1000</v>
      </c>
      <c r="N87" s="315">
        <v>50</v>
      </c>
      <c r="O87" s="317" t="s">
        <v>591</v>
      </c>
      <c r="P87" s="422">
        <v>44536</v>
      </c>
      <c r="Q87" s="264"/>
      <c r="R87" s="265" t="s">
        <v>595</v>
      </c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311">
        <v>8</v>
      </c>
      <c r="B88" s="260">
        <v>44536</v>
      </c>
      <c r="C88" s="312"/>
      <c r="D88" s="313" t="s">
        <v>919</v>
      </c>
      <c r="E88" s="311" t="s">
        <v>593</v>
      </c>
      <c r="F88" s="311">
        <v>295</v>
      </c>
      <c r="G88" s="311">
        <v>190</v>
      </c>
      <c r="H88" s="311">
        <v>355</v>
      </c>
      <c r="I88" s="314" t="s">
        <v>922</v>
      </c>
      <c r="J88" s="315" t="s">
        <v>923</v>
      </c>
      <c r="K88" s="409">
        <f t="shared" si="60"/>
        <v>60</v>
      </c>
      <c r="L88" s="316">
        <v>100</v>
      </c>
      <c r="M88" s="315">
        <f t="shared" ref="M88" si="61">(K88*N88)-100</f>
        <v>1400</v>
      </c>
      <c r="N88" s="315">
        <v>25</v>
      </c>
      <c r="O88" s="317" t="s">
        <v>591</v>
      </c>
      <c r="P88" s="422">
        <v>44536</v>
      </c>
      <c r="Q88" s="264"/>
      <c r="R88" s="265" t="s">
        <v>595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311">
        <v>9</v>
      </c>
      <c r="B89" s="260">
        <v>44536</v>
      </c>
      <c r="C89" s="312"/>
      <c r="D89" s="313" t="s">
        <v>919</v>
      </c>
      <c r="E89" s="311" t="s">
        <v>593</v>
      </c>
      <c r="F89" s="311">
        <v>245</v>
      </c>
      <c r="G89" s="311">
        <v>120</v>
      </c>
      <c r="H89" s="311">
        <v>295</v>
      </c>
      <c r="I89" s="314" t="s">
        <v>924</v>
      </c>
      <c r="J89" s="315" t="s">
        <v>926</v>
      </c>
      <c r="K89" s="409">
        <f t="shared" ref="K89" si="62">H89-F89</f>
        <v>50</v>
      </c>
      <c r="L89" s="316">
        <v>100</v>
      </c>
      <c r="M89" s="315">
        <f t="shared" ref="M89" si="63">(K89*N89)-100</f>
        <v>1150</v>
      </c>
      <c r="N89" s="315">
        <v>25</v>
      </c>
      <c r="O89" s="317" t="s">
        <v>591</v>
      </c>
      <c r="P89" s="260">
        <v>44537</v>
      </c>
      <c r="Q89" s="264"/>
      <c r="R89" s="265" t="s">
        <v>595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311">
        <v>10</v>
      </c>
      <c r="B90" s="260">
        <v>44537</v>
      </c>
      <c r="C90" s="312"/>
      <c r="D90" s="313" t="s">
        <v>927</v>
      </c>
      <c r="E90" s="311" t="s">
        <v>593</v>
      </c>
      <c r="F90" s="311">
        <v>31</v>
      </c>
      <c r="G90" s="311">
        <v>48</v>
      </c>
      <c r="H90" s="311">
        <v>37.5</v>
      </c>
      <c r="I90" s="314" t="s">
        <v>928</v>
      </c>
      <c r="J90" s="315" t="s">
        <v>929</v>
      </c>
      <c r="K90" s="409">
        <f t="shared" ref="K90" si="64">H90-F90</f>
        <v>6.5</v>
      </c>
      <c r="L90" s="316">
        <v>100</v>
      </c>
      <c r="M90" s="315">
        <f t="shared" ref="M90" si="65">(K90*N90)-100</f>
        <v>1850</v>
      </c>
      <c r="N90" s="315">
        <v>300</v>
      </c>
      <c r="O90" s="317" t="s">
        <v>591</v>
      </c>
      <c r="P90" s="422">
        <v>44537</v>
      </c>
      <c r="Q90" s="264"/>
      <c r="R90" s="265" t="s">
        <v>595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414">
        <v>11</v>
      </c>
      <c r="B91" s="415">
        <v>44537</v>
      </c>
      <c r="C91" s="416"/>
      <c r="D91" s="417" t="s">
        <v>918</v>
      </c>
      <c r="E91" s="414" t="s">
        <v>593</v>
      </c>
      <c r="F91" s="414">
        <v>72.5</v>
      </c>
      <c r="G91" s="414">
        <v>40</v>
      </c>
      <c r="H91" s="414">
        <v>40</v>
      </c>
      <c r="I91" s="418" t="s">
        <v>920</v>
      </c>
      <c r="J91" s="419" t="s">
        <v>930</v>
      </c>
      <c r="K91" s="420">
        <f>F91-H91</f>
        <v>32.5</v>
      </c>
      <c r="L91" s="420">
        <v>100</v>
      </c>
      <c r="M91" s="419">
        <f>(K91*N91)-100</f>
        <v>1525</v>
      </c>
      <c r="N91" s="419">
        <v>50</v>
      </c>
      <c r="O91" s="421" t="s">
        <v>604</v>
      </c>
      <c r="P91" s="424">
        <v>44537</v>
      </c>
      <c r="Q91" s="264"/>
      <c r="R91" s="265" t="s">
        <v>595</v>
      </c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414">
        <v>12</v>
      </c>
      <c r="B92" s="415">
        <v>44538</v>
      </c>
      <c r="C92" s="416"/>
      <c r="D92" s="417" t="s">
        <v>938</v>
      </c>
      <c r="E92" s="414" t="s">
        <v>898</v>
      </c>
      <c r="F92" s="414">
        <v>84</v>
      </c>
      <c r="G92" s="414">
        <v>120</v>
      </c>
      <c r="H92" s="414">
        <v>112.5</v>
      </c>
      <c r="I92" s="418" t="s">
        <v>937</v>
      </c>
      <c r="J92" s="419" t="s">
        <v>939</v>
      </c>
      <c r="K92" s="420">
        <f>F92-H92</f>
        <v>-28.5</v>
      </c>
      <c r="L92" s="420">
        <v>100</v>
      </c>
      <c r="M92" s="419">
        <f>(K92*N92)-100</f>
        <v>-1525</v>
      </c>
      <c r="N92" s="419">
        <v>50</v>
      </c>
      <c r="O92" s="421" t="s">
        <v>604</v>
      </c>
      <c r="P92" s="424">
        <v>44539</v>
      </c>
      <c r="Q92" s="264"/>
      <c r="R92" s="265" t="s">
        <v>595</v>
      </c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414">
        <v>13</v>
      </c>
      <c r="B93" s="415">
        <v>44539</v>
      </c>
      <c r="C93" s="416"/>
      <c r="D93" s="417" t="s">
        <v>940</v>
      </c>
      <c r="E93" s="414" t="s">
        <v>593</v>
      </c>
      <c r="F93" s="414">
        <v>32.5</v>
      </c>
      <c r="G93" s="414">
        <v>17</v>
      </c>
      <c r="H93" s="414">
        <v>17</v>
      </c>
      <c r="I93" s="418" t="s">
        <v>928</v>
      </c>
      <c r="J93" s="419" t="s">
        <v>970</v>
      </c>
      <c r="K93" s="420">
        <f t="shared" ref="K93" si="66">H93-F93</f>
        <v>-15.5</v>
      </c>
      <c r="L93" s="475">
        <v>100</v>
      </c>
      <c r="M93" s="476">
        <f t="shared" ref="M93" si="67">(K93*N93)-100</f>
        <v>-4750</v>
      </c>
      <c r="N93" s="476">
        <v>300</v>
      </c>
      <c r="O93" s="421" t="s">
        <v>604</v>
      </c>
      <c r="P93" s="415">
        <v>44547</v>
      </c>
      <c r="Q93" s="264"/>
      <c r="R93" s="265" t="s">
        <v>595</v>
      </c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311">
        <v>14</v>
      </c>
      <c r="B94" s="260">
        <v>44540</v>
      </c>
      <c r="C94" s="312"/>
      <c r="D94" s="313" t="s">
        <v>938</v>
      </c>
      <c r="E94" s="311" t="s">
        <v>593</v>
      </c>
      <c r="F94" s="311">
        <v>49.5</v>
      </c>
      <c r="G94" s="311">
        <v>17</v>
      </c>
      <c r="H94" s="311">
        <v>69</v>
      </c>
      <c r="I94" s="314" t="s">
        <v>946</v>
      </c>
      <c r="J94" s="315" t="s">
        <v>947</v>
      </c>
      <c r="K94" s="409">
        <f t="shared" ref="K94" si="68">H94-F94</f>
        <v>19.5</v>
      </c>
      <c r="L94" s="316">
        <v>100</v>
      </c>
      <c r="M94" s="315">
        <f t="shared" ref="M94" si="69">(K94*N94)-100</f>
        <v>875</v>
      </c>
      <c r="N94" s="315">
        <v>50</v>
      </c>
      <c r="O94" s="317" t="s">
        <v>591</v>
      </c>
      <c r="P94" s="422">
        <v>44540</v>
      </c>
      <c r="Q94" s="264"/>
      <c r="R94" s="265" t="s">
        <v>592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414">
        <v>15</v>
      </c>
      <c r="B95" s="415">
        <v>44544</v>
      </c>
      <c r="C95" s="416"/>
      <c r="D95" s="417" t="s">
        <v>958</v>
      </c>
      <c r="E95" s="414" t="s">
        <v>593</v>
      </c>
      <c r="F95" s="414">
        <v>59</v>
      </c>
      <c r="G95" s="414">
        <v>28</v>
      </c>
      <c r="H95" s="414">
        <v>28</v>
      </c>
      <c r="I95" s="418" t="s">
        <v>946</v>
      </c>
      <c r="J95" s="419" t="s">
        <v>960</v>
      </c>
      <c r="K95" s="420">
        <f t="shared" ref="K95:K97" si="70">H95-F95</f>
        <v>-31</v>
      </c>
      <c r="L95" s="475">
        <v>100</v>
      </c>
      <c r="M95" s="476">
        <f t="shared" ref="M95:M97" si="71">(K95*N95)-100</f>
        <v>-1650</v>
      </c>
      <c r="N95" s="476">
        <v>50</v>
      </c>
      <c r="O95" s="421" t="s">
        <v>604</v>
      </c>
      <c r="P95" s="415">
        <v>44545</v>
      </c>
      <c r="Q95" s="264"/>
      <c r="R95" s="265" t="s">
        <v>592</v>
      </c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262" customFormat="1" ht="12.75" customHeight="1">
      <c r="A96" s="311">
        <v>16</v>
      </c>
      <c r="B96" s="260">
        <v>44545</v>
      </c>
      <c r="C96" s="312"/>
      <c r="D96" s="313" t="s">
        <v>961</v>
      </c>
      <c r="E96" s="311" t="s">
        <v>593</v>
      </c>
      <c r="F96" s="311">
        <v>26</v>
      </c>
      <c r="G96" s="311">
        <v>14</v>
      </c>
      <c r="H96" s="311">
        <v>34.5</v>
      </c>
      <c r="I96" s="314" t="s">
        <v>962</v>
      </c>
      <c r="J96" s="315" t="s">
        <v>643</v>
      </c>
      <c r="K96" s="409">
        <f t="shared" si="70"/>
        <v>8.5</v>
      </c>
      <c r="L96" s="316">
        <v>100</v>
      </c>
      <c r="M96" s="315">
        <f t="shared" si="71"/>
        <v>3300</v>
      </c>
      <c r="N96" s="315">
        <v>400</v>
      </c>
      <c r="O96" s="317" t="s">
        <v>591</v>
      </c>
      <c r="P96" s="422">
        <v>44545</v>
      </c>
      <c r="Q96" s="264"/>
      <c r="R96" s="265" t="s">
        <v>592</v>
      </c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2.75" customHeight="1">
      <c r="A97" s="414">
        <v>17</v>
      </c>
      <c r="B97" s="415">
        <v>44547</v>
      </c>
      <c r="C97" s="416"/>
      <c r="D97" s="417" t="s">
        <v>971</v>
      </c>
      <c r="E97" s="414" t="s">
        <v>593</v>
      </c>
      <c r="F97" s="414">
        <v>14.5</v>
      </c>
      <c r="G97" s="414">
        <v>3.5</v>
      </c>
      <c r="H97" s="414">
        <v>3.5</v>
      </c>
      <c r="I97" s="418" t="s">
        <v>972</v>
      </c>
      <c r="J97" s="419" t="s">
        <v>989</v>
      </c>
      <c r="K97" s="420">
        <f t="shared" si="70"/>
        <v>-11</v>
      </c>
      <c r="L97" s="475">
        <v>100</v>
      </c>
      <c r="M97" s="476">
        <f t="shared" si="71"/>
        <v>-4500</v>
      </c>
      <c r="N97" s="476">
        <v>400</v>
      </c>
      <c r="O97" s="421" t="s">
        <v>604</v>
      </c>
      <c r="P97" s="415">
        <v>44551</v>
      </c>
      <c r="Q97" s="264"/>
      <c r="R97" s="265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2.75" customHeight="1">
      <c r="A98" s="311">
        <v>18</v>
      </c>
      <c r="B98" s="260">
        <v>44547</v>
      </c>
      <c r="C98" s="312"/>
      <c r="D98" s="313" t="s">
        <v>973</v>
      </c>
      <c r="E98" s="311" t="s">
        <v>593</v>
      </c>
      <c r="F98" s="311">
        <v>66</v>
      </c>
      <c r="G98" s="311">
        <v>28</v>
      </c>
      <c r="H98" s="311">
        <v>83.5</v>
      </c>
      <c r="I98" s="314" t="s">
        <v>974</v>
      </c>
      <c r="J98" s="315" t="s">
        <v>975</v>
      </c>
      <c r="K98" s="409">
        <f t="shared" ref="K98:K99" si="72">H98-F98</f>
        <v>17.5</v>
      </c>
      <c r="L98" s="316">
        <v>100</v>
      </c>
      <c r="M98" s="315">
        <f t="shared" ref="M98:M99" si="73">(K98*N98)-100</f>
        <v>775</v>
      </c>
      <c r="N98" s="315">
        <v>50</v>
      </c>
      <c r="O98" s="317" t="s">
        <v>591</v>
      </c>
      <c r="P98" s="422">
        <v>44547</v>
      </c>
      <c r="Q98" s="264"/>
      <c r="R98" s="265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s="262" customFormat="1" ht="12.75" customHeight="1">
      <c r="A99" s="414">
        <v>19</v>
      </c>
      <c r="B99" s="415">
        <v>44550</v>
      </c>
      <c r="C99" s="416"/>
      <c r="D99" s="417" t="s">
        <v>982</v>
      </c>
      <c r="E99" s="414" t="s">
        <v>593</v>
      </c>
      <c r="F99" s="414">
        <v>51</v>
      </c>
      <c r="G99" s="414">
        <v>18</v>
      </c>
      <c r="H99" s="414">
        <v>18</v>
      </c>
      <c r="I99" s="418" t="s">
        <v>983</v>
      </c>
      <c r="J99" s="419" t="s">
        <v>984</v>
      </c>
      <c r="K99" s="420">
        <f t="shared" si="72"/>
        <v>-33</v>
      </c>
      <c r="L99" s="475">
        <v>100</v>
      </c>
      <c r="M99" s="476">
        <f t="shared" si="73"/>
        <v>-1750</v>
      </c>
      <c r="N99" s="476">
        <v>50</v>
      </c>
      <c r="O99" s="421" t="s">
        <v>604</v>
      </c>
      <c r="P99" s="415">
        <v>44550</v>
      </c>
      <c r="Q99" s="264"/>
      <c r="R99" s="265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</row>
    <row r="100" spans="1:38" s="262" customFormat="1" ht="12.75" customHeight="1">
      <c r="A100" s="489">
        <v>20</v>
      </c>
      <c r="B100" s="490">
        <v>44552</v>
      </c>
      <c r="C100" s="491"/>
      <c r="D100" s="492" t="s">
        <v>999</v>
      </c>
      <c r="E100" s="489" t="s">
        <v>593</v>
      </c>
      <c r="F100" s="489">
        <v>62</v>
      </c>
      <c r="G100" s="489">
        <v>28</v>
      </c>
      <c r="H100" s="489">
        <v>64</v>
      </c>
      <c r="I100" s="493" t="s">
        <v>1000</v>
      </c>
      <c r="J100" s="494" t="s">
        <v>1001</v>
      </c>
      <c r="K100" s="495">
        <f t="shared" ref="K100:K101" si="74">H100-F100</f>
        <v>2</v>
      </c>
      <c r="L100" s="496">
        <v>100</v>
      </c>
      <c r="M100" s="494">
        <f t="shared" ref="M100:M101" si="75">(K100*N100)-100</f>
        <v>0</v>
      </c>
      <c r="N100" s="494">
        <v>50</v>
      </c>
      <c r="O100" s="497" t="s">
        <v>714</v>
      </c>
      <c r="P100" s="498">
        <v>44552</v>
      </c>
      <c r="Q100" s="264"/>
      <c r="R100" s="265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</row>
    <row r="101" spans="1:38" s="262" customFormat="1" ht="12.75" customHeight="1">
      <c r="A101" s="311">
        <v>21</v>
      </c>
      <c r="B101" s="260">
        <v>44552</v>
      </c>
      <c r="C101" s="312"/>
      <c r="D101" s="313" t="s">
        <v>1009</v>
      </c>
      <c r="E101" s="311" t="s">
        <v>593</v>
      </c>
      <c r="F101" s="311">
        <v>165</v>
      </c>
      <c r="G101" s="311">
        <v>90</v>
      </c>
      <c r="H101" s="311">
        <v>215</v>
      </c>
      <c r="I101" s="314" t="s">
        <v>1010</v>
      </c>
      <c r="J101" s="315" t="s">
        <v>1011</v>
      </c>
      <c r="K101" s="409">
        <f t="shared" si="74"/>
        <v>50</v>
      </c>
      <c r="L101" s="316">
        <v>100</v>
      </c>
      <c r="M101" s="315">
        <f t="shared" si="75"/>
        <v>1150</v>
      </c>
      <c r="N101" s="315">
        <v>25</v>
      </c>
      <c r="O101" s="317" t="s">
        <v>591</v>
      </c>
      <c r="P101" s="422">
        <v>44552</v>
      </c>
      <c r="Q101" s="264"/>
      <c r="R101" s="265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</row>
    <row r="102" spans="1:38" s="262" customFormat="1" ht="12.75" customHeight="1">
      <c r="A102" s="311">
        <v>22</v>
      </c>
      <c r="B102" s="260">
        <v>44553</v>
      </c>
      <c r="C102" s="312"/>
      <c r="D102" s="313" t="s">
        <v>1021</v>
      </c>
      <c r="E102" s="311" t="s">
        <v>593</v>
      </c>
      <c r="F102" s="311">
        <v>33</v>
      </c>
      <c r="G102" s="311">
        <v>25</v>
      </c>
      <c r="H102" s="311">
        <v>40</v>
      </c>
      <c r="I102" s="314" t="s">
        <v>1022</v>
      </c>
      <c r="J102" s="315" t="s">
        <v>1023</v>
      </c>
      <c r="K102" s="409">
        <f t="shared" ref="K102:K105" si="76">H102-F102</f>
        <v>7</v>
      </c>
      <c r="L102" s="316">
        <v>100</v>
      </c>
      <c r="M102" s="315">
        <f t="shared" ref="M102:M103" si="77">(K102*N102)-100</f>
        <v>4275</v>
      </c>
      <c r="N102" s="315">
        <v>625</v>
      </c>
      <c r="O102" s="317" t="s">
        <v>591</v>
      </c>
      <c r="P102" s="422">
        <v>44553</v>
      </c>
      <c r="Q102" s="264"/>
      <c r="R102" s="265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</row>
    <row r="103" spans="1:38" s="262" customFormat="1" ht="12.75" customHeight="1">
      <c r="A103" s="311">
        <v>23</v>
      </c>
      <c r="B103" s="260">
        <v>44553</v>
      </c>
      <c r="C103" s="312"/>
      <c r="D103" s="313" t="s">
        <v>1024</v>
      </c>
      <c r="E103" s="311" t="s">
        <v>593</v>
      </c>
      <c r="F103" s="311">
        <v>31</v>
      </c>
      <c r="G103" s="311"/>
      <c r="H103" s="311">
        <v>44.5</v>
      </c>
      <c r="I103" s="314" t="s">
        <v>1025</v>
      </c>
      <c r="J103" s="315" t="s">
        <v>1034</v>
      </c>
      <c r="K103" s="409">
        <f t="shared" ref="K103" si="78">H103-F103</f>
        <v>13.5</v>
      </c>
      <c r="L103" s="316">
        <v>100</v>
      </c>
      <c r="M103" s="315">
        <f t="shared" si="77"/>
        <v>575</v>
      </c>
      <c r="N103" s="315">
        <v>50</v>
      </c>
      <c r="O103" s="317" t="s">
        <v>591</v>
      </c>
      <c r="P103" s="422">
        <v>44553</v>
      </c>
      <c r="Q103" s="264"/>
      <c r="R103" s="265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</row>
    <row r="104" spans="1:38" s="262" customFormat="1" ht="12.75" customHeight="1">
      <c r="A104" s="311">
        <v>24</v>
      </c>
      <c r="B104" s="260">
        <v>44553</v>
      </c>
      <c r="C104" s="312"/>
      <c r="D104" s="313" t="s">
        <v>1026</v>
      </c>
      <c r="E104" s="311" t="s">
        <v>593</v>
      </c>
      <c r="F104" s="311">
        <v>95</v>
      </c>
      <c r="G104" s="311"/>
      <c r="H104" s="311">
        <v>145</v>
      </c>
      <c r="I104" s="314" t="s">
        <v>1027</v>
      </c>
      <c r="J104" s="315" t="s">
        <v>1011</v>
      </c>
      <c r="K104" s="409">
        <f t="shared" si="76"/>
        <v>50</v>
      </c>
      <c r="L104" s="316">
        <v>100</v>
      </c>
      <c r="M104" s="315">
        <f t="shared" ref="M104:M105" si="79">(K104*N104)-100</f>
        <v>1150</v>
      </c>
      <c r="N104" s="315">
        <v>25</v>
      </c>
      <c r="O104" s="317" t="s">
        <v>591</v>
      </c>
      <c r="P104" s="422">
        <v>44553</v>
      </c>
      <c r="Q104" s="264"/>
      <c r="R104" s="265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</row>
    <row r="105" spans="1:38" s="262" customFormat="1" ht="12.75" customHeight="1">
      <c r="A105" s="311">
        <v>25</v>
      </c>
      <c r="B105" s="260">
        <v>44553</v>
      </c>
      <c r="C105" s="312"/>
      <c r="D105" s="313" t="s">
        <v>1028</v>
      </c>
      <c r="E105" s="311" t="s">
        <v>593</v>
      </c>
      <c r="F105" s="311">
        <v>36</v>
      </c>
      <c r="G105" s="311">
        <v>8</v>
      </c>
      <c r="H105" s="311">
        <v>50</v>
      </c>
      <c r="I105" s="314" t="s">
        <v>1029</v>
      </c>
      <c r="J105" s="315" t="s">
        <v>1047</v>
      </c>
      <c r="K105" s="409">
        <f t="shared" si="76"/>
        <v>14</v>
      </c>
      <c r="L105" s="316">
        <v>100</v>
      </c>
      <c r="M105" s="315">
        <f t="shared" si="79"/>
        <v>2000</v>
      </c>
      <c r="N105" s="315">
        <v>150</v>
      </c>
      <c r="O105" s="317" t="s">
        <v>591</v>
      </c>
      <c r="P105" s="260">
        <v>44554</v>
      </c>
      <c r="Q105" s="264"/>
      <c r="R105" s="265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</row>
    <row r="106" spans="1:38" s="262" customFormat="1" ht="12.75" customHeight="1">
      <c r="A106" s="311">
        <v>26</v>
      </c>
      <c r="B106" s="260">
        <v>44553</v>
      </c>
      <c r="C106" s="312"/>
      <c r="D106" s="313" t="s">
        <v>1030</v>
      </c>
      <c r="E106" s="311" t="s">
        <v>593</v>
      </c>
      <c r="F106" s="311">
        <v>75</v>
      </c>
      <c r="G106" s="311"/>
      <c r="H106" s="311">
        <v>125</v>
      </c>
      <c r="I106" s="314" t="s">
        <v>1031</v>
      </c>
      <c r="J106" s="315" t="s">
        <v>1011</v>
      </c>
      <c r="K106" s="409">
        <f t="shared" ref="K106:K108" si="80">H106-F106</f>
        <v>50</v>
      </c>
      <c r="L106" s="316">
        <v>100</v>
      </c>
      <c r="M106" s="315">
        <f t="shared" ref="M106:M108" si="81">(K106*N106)-100</f>
        <v>1150</v>
      </c>
      <c r="N106" s="315">
        <v>25</v>
      </c>
      <c r="O106" s="317" t="s">
        <v>591</v>
      </c>
      <c r="P106" s="422">
        <v>44553</v>
      </c>
      <c r="Q106" s="264"/>
      <c r="R106" s="265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</row>
    <row r="107" spans="1:38" s="262" customFormat="1" ht="12.75" customHeight="1">
      <c r="A107" s="311">
        <v>27</v>
      </c>
      <c r="B107" s="260">
        <v>44553</v>
      </c>
      <c r="C107" s="312"/>
      <c r="D107" s="313" t="s">
        <v>1032</v>
      </c>
      <c r="E107" s="311" t="s">
        <v>593</v>
      </c>
      <c r="F107" s="311">
        <v>28</v>
      </c>
      <c r="G107" s="311"/>
      <c r="H107" s="311">
        <v>44</v>
      </c>
      <c r="I107" s="314" t="s">
        <v>1033</v>
      </c>
      <c r="J107" s="315" t="s">
        <v>1035</v>
      </c>
      <c r="K107" s="409">
        <f t="shared" si="80"/>
        <v>16</v>
      </c>
      <c r="L107" s="316">
        <v>100</v>
      </c>
      <c r="M107" s="315">
        <f t="shared" si="81"/>
        <v>700</v>
      </c>
      <c r="N107" s="315">
        <v>50</v>
      </c>
      <c r="O107" s="317" t="s">
        <v>591</v>
      </c>
      <c r="P107" s="422">
        <v>44553</v>
      </c>
      <c r="Q107" s="264"/>
      <c r="R107" s="265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</row>
    <row r="108" spans="1:38" s="262" customFormat="1" ht="12.75" customHeight="1">
      <c r="A108" s="311">
        <v>28</v>
      </c>
      <c r="B108" s="260">
        <v>44554</v>
      </c>
      <c r="C108" s="312"/>
      <c r="D108" s="313" t="s">
        <v>1028</v>
      </c>
      <c r="E108" s="311" t="s">
        <v>593</v>
      </c>
      <c r="F108" s="311">
        <v>34</v>
      </c>
      <c r="G108" s="311">
        <v>8</v>
      </c>
      <c r="H108" s="311">
        <v>49.5</v>
      </c>
      <c r="I108" s="314" t="s">
        <v>1029</v>
      </c>
      <c r="J108" s="315" t="s">
        <v>1048</v>
      </c>
      <c r="K108" s="409">
        <f t="shared" si="80"/>
        <v>15.5</v>
      </c>
      <c r="L108" s="316">
        <v>100</v>
      </c>
      <c r="M108" s="315">
        <f t="shared" si="81"/>
        <v>2225</v>
      </c>
      <c r="N108" s="315">
        <v>150</v>
      </c>
      <c r="O108" s="317" t="s">
        <v>591</v>
      </c>
      <c r="P108" s="422">
        <v>44554</v>
      </c>
      <c r="Q108" s="264"/>
      <c r="R108" s="265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</row>
    <row r="109" spans="1:38" s="262" customFormat="1" ht="12.75" customHeight="1">
      <c r="A109" s="267">
        <v>29</v>
      </c>
      <c r="B109" s="263">
        <v>44554</v>
      </c>
      <c r="C109" s="378"/>
      <c r="D109" s="499" t="s">
        <v>1028</v>
      </c>
      <c r="E109" s="267" t="s">
        <v>593</v>
      </c>
      <c r="F109" s="267" t="s">
        <v>1045</v>
      </c>
      <c r="G109" s="267">
        <v>6</v>
      </c>
      <c r="H109" s="267"/>
      <c r="I109" s="268" t="s">
        <v>1046</v>
      </c>
      <c r="J109" s="380"/>
      <c r="K109" s="500"/>
      <c r="L109" s="381"/>
      <c r="M109" s="380"/>
      <c r="N109" s="380"/>
      <c r="O109" s="501"/>
      <c r="P109" s="502"/>
      <c r="Q109" s="264"/>
      <c r="R109" s="265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</row>
    <row r="110" spans="1:38" s="262" customFormat="1" ht="12.75" customHeight="1">
      <c r="A110" s="311">
        <v>30</v>
      </c>
      <c r="B110" s="260">
        <v>44554</v>
      </c>
      <c r="C110" s="312"/>
      <c r="D110" s="313" t="s">
        <v>1053</v>
      </c>
      <c r="E110" s="311" t="s">
        <v>593</v>
      </c>
      <c r="F110" s="311">
        <v>28</v>
      </c>
      <c r="G110" s="311">
        <v>13</v>
      </c>
      <c r="H110" s="311">
        <v>38</v>
      </c>
      <c r="I110" s="314" t="s">
        <v>1049</v>
      </c>
      <c r="J110" s="315" t="s">
        <v>1047</v>
      </c>
      <c r="K110" s="409">
        <f t="shared" ref="K110" si="82">H110-F110</f>
        <v>10</v>
      </c>
      <c r="L110" s="316">
        <v>100</v>
      </c>
      <c r="M110" s="315">
        <f t="shared" ref="M110" si="83">(K110*N110)-100</f>
        <v>1400</v>
      </c>
      <c r="N110" s="315">
        <v>150</v>
      </c>
      <c r="O110" s="317" t="s">
        <v>591</v>
      </c>
      <c r="P110" s="260">
        <v>44557</v>
      </c>
      <c r="Q110" s="264"/>
      <c r="R110" s="265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</row>
    <row r="111" spans="1:38" s="262" customFormat="1" ht="12.75" customHeight="1">
      <c r="A111" s="267">
        <v>31</v>
      </c>
      <c r="B111" s="263">
        <v>44554</v>
      </c>
      <c r="C111" s="378"/>
      <c r="D111" s="499" t="s">
        <v>1050</v>
      </c>
      <c r="E111" s="267" t="s">
        <v>593</v>
      </c>
      <c r="F111" s="267" t="s">
        <v>1052</v>
      </c>
      <c r="G111" s="267">
        <v>0.2</v>
      </c>
      <c r="H111" s="267"/>
      <c r="I111" s="268" t="s">
        <v>1051</v>
      </c>
      <c r="J111" s="380"/>
      <c r="K111" s="500"/>
      <c r="L111" s="381"/>
      <c r="M111" s="380"/>
      <c r="N111" s="380"/>
      <c r="O111" s="501"/>
      <c r="P111" s="502"/>
      <c r="Q111" s="264"/>
      <c r="R111" s="265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</row>
    <row r="112" spans="1:38" s="262" customFormat="1" ht="12.75" customHeight="1">
      <c r="A112" s="311">
        <v>32</v>
      </c>
      <c r="B112" s="260">
        <v>44554</v>
      </c>
      <c r="C112" s="312"/>
      <c r="D112" s="313" t="s">
        <v>1054</v>
      </c>
      <c r="E112" s="311" t="s">
        <v>593</v>
      </c>
      <c r="F112" s="311">
        <v>67.5</v>
      </c>
      <c r="G112" s="311">
        <v>35</v>
      </c>
      <c r="H112" s="311">
        <v>82</v>
      </c>
      <c r="I112" s="314" t="s">
        <v>974</v>
      </c>
      <c r="J112" s="315" t="s">
        <v>1055</v>
      </c>
      <c r="K112" s="409">
        <f t="shared" ref="K112" si="84">H112-F112</f>
        <v>14.5</v>
      </c>
      <c r="L112" s="316">
        <v>100</v>
      </c>
      <c r="M112" s="315">
        <f t="shared" ref="M112" si="85">(K112*N112)-100</f>
        <v>625</v>
      </c>
      <c r="N112" s="315">
        <v>50</v>
      </c>
      <c r="O112" s="317" t="s">
        <v>591</v>
      </c>
      <c r="P112" s="422">
        <v>44554</v>
      </c>
      <c r="Q112" s="264"/>
      <c r="R112" s="265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</row>
    <row r="113" spans="1:38" s="262" customFormat="1" ht="12.75" customHeight="1">
      <c r="A113" s="311">
        <v>33</v>
      </c>
      <c r="B113" s="260">
        <v>44554</v>
      </c>
      <c r="C113" s="312"/>
      <c r="D113" s="313" t="s">
        <v>1056</v>
      </c>
      <c r="E113" s="311" t="s">
        <v>593</v>
      </c>
      <c r="F113" s="311">
        <v>200</v>
      </c>
      <c r="G113" s="311">
        <v>95</v>
      </c>
      <c r="H113" s="311">
        <v>240</v>
      </c>
      <c r="I113" s="314" t="s">
        <v>1057</v>
      </c>
      <c r="J113" s="315" t="s">
        <v>1058</v>
      </c>
      <c r="K113" s="409">
        <f t="shared" ref="K113:K115" si="86">H113-F113</f>
        <v>40</v>
      </c>
      <c r="L113" s="316">
        <v>100</v>
      </c>
      <c r="M113" s="315">
        <f t="shared" ref="M113:M115" si="87">(K113*N113)-100</f>
        <v>900</v>
      </c>
      <c r="N113" s="315">
        <v>25</v>
      </c>
      <c r="O113" s="317" t="s">
        <v>591</v>
      </c>
      <c r="P113" s="422">
        <v>44554</v>
      </c>
      <c r="Q113" s="264"/>
      <c r="R113" s="265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</row>
    <row r="114" spans="1:38" s="262" customFormat="1" ht="12.75" customHeight="1">
      <c r="A114" s="311">
        <v>34</v>
      </c>
      <c r="B114" s="260">
        <v>44557</v>
      </c>
      <c r="C114" s="312"/>
      <c r="D114" s="313" t="s">
        <v>1081</v>
      </c>
      <c r="E114" s="311" t="s">
        <v>593</v>
      </c>
      <c r="F114" s="311">
        <v>61.5</v>
      </c>
      <c r="G114" s="311">
        <v>25</v>
      </c>
      <c r="H114" s="311">
        <v>97.5</v>
      </c>
      <c r="I114" s="314" t="s">
        <v>1000</v>
      </c>
      <c r="J114" s="315" t="s">
        <v>1087</v>
      </c>
      <c r="K114" s="409">
        <f t="shared" si="86"/>
        <v>36</v>
      </c>
      <c r="L114" s="316">
        <v>100</v>
      </c>
      <c r="M114" s="315">
        <f t="shared" si="87"/>
        <v>1700</v>
      </c>
      <c r="N114" s="315">
        <v>50</v>
      </c>
      <c r="O114" s="317" t="s">
        <v>591</v>
      </c>
      <c r="P114" s="422">
        <v>44557</v>
      </c>
      <c r="Q114" s="264"/>
      <c r="R114" s="265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</row>
    <row r="115" spans="1:38" s="262" customFormat="1" ht="12.75" customHeight="1">
      <c r="A115" s="311">
        <v>35</v>
      </c>
      <c r="B115" s="260">
        <v>44557</v>
      </c>
      <c r="C115" s="312"/>
      <c r="D115" s="313" t="s">
        <v>1082</v>
      </c>
      <c r="E115" s="311" t="s">
        <v>593</v>
      </c>
      <c r="F115" s="311">
        <v>75</v>
      </c>
      <c r="G115" s="311">
        <v>35</v>
      </c>
      <c r="H115" s="311">
        <v>90</v>
      </c>
      <c r="I115" s="314" t="s">
        <v>1083</v>
      </c>
      <c r="J115" s="315" t="s">
        <v>1086</v>
      </c>
      <c r="K115" s="409">
        <f t="shared" si="86"/>
        <v>15</v>
      </c>
      <c r="L115" s="316">
        <v>100</v>
      </c>
      <c r="M115" s="315">
        <f t="shared" si="87"/>
        <v>650</v>
      </c>
      <c r="N115" s="315">
        <v>50</v>
      </c>
      <c r="O115" s="317" t="s">
        <v>591</v>
      </c>
      <c r="P115" s="422">
        <v>44557</v>
      </c>
      <c r="Q115" s="264"/>
      <c r="R115" s="265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</row>
    <row r="116" spans="1:38" s="262" customFormat="1" ht="12.75" customHeight="1">
      <c r="A116" s="267">
        <v>36</v>
      </c>
      <c r="B116" s="263">
        <v>44557</v>
      </c>
      <c r="C116" s="378"/>
      <c r="D116" s="499" t="s">
        <v>1084</v>
      </c>
      <c r="E116" s="267" t="s">
        <v>593</v>
      </c>
      <c r="F116" s="267" t="s">
        <v>1085</v>
      </c>
      <c r="G116" s="267">
        <v>35</v>
      </c>
      <c r="H116" s="267"/>
      <c r="I116" s="268" t="s">
        <v>1083</v>
      </c>
      <c r="J116" s="380" t="s">
        <v>594</v>
      </c>
      <c r="K116" s="500"/>
      <c r="L116" s="381"/>
      <c r="M116" s="380"/>
      <c r="N116" s="380"/>
      <c r="O116" s="501"/>
      <c r="P116" s="502"/>
      <c r="Q116" s="264"/>
      <c r="R116" s="265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261"/>
      <c r="AL116" s="261"/>
    </row>
    <row r="117" spans="1:38" s="262" customFormat="1" ht="12.75" customHeight="1">
      <c r="A117" s="267">
        <v>37</v>
      </c>
      <c r="B117" s="263">
        <v>44557</v>
      </c>
      <c r="C117" s="378"/>
      <c r="D117" s="499" t="s">
        <v>1088</v>
      </c>
      <c r="E117" s="267" t="s">
        <v>593</v>
      </c>
      <c r="F117" s="267" t="s">
        <v>1089</v>
      </c>
      <c r="G117" s="267">
        <v>17</v>
      </c>
      <c r="H117" s="267"/>
      <c r="I117" s="268" t="s">
        <v>1090</v>
      </c>
      <c r="J117" s="380" t="s">
        <v>594</v>
      </c>
      <c r="K117" s="500"/>
      <c r="L117" s="381"/>
      <c r="M117" s="380"/>
      <c r="N117" s="380"/>
      <c r="O117" s="501"/>
      <c r="P117" s="502"/>
      <c r="Q117" s="264"/>
      <c r="R117" s="265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</row>
    <row r="118" spans="1:38" s="262" customFormat="1" ht="12.75" customHeight="1">
      <c r="A118" s="267"/>
      <c r="B118" s="263"/>
      <c r="C118" s="378"/>
      <c r="D118" s="499"/>
      <c r="E118" s="267"/>
      <c r="F118" s="267"/>
      <c r="G118" s="267"/>
      <c r="H118" s="267"/>
      <c r="I118" s="268"/>
      <c r="J118" s="380"/>
      <c r="K118" s="500"/>
      <c r="L118" s="381"/>
      <c r="M118" s="380"/>
      <c r="N118" s="380"/>
      <c r="O118" s="501"/>
      <c r="P118" s="502"/>
      <c r="Q118" s="264"/>
      <c r="R118" s="265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</row>
    <row r="119" spans="1:38" s="262" customFormat="1" ht="12.75" customHeight="1">
      <c r="A119" s="267"/>
      <c r="B119" s="263"/>
      <c r="C119" s="378"/>
      <c r="D119" s="499"/>
      <c r="E119" s="267"/>
      <c r="F119" s="267"/>
      <c r="G119" s="267"/>
      <c r="H119" s="267"/>
      <c r="I119" s="268"/>
      <c r="J119" s="380"/>
      <c r="K119" s="500"/>
      <c r="L119" s="381"/>
      <c r="M119" s="380"/>
      <c r="N119" s="380"/>
      <c r="O119" s="501"/>
      <c r="P119" s="502"/>
      <c r="Q119" s="264"/>
      <c r="R119" s="265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</row>
    <row r="120" spans="1:38" s="262" customFormat="1" ht="12.75" customHeight="1">
      <c r="A120" s="267"/>
      <c r="B120" s="263"/>
      <c r="C120" s="378"/>
      <c r="D120" s="499"/>
      <c r="E120" s="267"/>
      <c r="F120" s="267"/>
      <c r="G120" s="267"/>
      <c r="H120" s="267"/>
      <c r="I120" s="268"/>
      <c r="J120" s="380"/>
      <c r="K120" s="500"/>
      <c r="L120" s="381"/>
      <c r="M120" s="380"/>
      <c r="N120" s="380"/>
      <c r="O120" s="501"/>
      <c r="P120" s="502"/>
      <c r="Q120" s="264"/>
      <c r="R120" s="265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</row>
    <row r="121" spans="1:38" s="262" customFormat="1" ht="12.75" customHeight="1">
      <c r="A121" s="267"/>
      <c r="B121" s="263"/>
      <c r="C121" s="378"/>
      <c r="D121" s="499"/>
      <c r="E121" s="267"/>
      <c r="F121" s="267"/>
      <c r="G121" s="267"/>
      <c r="H121" s="267"/>
      <c r="I121" s="268"/>
      <c r="J121" s="380"/>
      <c r="K121" s="500"/>
      <c r="L121" s="381"/>
      <c r="M121" s="380"/>
      <c r="N121" s="380"/>
      <c r="O121" s="501"/>
      <c r="P121" s="502"/>
      <c r="Q121" s="264"/>
      <c r="R121" s="265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</row>
    <row r="122" spans="1:38" s="369" customFormat="1" ht="12.75" customHeight="1">
      <c r="A122" s="357"/>
      <c r="B122" s="358"/>
      <c r="C122" s="359"/>
      <c r="D122" s="360"/>
      <c r="E122" s="357"/>
      <c r="F122" s="357"/>
      <c r="G122" s="357"/>
      <c r="H122" s="357"/>
      <c r="I122" s="361"/>
      <c r="J122" s="362"/>
      <c r="K122" s="363"/>
      <c r="L122" s="363"/>
      <c r="M122" s="362"/>
      <c r="N122" s="362"/>
      <c r="O122" s="364"/>
      <c r="P122" s="365"/>
      <c r="Q122" s="366"/>
      <c r="R122" s="367"/>
      <c r="S122" s="366"/>
      <c r="T122" s="366"/>
      <c r="U122" s="366"/>
      <c r="V122" s="366"/>
      <c r="W122" s="366"/>
      <c r="X122" s="366"/>
      <c r="Y122" s="366"/>
      <c r="Z122" s="366"/>
      <c r="AA122" s="366"/>
      <c r="AB122" s="366"/>
      <c r="AC122" s="366"/>
      <c r="AD122" s="366"/>
      <c r="AE122" s="366"/>
      <c r="AF122" s="368"/>
      <c r="AG122" s="368"/>
      <c r="AH122" s="368"/>
      <c r="AI122" s="368"/>
      <c r="AJ122" s="368"/>
      <c r="AK122" s="368"/>
      <c r="AL122" s="368"/>
    </row>
    <row r="123" spans="1:38" ht="14.25" customHeight="1">
      <c r="A123" s="164"/>
      <c r="B123" s="169"/>
      <c r="C123" s="169"/>
      <c r="D123" s="170"/>
      <c r="E123" s="164"/>
      <c r="F123" s="171"/>
      <c r="G123" s="164"/>
      <c r="H123" s="164"/>
      <c r="I123" s="164"/>
      <c r="J123" s="169"/>
      <c r="K123" s="172"/>
      <c r="L123" s="164"/>
      <c r="M123" s="164"/>
      <c r="N123" s="164"/>
      <c r="O123" s="173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98" t="s">
        <v>616</v>
      </c>
      <c r="B124" s="174"/>
      <c r="C124" s="174"/>
      <c r="D124" s="175"/>
      <c r="E124" s="148"/>
      <c r="F124" s="6"/>
      <c r="G124" s="6"/>
      <c r="H124" s="149"/>
      <c r="I124" s="176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9" t="s">
        <v>16</v>
      </c>
      <c r="B125" s="100" t="s">
        <v>568</v>
      </c>
      <c r="C125" s="100"/>
      <c r="D125" s="101" t="s">
        <v>579</v>
      </c>
      <c r="E125" s="100" t="s">
        <v>580</v>
      </c>
      <c r="F125" s="100" t="s">
        <v>581</v>
      </c>
      <c r="G125" s="100" t="s">
        <v>582</v>
      </c>
      <c r="H125" s="100" t="s">
        <v>583</v>
      </c>
      <c r="I125" s="100" t="s">
        <v>584</v>
      </c>
      <c r="J125" s="99" t="s">
        <v>585</v>
      </c>
      <c r="K125" s="152" t="s">
        <v>603</v>
      </c>
      <c r="L125" s="153" t="s">
        <v>587</v>
      </c>
      <c r="M125" s="102" t="s">
        <v>588</v>
      </c>
      <c r="N125" s="100" t="s">
        <v>589</v>
      </c>
      <c r="O125" s="101" t="s">
        <v>590</v>
      </c>
      <c r="P125" s="100" t="s">
        <v>829</v>
      </c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4.25" customHeight="1">
      <c r="A126" s="269">
        <v>1</v>
      </c>
      <c r="B126" s="451">
        <v>44420</v>
      </c>
      <c r="C126" s="452"/>
      <c r="D126" s="453" t="s">
        <v>500</v>
      </c>
      <c r="E126" s="454" t="s">
        <v>593</v>
      </c>
      <c r="F126" s="269">
        <v>314</v>
      </c>
      <c r="G126" s="269">
        <v>284</v>
      </c>
      <c r="H126" s="454">
        <v>341.25</v>
      </c>
      <c r="I126" s="455" t="s">
        <v>823</v>
      </c>
      <c r="J126" s="103" t="s">
        <v>945</v>
      </c>
      <c r="K126" s="103">
        <f t="shared" ref="K126" si="88">H126-F126</f>
        <v>27.25</v>
      </c>
      <c r="L126" s="104">
        <f t="shared" ref="L126" si="89">(F126*-0.7)/100</f>
        <v>-2.198</v>
      </c>
      <c r="M126" s="105">
        <f t="shared" ref="M126" si="90">(K126+L126)/F126</f>
        <v>7.9783439490445862E-2</v>
      </c>
      <c r="N126" s="103" t="s">
        <v>591</v>
      </c>
      <c r="O126" s="106">
        <v>44540</v>
      </c>
      <c r="P126" s="103"/>
      <c r="Q126" s="1"/>
      <c r="R126" s="1" t="s">
        <v>592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62" customFormat="1" ht="14.25" customHeight="1">
      <c r="A127" s="296">
        <v>2</v>
      </c>
      <c r="B127" s="297">
        <v>44488</v>
      </c>
      <c r="C127" s="298"/>
      <c r="D127" s="299" t="s">
        <v>138</v>
      </c>
      <c r="E127" s="300" t="s">
        <v>593</v>
      </c>
      <c r="F127" s="301" t="s">
        <v>839</v>
      </c>
      <c r="G127" s="301">
        <v>198</v>
      </c>
      <c r="H127" s="300"/>
      <c r="I127" s="302" t="s">
        <v>835</v>
      </c>
      <c r="J127" s="303" t="s">
        <v>594</v>
      </c>
      <c r="K127" s="303"/>
      <c r="L127" s="304"/>
      <c r="M127" s="305"/>
      <c r="N127" s="303"/>
      <c r="O127" s="306"/>
      <c r="P127" s="303"/>
      <c r="Q127" s="261"/>
      <c r="R127" s="1" t="s">
        <v>592</v>
      </c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</row>
    <row r="128" spans="1:38" s="262" customFormat="1" ht="14.25" customHeight="1">
      <c r="A128" s="296">
        <v>3</v>
      </c>
      <c r="B128" s="297">
        <v>44490</v>
      </c>
      <c r="C128" s="298"/>
      <c r="D128" s="299" t="s">
        <v>468</v>
      </c>
      <c r="E128" s="300" t="s">
        <v>593</v>
      </c>
      <c r="F128" s="301" t="s">
        <v>840</v>
      </c>
      <c r="G128" s="301">
        <v>3700</v>
      </c>
      <c r="H128" s="300"/>
      <c r="I128" s="302" t="s">
        <v>837</v>
      </c>
      <c r="J128" s="303" t="s">
        <v>594</v>
      </c>
      <c r="K128" s="303"/>
      <c r="L128" s="304"/>
      <c r="M128" s="305"/>
      <c r="N128" s="303"/>
      <c r="O128" s="306"/>
      <c r="P128" s="303"/>
      <c r="Q128" s="261"/>
      <c r="R128" s="1" t="s">
        <v>592</v>
      </c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</row>
    <row r="129" spans="1:38" s="262" customFormat="1" ht="14.25" customHeight="1">
      <c r="A129" s="296">
        <v>4</v>
      </c>
      <c r="B129" s="297">
        <v>44551</v>
      </c>
      <c r="C129" s="298"/>
      <c r="D129" s="299" t="s">
        <v>389</v>
      </c>
      <c r="E129" s="300" t="s">
        <v>593</v>
      </c>
      <c r="F129" s="301" t="s">
        <v>992</v>
      </c>
      <c r="G129" s="301">
        <v>198</v>
      </c>
      <c r="H129" s="300"/>
      <c r="I129" s="302" t="s">
        <v>993</v>
      </c>
      <c r="J129" s="303" t="s">
        <v>594</v>
      </c>
      <c r="K129" s="303"/>
      <c r="L129" s="304"/>
      <c r="M129" s="305"/>
      <c r="N129" s="303"/>
      <c r="O129" s="306"/>
      <c r="P129" s="303"/>
      <c r="Q129" s="261"/>
      <c r="R129" s="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</row>
    <row r="130" spans="1:38" s="262" customFormat="1" ht="14.25" customHeight="1">
      <c r="A130" s="296"/>
      <c r="B130" s="297"/>
      <c r="C130" s="298"/>
      <c r="D130" s="299"/>
      <c r="E130" s="300"/>
      <c r="F130" s="301"/>
      <c r="G130" s="301"/>
      <c r="H130" s="300"/>
      <c r="I130" s="302"/>
      <c r="J130" s="303"/>
      <c r="K130" s="303"/>
      <c r="L130" s="304"/>
      <c r="M130" s="305"/>
      <c r="N130" s="303"/>
      <c r="O130" s="306"/>
      <c r="P130" s="303"/>
      <c r="Q130" s="261"/>
      <c r="R130" s="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</row>
    <row r="131" spans="1:38" ht="14.25" customHeight="1">
      <c r="A131" s="177"/>
      <c r="B131" s="154"/>
      <c r="C131" s="178"/>
      <c r="D131" s="109"/>
      <c r="E131" s="179"/>
      <c r="F131" s="179"/>
      <c r="G131" s="179"/>
      <c r="H131" s="179"/>
      <c r="I131" s="179"/>
      <c r="J131" s="179"/>
      <c r="K131" s="180"/>
      <c r="L131" s="181"/>
      <c r="M131" s="179"/>
      <c r="N131" s="182"/>
      <c r="O131" s="183"/>
      <c r="P131" s="183"/>
      <c r="R131" s="6"/>
      <c r="S131" s="44"/>
      <c r="T131" s="1"/>
      <c r="U131" s="1"/>
      <c r="V131" s="1"/>
      <c r="W131" s="1"/>
      <c r="X131" s="1"/>
      <c r="Y131" s="1"/>
      <c r="Z131" s="1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</row>
    <row r="132" spans="1:38" ht="12.75" customHeight="1">
      <c r="A132" s="132" t="s">
        <v>596</v>
      </c>
      <c r="B132" s="132"/>
      <c r="C132" s="132"/>
      <c r="D132" s="132"/>
      <c r="E132" s="44"/>
      <c r="F132" s="140" t="s">
        <v>598</v>
      </c>
      <c r="G132" s="59"/>
      <c r="H132" s="59"/>
      <c r="I132" s="59"/>
      <c r="J132" s="6"/>
      <c r="K132" s="158"/>
      <c r="L132" s="159"/>
      <c r="M132" s="6"/>
      <c r="N132" s="122"/>
      <c r="O132" s="184"/>
      <c r="P132" s="1"/>
      <c r="Q132" s="1"/>
      <c r="R132" s="6"/>
      <c r="S132" s="1"/>
      <c r="T132" s="1"/>
      <c r="U132" s="1"/>
      <c r="V132" s="1"/>
      <c r="W132" s="1"/>
      <c r="X132" s="1"/>
      <c r="Y132" s="1"/>
    </row>
    <row r="133" spans="1:38" ht="12.75" customHeight="1">
      <c r="A133" s="139" t="s">
        <v>597</v>
      </c>
      <c r="B133" s="132"/>
      <c r="C133" s="132"/>
      <c r="D133" s="132"/>
      <c r="E133" s="6"/>
      <c r="F133" s="140" t="s">
        <v>600</v>
      </c>
      <c r="G133" s="6"/>
      <c r="H133" s="6" t="s">
        <v>821</v>
      </c>
      <c r="I133" s="6"/>
      <c r="J133" s="1"/>
      <c r="K133" s="6"/>
      <c r="L133" s="6"/>
      <c r="M133" s="6"/>
      <c r="N133" s="1"/>
      <c r="O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39"/>
      <c r="B134" s="132"/>
      <c r="C134" s="132"/>
      <c r="D134" s="132"/>
      <c r="E134" s="6"/>
      <c r="F134" s="140"/>
      <c r="G134" s="6"/>
      <c r="H134" s="6"/>
      <c r="I134" s="6"/>
      <c r="J134" s="1"/>
      <c r="K134" s="6"/>
      <c r="L134" s="6"/>
      <c r="M134" s="6"/>
      <c r="N134" s="1"/>
      <c r="O134" s="1"/>
      <c r="Q134" s="1"/>
      <c r="R134" s="59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"/>
      <c r="B135" s="147" t="s">
        <v>617</v>
      </c>
      <c r="C135" s="147"/>
      <c r="D135" s="147"/>
      <c r="E135" s="147"/>
      <c r="F135" s="148"/>
      <c r="G135" s="6"/>
      <c r="H135" s="6"/>
      <c r="I135" s="149"/>
      <c r="J135" s="150"/>
      <c r="K135" s="151"/>
      <c r="L135" s="150"/>
      <c r="M135" s="6"/>
      <c r="N135" s="1"/>
      <c r="O135" s="1"/>
      <c r="Q135" s="1"/>
      <c r="R135" s="59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99" t="s">
        <v>16</v>
      </c>
      <c r="B136" s="100" t="s">
        <v>568</v>
      </c>
      <c r="C136" s="100"/>
      <c r="D136" s="101" t="s">
        <v>579</v>
      </c>
      <c r="E136" s="100" t="s">
        <v>580</v>
      </c>
      <c r="F136" s="100" t="s">
        <v>581</v>
      </c>
      <c r="G136" s="100" t="s">
        <v>602</v>
      </c>
      <c r="H136" s="100" t="s">
        <v>583</v>
      </c>
      <c r="I136" s="100" t="s">
        <v>584</v>
      </c>
      <c r="J136" s="185" t="s">
        <v>585</v>
      </c>
      <c r="K136" s="152" t="s">
        <v>603</v>
      </c>
      <c r="L136" s="162" t="s">
        <v>611</v>
      </c>
      <c r="M136" s="100" t="s">
        <v>612</v>
      </c>
      <c r="N136" s="153" t="s">
        <v>587</v>
      </c>
      <c r="O136" s="102" t="s">
        <v>588</v>
      </c>
      <c r="P136" s="100" t="s">
        <v>589</v>
      </c>
      <c r="Q136" s="101" t="s">
        <v>590</v>
      </c>
      <c r="R136" s="59"/>
      <c r="S136" s="1"/>
      <c r="T136" s="1"/>
      <c r="U136" s="1"/>
      <c r="V136" s="1"/>
      <c r="W136" s="1"/>
      <c r="X136" s="1"/>
      <c r="Y136" s="1"/>
      <c r="Z136" s="1"/>
    </row>
    <row r="137" spans="1:38" ht="14.25" customHeight="1">
      <c r="A137" s="113"/>
      <c r="B137" s="115"/>
      <c r="C137" s="186"/>
      <c r="D137" s="116"/>
      <c r="E137" s="117"/>
      <c r="F137" s="187"/>
      <c r="G137" s="113"/>
      <c r="H137" s="117"/>
      <c r="I137" s="118"/>
      <c r="J137" s="188"/>
      <c r="K137" s="188"/>
      <c r="L137" s="189"/>
      <c r="M137" s="107"/>
      <c r="N137" s="189"/>
      <c r="O137" s="190"/>
      <c r="P137" s="191"/>
      <c r="Q137" s="192"/>
      <c r="R137" s="157"/>
      <c r="S137" s="126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38" ht="14.25" customHeight="1">
      <c r="A138" s="113"/>
      <c r="B138" s="115"/>
      <c r="C138" s="186"/>
      <c r="D138" s="116"/>
      <c r="E138" s="117"/>
      <c r="F138" s="187"/>
      <c r="G138" s="113"/>
      <c r="H138" s="117"/>
      <c r="I138" s="118"/>
      <c r="J138" s="188"/>
      <c r="K138" s="188"/>
      <c r="L138" s="189"/>
      <c r="M138" s="107"/>
      <c r="N138" s="189"/>
      <c r="O138" s="190"/>
      <c r="P138" s="191"/>
      <c r="Q138" s="192"/>
      <c r="R138" s="157"/>
      <c r="S138" s="126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38" ht="14.25" customHeight="1">
      <c r="A139" s="113"/>
      <c r="B139" s="115"/>
      <c r="C139" s="186"/>
      <c r="D139" s="116"/>
      <c r="E139" s="117"/>
      <c r="F139" s="187"/>
      <c r="G139" s="113"/>
      <c r="H139" s="117"/>
      <c r="I139" s="118"/>
      <c r="J139" s="188"/>
      <c r="K139" s="188"/>
      <c r="L139" s="189"/>
      <c r="M139" s="107"/>
      <c r="N139" s="189"/>
      <c r="O139" s="190"/>
      <c r="P139" s="191"/>
      <c r="Q139" s="192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13"/>
      <c r="B140" s="115"/>
      <c r="C140" s="186"/>
      <c r="D140" s="116"/>
      <c r="E140" s="117"/>
      <c r="F140" s="188"/>
      <c r="G140" s="113"/>
      <c r="H140" s="117"/>
      <c r="I140" s="118"/>
      <c r="J140" s="188"/>
      <c r="K140" s="188"/>
      <c r="L140" s="189"/>
      <c r="M140" s="107"/>
      <c r="N140" s="189"/>
      <c r="O140" s="190"/>
      <c r="P140" s="191"/>
      <c r="Q140" s="192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13"/>
      <c r="B141" s="115"/>
      <c r="C141" s="186"/>
      <c r="D141" s="116"/>
      <c r="E141" s="117"/>
      <c r="F141" s="188"/>
      <c r="G141" s="113"/>
      <c r="H141" s="117"/>
      <c r="I141" s="118"/>
      <c r="J141" s="188"/>
      <c r="K141" s="188"/>
      <c r="L141" s="189"/>
      <c r="M141" s="107"/>
      <c r="N141" s="189"/>
      <c r="O141" s="190"/>
      <c r="P141" s="191"/>
      <c r="Q141" s="192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13"/>
      <c r="B142" s="115"/>
      <c r="C142" s="186"/>
      <c r="D142" s="116"/>
      <c r="E142" s="117"/>
      <c r="F142" s="187"/>
      <c r="G142" s="113"/>
      <c r="H142" s="117"/>
      <c r="I142" s="118"/>
      <c r="J142" s="188"/>
      <c r="K142" s="188"/>
      <c r="L142" s="189"/>
      <c r="M142" s="107"/>
      <c r="N142" s="189"/>
      <c r="O142" s="190"/>
      <c r="P142" s="191"/>
      <c r="Q142" s="192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13"/>
      <c r="B143" s="115"/>
      <c r="C143" s="186"/>
      <c r="D143" s="116"/>
      <c r="E143" s="117"/>
      <c r="F143" s="187"/>
      <c r="G143" s="113"/>
      <c r="H143" s="117"/>
      <c r="I143" s="118"/>
      <c r="J143" s="188"/>
      <c r="K143" s="188"/>
      <c r="L143" s="188"/>
      <c r="M143" s="188"/>
      <c r="N143" s="189"/>
      <c r="O143" s="193"/>
      <c r="P143" s="191"/>
      <c r="Q143" s="192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13"/>
      <c r="B144" s="115"/>
      <c r="C144" s="186"/>
      <c r="D144" s="116"/>
      <c r="E144" s="117"/>
      <c r="F144" s="188"/>
      <c r="G144" s="113"/>
      <c r="H144" s="117"/>
      <c r="I144" s="118"/>
      <c r="J144" s="188"/>
      <c r="K144" s="188"/>
      <c r="L144" s="189"/>
      <c r="M144" s="107"/>
      <c r="N144" s="189"/>
      <c r="O144" s="190"/>
      <c r="P144" s="191"/>
      <c r="Q144" s="192"/>
      <c r="R144" s="157"/>
      <c r="S144" s="126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13"/>
      <c r="B145" s="115"/>
      <c r="C145" s="186"/>
      <c r="D145" s="116"/>
      <c r="E145" s="117"/>
      <c r="F145" s="187"/>
      <c r="G145" s="113"/>
      <c r="H145" s="117"/>
      <c r="I145" s="118"/>
      <c r="J145" s="194"/>
      <c r="K145" s="194"/>
      <c r="L145" s="194"/>
      <c r="M145" s="194"/>
      <c r="N145" s="195"/>
      <c r="O145" s="190"/>
      <c r="P145" s="119"/>
      <c r="Q145" s="192"/>
      <c r="R145" s="157"/>
      <c r="S145" s="126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139"/>
      <c r="B146" s="132"/>
      <c r="C146" s="132"/>
      <c r="D146" s="132"/>
      <c r="E146" s="6"/>
      <c r="F146" s="140"/>
      <c r="G146" s="6"/>
      <c r="H146" s="6"/>
      <c r="I146" s="6"/>
      <c r="J146" s="1"/>
      <c r="K146" s="6"/>
      <c r="L146" s="6"/>
      <c r="M146" s="6"/>
      <c r="N146" s="1"/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38" ht="12.75" customHeight="1">
      <c r="A147" s="139"/>
      <c r="B147" s="132"/>
      <c r="C147" s="132"/>
      <c r="D147" s="132"/>
      <c r="E147" s="6"/>
      <c r="F147" s="140"/>
      <c r="G147" s="59"/>
      <c r="H147" s="44"/>
      <c r="I147" s="59"/>
      <c r="J147" s="6"/>
      <c r="K147" s="158"/>
      <c r="L147" s="159"/>
      <c r="M147" s="6"/>
      <c r="N147" s="122"/>
      <c r="O147" s="160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ht="12.75" customHeight="1">
      <c r="A148" s="59"/>
      <c r="B148" s="121"/>
      <c r="C148" s="121"/>
      <c r="D148" s="44"/>
      <c r="E148" s="59"/>
      <c r="F148" s="59"/>
      <c r="G148" s="59"/>
      <c r="H148" s="44"/>
      <c r="I148" s="59"/>
      <c r="J148" s="6"/>
      <c r="K148" s="158"/>
      <c r="L148" s="159"/>
      <c r="M148" s="6"/>
      <c r="N148" s="122"/>
      <c r="O148" s="160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44"/>
      <c r="B149" s="196" t="s">
        <v>618</v>
      </c>
      <c r="C149" s="196"/>
      <c r="D149" s="196"/>
      <c r="E149" s="196"/>
      <c r="F149" s="6"/>
      <c r="G149" s="6"/>
      <c r="H149" s="150"/>
      <c r="I149" s="6"/>
      <c r="J149" s="150"/>
      <c r="K149" s="151"/>
      <c r="L149" s="6"/>
      <c r="M149" s="6"/>
      <c r="N149" s="1"/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38.25" customHeight="1">
      <c r="A150" s="99" t="s">
        <v>16</v>
      </c>
      <c r="B150" s="100" t="s">
        <v>568</v>
      </c>
      <c r="C150" s="100"/>
      <c r="D150" s="101" t="s">
        <v>579</v>
      </c>
      <c r="E150" s="100" t="s">
        <v>580</v>
      </c>
      <c r="F150" s="100" t="s">
        <v>581</v>
      </c>
      <c r="G150" s="100" t="s">
        <v>619</v>
      </c>
      <c r="H150" s="100" t="s">
        <v>620</v>
      </c>
      <c r="I150" s="100" t="s">
        <v>584</v>
      </c>
      <c r="J150" s="197" t="s">
        <v>585</v>
      </c>
      <c r="K150" s="100" t="s">
        <v>586</v>
      </c>
      <c r="L150" s="100" t="s">
        <v>621</v>
      </c>
      <c r="M150" s="100" t="s">
        <v>589</v>
      </c>
      <c r="N150" s="101" t="s">
        <v>590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98">
        <v>1</v>
      </c>
      <c r="B151" s="199">
        <v>41579</v>
      </c>
      <c r="C151" s="199"/>
      <c r="D151" s="200" t="s">
        <v>622</v>
      </c>
      <c r="E151" s="201" t="s">
        <v>623</v>
      </c>
      <c r="F151" s="202">
        <v>82</v>
      </c>
      <c r="G151" s="201" t="s">
        <v>624</v>
      </c>
      <c r="H151" s="201">
        <v>100</v>
      </c>
      <c r="I151" s="203">
        <v>100</v>
      </c>
      <c r="J151" s="204" t="s">
        <v>625</v>
      </c>
      <c r="K151" s="205">
        <f t="shared" ref="K151:K203" si="91">H151-F151</f>
        <v>18</v>
      </c>
      <c r="L151" s="206">
        <f t="shared" ref="L151:L203" si="92">K151/F151</f>
        <v>0.21951219512195122</v>
      </c>
      <c r="M151" s="201" t="s">
        <v>591</v>
      </c>
      <c r="N151" s="207">
        <v>42657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98">
        <v>2</v>
      </c>
      <c r="B152" s="199">
        <v>41794</v>
      </c>
      <c r="C152" s="199"/>
      <c r="D152" s="200" t="s">
        <v>626</v>
      </c>
      <c r="E152" s="201" t="s">
        <v>593</v>
      </c>
      <c r="F152" s="202">
        <v>257</v>
      </c>
      <c r="G152" s="201" t="s">
        <v>624</v>
      </c>
      <c r="H152" s="201">
        <v>300</v>
      </c>
      <c r="I152" s="203">
        <v>300</v>
      </c>
      <c r="J152" s="204" t="s">
        <v>625</v>
      </c>
      <c r="K152" s="205">
        <f t="shared" si="91"/>
        <v>43</v>
      </c>
      <c r="L152" s="206">
        <f t="shared" si="92"/>
        <v>0.16731517509727625</v>
      </c>
      <c r="M152" s="201" t="s">
        <v>591</v>
      </c>
      <c r="N152" s="207">
        <v>41822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98">
        <v>3</v>
      </c>
      <c r="B153" s="199">
        <v>41828</v>
      </c>
      <c r="C153" s="199"/>
      <c r="D153" s="200" t="s">
        <v>627</v>
      </c>
      <c r="E153" s="201" t="s">
        <v>593</v>
      </c>
      <c r="F153" s="202">
        <v>393</v>
      </c>
      <c r="G153" s="201" t="s">
        <v>624</v>
      </c>
      <c r="H153" s="201">
        <v>468</v>
      </c>
      <c r="I153" s="203">
        <v>468</v>
      </c>
      <c r="J153" s="204" t="s">
        <v>625</v>
      </c>
      <c r="K153" s="205">
        <f t="shared" si="91"/>
        <v>75</v>
      </c>
      <c r="L153" s="206">
        <f t="shared" si="92"/>
        <v>0.19083969465648856</v>
      </c>
      <c r="M153" s="201" t="s">
        <v>591</v>
      </c>
      <c r="N153" s="207">
        <v>41863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98">
        <v>4</v>
      </c>
      <c r="B154" s="199">
        <v>41857</v>
      </c>
      <c r="C154" s="199"/>
      <c r="D154" s="200" t="s">
        <v>628</v>
      </c>
      <c r="E154" s="201" t="s">
        <v>593</v>
      </c>
      <c r="F154" s="202">
        <v>205</v>
      </c>
      <c r="G154" s="201" t="s">
        <v>624</v>
      </c>
      <c r="H154" s="201">
        <v>275</v>
      </c>
      <c r="I154" s="203">
        <v>250</v>
      </c>
      <c r="J154" s="204" t="s">
        <v>625</v>
      </c>
      <c r="K154" s="205">
        <f t="shared" si="91"/>
        <v>70</v>
      </c>
      <c r="L154" s="206">
        <f t="shared" si="92"/>
        <v>0.34146341463414637</v>
      </c>
      <c r="M154" s="201" t="s">
        <v>591</v>
      </c>
      <c r="N154" s="207">
        <v>41962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98">
        <v>5</v>
      </c>
      <c r="B155" s="199">
        <v>41886</v>
      </c>
      <c r="C155" s="199"/>
      <c r="D155" s="200" t="s">
        <v>629</v>
      </c>
      <c r="E155" s="201" t="s">
        <v>593</v>
      </c>
      <c r="F155" s="202">
        <v>162</v>
      </c>
      <c r="G155" s="201" t="s">
        <v>624</v>
      </c>
      <c r="H155" s="201">
        <v>190</v>
      </c>
      <c r="I155" s="203">
        <v>190</v>
      </c>
      <c r="J155" s="204" t="s">
        <v>625</v>
      </c>
      <c r="K155" s="205">
        <f t="shared" si="91"/>
        <v>28</v>
      </c>
      <c r="L155" s="206">
        <f t="shared" si="92"/>
        <v>0.1728395061728395</v>
      </c>
      <c r="M155" s="201" t="s">
        <v>591</v>
      </c>
      <c r="N155" s="207">
        <v>42006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98">
        <v>6</v>
      </c>
      <c r="B156" s="199">
        <v>41886</v>
      </c>
      <c r="C156" s="199"/>
      <c r="D156" s="200" t="s">
        <v>630</v>
      </c>
      <c r="E156" s="201" t="s">
        <v>593</v>
      </c>
      <c r="F156" s="202">
        <v>75</v>
      </c>
      <c r="G156" s="201" t="s">
        <v>624</v>
      </c>
      <c r="H156" s="201">
        <v>91.5</v>
      </c>
      <c r="I156" s="203" t="s">
        <v>631</v>
      </c>
      <c r="J156" s="204" t="s">
        <v>632</v>
      </c>
      <c r="K156" s="205">
        <f t="shared" si="91"/>
        <v>16.5</v>
      </c>
      <c r="L156" s="206">
        <f t="shared" si="92"/>
        <v>0.22</v>
      </c>
      <c r="M156" s="201" t="s">
        <v>591</v>
      </c>
      <c r="N156" s="207">
        <v>41954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98">
        <v>7</v>
      </c>
      <c r="B157" s="199">
        <v>41913</v>
      </c>
      <c r="C157" s="199"/>
      <c r="D157" s="200" t="s">
        <v>633</v>
      </c>
      <c r="E157" s="201" t="s">
        <v>593</v>
      </c>
      <c r="F157" s="202">
        <v>850</v>
      </c>
      <c r="G157" s="201" t="s">
        <v>624</v>
      </c>
      <c r="H157" s="201">
        <v>982.5</v>
      </c>
      <c r="I157" s="203">
        <v>1050</v>
      </c>
      <c r="J157" s="204" t="s">
        <v>634</v>
      </c>
      <c r="K157" s="205">
        <f t="shared" si="91"/>
        <v>132.5</v>
      </c>
      <c r="L157" s="206">
        <f t="shared" si="92"/>
        <v>0.15588235294117647</v>
      </c>
      <c r="M157" s="201" t="s">
        <v>591</v>
      </c>
      <c r="N157" s="207">
        <v>42039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98">
        <v>8</v>
      </c>
      <c r="B158" s="199">
        <v>41913</v>
      </c>
      <c r="C158" s="199"/>
      <c r="D158" s="200" t="s">
        <v>635</v>
      </c>
      <c r="E158" s="201" t="s">
        <v>593</v>
      </c>
      <c r="F158" s="202">
        <v>475</v>
      </c>
      <c r="G158" s="201" t="s">
        <v>624</v>
      </c>
      <c r="H158" s="201">
        <v>515</v>
      </c>
      <c r="I158" s="203">
        <v>600</v>
      </c>
      <c r="J158" s="204" t="s">
        <v>636</v>
      </c>
      <c r="K158" s="205">
        <f t="shared" si="91"/>
        <v>40</v>
      </c>
      <c r="L158" s="206">
        <f t="shared" si="92"/>
        <v>8.4210526315789472E-2</v>
      </c>
      <c r="M158" s="201" t="s">
        <v>591</v>
      </c>
      <c r="N158" s="207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98">
        <v>9</v>
      </c>
      <c r="B159" s="199">
        <v>41913</v>
      </c>
      <c r="C159" s="199"/>
      <c r="D159" s="200" t="s">
        <v>637</v>
      </c>
      <c r="E159" s="201" t="s">
        <v>593</v>
      </c>
      <c r="F159" s="202">
        <v>86</v>
      </c>
      <c r="G159" s="201" t="s">
        <v>624</v>
      </c>
      <c r="H159" s="201">
        <v>99</v>
      </c>
      <c r="I159" s="203">
        <v>140</v>
      </c>
      <c r="J159" s="204" t="s">
        <v>638</v>
      </c>
      <c r="K159" s="205">
        <f t="shared" si="91"/>
        <v>13</v>
      </c>
      <c r="L159" s="206">
        <f t="shared" si="92"/>
        <v>0.15116279069767441</v>
      </c>
      <c r="M159" s="201" t="s">
        <v>591</v>
      </c>
      <c r="N159" s="207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98">
        <v>10</v>
      </c>
      <c r="B160" s="199">
        <v>41926</v>
      </c>
      <c r="C160" s="199"/>
      <c r="D160" s="200" t="s">
        <v>639</v>
      </c>
      <c r="E160" s="201" t="s">
        <v>593</v>
      </c>
      <c r="F160" s="202">
        <v>496.6</v>
      </c>
      <c r="G160" s="201" t="s">
        <v>624</v>
      </c>
      <c r="H160" s="201">
        <v>621</v>
      </c>
      <c r="I160" s="203">
        <v>580</v>
      </c>
      <c r="J160" s="204" t="s">
        <v>625</v>
      </c>
      <c r="K160" s="205">
        <f t="shared" si="91"/>
        <v>124.39999999999998</v>
      </c>
      <c r="L160" s="206">
        <f t="shared" si="92"/>
        <v>0.25050342327829234</v>
      </c>
      <c r="M160" s="201" t="s">
        <v>591</v>
      </c>
      <c r="N160" s="207">
        <v>42605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11</v>
      </c>
      <c r="B161" s="199">
        <v>41926</v>
      </c>
      <c r="C161" s="199"/>
      <c r="D161" s="200" t="s">
        <v>640</v>
      </c>
      <c r="E161" s="201" t="s">
        <v>593</v>
      </c>
      <c r="F161" s="202">
        <v>2481.9</v>
      </c>
      <c r="G161" s="201" t="s">
        <v>624</v>
      </c>
      <c r="H161" s="201">
        <v>2840</v>
      </c>
      <c r="I161" s="203">
        <v>2870</v>
      </c>
      <c r="J161" s="204" t="s">
        <v>641</v>
      </c>
      <c r="K161" s="205">
        <f t="shared" si="91"/>
        <v>358.09999999999991</v>
      </c>
      <c r="L161" s="206">
        <f t="shared" si="92"/>
        <v>0.14428462065353154</v>
      </c>
      <c r="M161" s="201" t="s">
        <v>591</v>
      </c>
      <c r="N161" s="207">
        <v>42017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12</v>
      </c>
      <c r="B162" s="199">
        <v>41928</v>
      </c>
      <c r="C162" s="199"/>
      <c r="D162" s="200" t="s">
        <v>642</v>
      </c>
      <c r="E162" s="201" t="s">
        <v>593</v>
      </c>
      <c r="F162" s="202">
        <v>84.5</v>
      </c>
      <c r="G162" s="201" t="s">
        <v>624</v>
      </c>
      <c r="H162" s="201">
        <v>93</v>
      </c>
      <c r="I162" s="203">
        <v>110</v>
      </c>
      <c r="J162" s="204" t="s">
        <v>643</v>
      </c>
      <c r="K162" s="205">
        <f t="shared" si="91"/>
        <v>8.5</v>
      </c>
      <c r="L162" s="206">
        <f t="shared" si="92"/>
        <v>0.10059171597633136</v>
      </c>
      <c r="M162" s="201" t="s">
        <v>591</v>
      </c>
      <c r="N162" s="207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13</v>
      </c>
      <c r="B163" s="199">
        <v>41928</v>
      </c>
      <c r="C163" s="199"/>
      <c r="D163" s="200" t="s">
        <v>644</v>
      </c>
      <c r="E163" s="201" t="s">
        <v>593</v>
      </c>
      <c r="F163" s="202">
        <v>401</v>
      </c>
      <c r="G163" s="201" t="s">
        <v>624</v>
      </c>
      <c r="H163" s="201">
        <v>428</v>
      </c>
      <c r="I163" s="203">
        <v>450</v>
      </c>
      <c r="J163" s="204" t="s">
        <v>645</v>
      </c>
      <c r="K163" s="205">
        <f t="shared" si="91"/>
        <v>27</v>
      </c>
      <c r="L163" s="206">
        <f t="shared" si="92"/>
        <v>6.7331670822942641E-2</v>
      </c>
      <c r="M163" s="201" t="s">
        <v>591</v>
      </c>
      <c r="N163" s="207">
        <v>42020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14</v>
      </c>
      <c r="B164" s="199">
        <v>41928</v>
      </c>
      <c r="C164" s="199"/>
      <c r="D164" s="200" t="s">
        <v>646</v>
      </c>
      <c r="E164" s="201" t="s">
        <v>593</v>
      </c>
      <c r="F164" s="202">
        <v>101</v>
      </c>
      <c r="G164" s="201" t="s">
        <v>624</v>
      </c>
      <c r="H164" s="201">
        <v>112</v>
      </c>
      <c r="I164" s="203">
        <v>120</v>
      </c>
      <c r="J164" s="204" t="s">
        <v>647</v>
      </c>
      <c r="K164" s="205">
        <f t="shared" si="91"/>
        <v>11</v>
      </c>
      <c r="L164" s="206">
        <f t="shared" si="92"/>
        <v>0.10891089108910891</v>
      </c>
      <c r="M164" s="201" t="s">
        <v>591</v>
      </c>
      <c r="N164" s="207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15</v>
      </c>
      <c r="B165" s="199">
        <v>41954</v>
      </c>
      <c r="C165" s="199"/>
      <c r="D165" s="200" t="s">
        <v>648</v>
      </c>
      <c r="E165" s="201" t="s">
        <v>593</v>
      </c>
      <c r="F165" s="202">
        <v>59</v>
      </c>
      <c r="G165" s="201" t="s">
        <v>624</v>
      </c>
      <c r="H165" s="201">
        <v>76</v>
      </c>
      <c r="I165" s="203">
        <v>76</v>
      </c>
      <c r="J165" s="204" t="s">
        <v>625</v>
      </c>
      <c r="K165" s="205">
        <f t="shared" si="91"/>
        <v>17</v>
      </c>
      <c r="L165" s="206">
        <f t="shared" si="92"/>
        <v>0.28813559322033899</v>
      </c>
      <c r="M165" s="201" t="s">
        <v>591</v>
      </c>
      <c r="N165" s="207">
        <v>43032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16</v>
      </c>
      <c r="B166" s="199">
        <v>41954</v>
      </c>
      <c r="C166" s="199"/>
      <c r="D166" s="200" t="s">
        <v>637</v>
      </c>
      <c r="E166" s="201" t="s">
        <v>593</v>
      </c>
      <c r="F166" s="202">
        <v>99</v>
      </c>
      <c r="G166" s="201" t="s">
        <v>624</v>
      </c>
      <c r="H166" s="201">
        <v>120</v>
      </c>
      <c r="I166" s="203">
        <v>120</v>
      </c>
      <c r="J166" s="204" t="s">
        <v>605</v>
      </c>
      <c r="K166" s="205">
        <f t="shared" si="91"/>
        <v>21</v>
      </c>
      <c r="L166" s="206">
        <f t="shared" si="92"/>
        <v>0.21212121212121213</v>
      </c>
      <c r="M166" s="201" t="s">
        <v>591</v>
      </c>
      <c r="N166" s="207">
        <v>41960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17</v>
      </c>
      <c r="B167" s="199">
        <v>41956</v>
      </c>
      <c r="C167" s="199"/>
      <c r="D167" s="200" t="s">
        <v>649</v>
      </c>
      <c r="E167" s="201" t="s">
        <v>593</v>
      </c>
      <c r="F167" s="202">
        <v>22</v>
      </c>
      <c r="G167" s="201" t="s">
        <v>624</v>
      </c>
      <c r="H167" s="201">
        <v>33.549999999999997</v>
      </c>
      <c r="I167" s="203">
        <v>32</v>
      </c>
      <c r="J167" s="204" t="s">
        <v>650</v>
      </c>
      <c r="K167" s="205">
        <f t="shared" si="91"/>
        <v>11.549999999999997</v>
      </c>
      <c r="L167" s="206">
        <f t="shared" si="92"/>
        <v>0.52499999999999991</v>
      </c>
      <c r="M167" s="201" t="s">
        <v>591</v>
      </c>
      <c r="N167" s="207">
        <v>42188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18</v>
      </c>
      <c r="B168" s="199">
        <v>41976</v>
      </c>
      <c r="C168" s="199"/>
      <c r="D168" s="200" t="s">
        <v>651</v>
      </c>
      <c r="E168" s="201" t="s">
        <v>593</v>
      </c>
      <c r="F168" s="202">
        <v>440</v>
      </c>
      <c r="G168" s="201" t="s">
        <v>624</v>
      </c>
      <c r="H168" s="201">
        <v>520</v>
      </c>
      <c r="I168" s="203">
        <v>520</v>
      </c>
      <c r="J168" s="204" t="s">
        <v>652</v>
      </c>
      <c r="K168" s="205">
        <f t="shared" si="91"/>
        <v>80</v>
      </c>
      <c r="L168" s="206">
        <f t="shared" si="92"/>
        <v>0.18181818181818182</v>
      </c>
      <c r="M168" s="201" t="s">
        <v>591</v>
      </c>
      <c r="N168" s="207">
        <v>42208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19</v>
      </c>
      <c r="B169" s="199">
        <v>41976</v>
      </c>
      <c r="C169" s="199"/>
      <c r="D169" s="200" t="s">
        <v>653</v>
      </c>
      <c r="E169" s="201" t="s">
        <v>593</v>
      </c>
      <c r="F169" s="202">
        <v>360</v>
      </c>
      <c r="G169" s="201" t="s">
        <v>624</v>
      </c>
      <c r="H169" s="201">
        <v>427</v>
      </c>
      <c r="I169" s="203">
        <v>425</v>
      </c>
      <c r="J169" s="204" t="s">
        <v>654</v>
      </c>
      <c r="K169" s="205">
        <f t="shared" si="91"/>
        <v>67</v>
      </c>
      <c r="L169" s="206">
        <f t="shared" si="92"/>
        <v>0.18611111111111112</v>
      </c>
      <c r="M169" s="201" t="s">
        <v>591</v>
      </c>
      <c r="N169" s="207">
        <v>42058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20</v>
      </c>
      <c r="B170" s="199">
        <v>42012</v>
      </c>
      <c r="C170" s="199"/>
      <c r="D170" s="200" t="s">
        <v>655</v>
      </c>
      <c r="E170" s="201" t="s">
        <v>593</v>
      </c>
      <c r="F170" s="202">
        <v>360</v>
      </c>
      <c r="G170" s="201" t="s">
        <v>624</v>
      </c>
      <c r="H170" s="201">
        <v>455</v>
      </c>
      <c r="I170" s="203">
        <v>420</v>
      </c>
      <c r="J170" s="204" t="s">
        <v>656</v>
      </c>
      <c r="K170" s="205">
        <f t="shared" si="91"/>
        <v>95</v>
      </c>
      <c r="L170" s="206">
        <f t="shared" si="92"/>
        <v>0.2638888888888889</v>
      </c>
      <c r="M170" s="201" t="s">
        <v>591</v>
      </c>
      <c r="N170" s="207">
        <v>42024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21</v>
      </c>
      <c r="B171" s="199">
        <v>42012</v>
      </c>
      <c r="C171" s="199"/>
      <c r="D171" s="200" t="s">
        <v>657</v>
      </c>
      <c r="E171" s="201" t="s">
        <v>593</v>
      </c>
      <c r="F171" s="202">
        <v>130</v>
      </c>
      <c r="G171" s="201"/>
      <c r="H171" s="201">
        <v>175.5</v>
      </c>
      <c r="I171" s="203">
        <v>165</v>
      </c>
      <c r="J171" s="204" t="s">
        <v>658</v>
      </c>
      <c r="K171" s="205">
        <f t="shared" si="91"/>
        <v>45.5</v>
      </c>
      <c r="L171" s="206">
        <f t="shared" si="92"/>
        <v>0.35</v>
      </c>
      <c r="M171" s="201" t="s">
        <v>591</v>
      </c>
      <c r="N171" s="207">
        <v>43088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22</v>
      </c>
      <c r="B172" s="199">
        <v>42040</v>
      </c>
      <c r="C172" s="199"/>
      <c r="D172" s="200" t="s">
        <v>383</v>
      </c>
      <c r="E172" s="201" t="s">
        <v>623</v>
      </c>
      <c r="F172" s="202">
        <v>98</v>
      </c>
      <c r="G172" s="201"/>
      <c r="H172" s="201">
        <v>120</v>
      </c>
      <c r="I172" s="203">
        <v>120</v>
      </c>
      <c r="J172" s="204" t="s">
        <v>625</v>
      </c>
      <c r="K172" s="205">
        <f t="shared" si="91"/>
        <v>22</v>
      </c>
      <c r="L172" s="206">
        <f t="shared" si="92"/>
        <v>0.22448979591836735</v>
      </c>
      <c r="M172" s="201" t="s">
        <v>591</v>
      </c>
      <c r="N172" s="207">
        <v>42753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23</v>
      </c>
      <c r="B173" s="199">
        <v>42040</v>
      </c>
      <c r="C173" s="199"/>
      <c r="D173" s="200" t="s">
        <v>659</v>
      </c>
      <c r="E173" s="201" t="s">
        <v>623</v>
      </c>
      <c r="F173" s="202">
        <v>196</v>
      </c>
      <c r="G173" s="201"/>
      <c r="H173" s="201">
        <v>262</v>
      </c>
      <c r="I173" s="203">
        <v>255</v>
      </c>
      <c r="J173" s="204" t="s">
        <v>625</v>
      </c>
      <c r="K173" s="205">
        <f t="shared" si="91"/>
        <v>66</v>
      </c>
      <c r="L173" s="206">
        <f t="shared" si="92"/>
        <v>0.33673469387755101</v>
      </c>
      <c r="M173" s="201" t="s">
        <v>591</v>
      </c>
      <c r="N173" s="207">
        <v>42599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8">
        <v>24</v>
      </c>
      <c r="B174" s="209">
        <v>42067</v>
      </c>
      <c r="C174" s="209"/>
      <c r="D174" s="210" t="s">
        <v>382</v>
      </c>
      <c r="E174" s="211" t="s">
        <v>623</v>
      </c>
      <c r="F174" s="212">
        <v>235</v>
      </c>
      <c r="G174" s="212"/>
      <c r="H174" s="213">
        <v>77</v>
      </c>
      <c r="I174" s="213" t="s">
        <v>660</v>
      </c>
      <c r="J174" s="214" t="s">
        <v>661</v>
      </c>
      <c r="K174" s="215">
        <f t="shared" si="91"/>
        <v>-158</v>
      </c>
      <c r="L174" s="216">
        <f t="shared" si="92"/>
        <v>-0.67234042553191486</v>
      </c>
      <c r="M174" s="212" t="s">
        <v>604</v>
      </c>
      <c r="N174" s="209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25</v>
      </c>
      <c r="B175" s="199">
        <v>42067</v>
      </c>
      <c r="C175" s="199"/>
      <c r="D175" s="200" t="s">
        <v>662</v>
      </c>
      <c r="E175" s="201" t="s">
        <v>623</v>
      </c>
      <c r="F175" s="202">
        <v>185</v>
      </c>
      <c r="G175" s="201"/>
      <c r="H175" s="201">
        <v>224</v>
      </c>
      <c r="I175" s="203" t="s">
        <v>663</v>
      </c>
      <c r="J175" s="204" t="s">
        <v>625</v>
      </c>
      <c r="K175" s="205">
        <f t="shared" si="91"/>
        <v>39</v>
      </c>
      <c r="L175" s="206">
        <f t="shared" si="92"/>
        <v>0.21081081081081082</v>
      </c>
      <c r="M175" s="201" t="s">
        <v>591</v>
      </c>
      <c r="N175" s="207">
        <v>42647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8">
        <v>26</v>
      </c>
      <c r="B176" s="209">
        <v>42090</v>
      </c>
      <c r="C176" s="209"/>
      <c r="D176" s="217" t="s">
        <v>664</v>
      </c>
      <c r="E176" s="212" t="s">
        <v>623</v>
      </c>
      <c r="F176" s="212">
        <v>49.5</v>
      </c>
      <c r="G176" s="213"/>
      <c r="H176" s="213">
        <v>15.85</v>
      </c>
      <c r="I176" s="213">
        <v>67</v>
      </c>
      <c r="J176" s="214" t="s">
        <v>665</v>
      </c>
      <c r="K176" s="213">
        <f t="shared" si="91"/>
        <v>-33.65</v>
      </c>
      <c r="L176" s="218">
        <f t="shared" si="92"/>
        <v>-0.67979797979797973</v>
      </c>
      <c r="M176" s="212" t="s">
        <v>604</v>
      </c>
      <c r="N176" s="219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27</v>
      </c>
      <c r="B177" s="199">
        <v>42093</v>
      </c>
      <c r="C177" s="199"/>
      <c r="D177" s="200" t="s">
        <v>666</v>
      </c>
      <c r="E177" s="201" t="s">
        <v>623</v>
      </c>
      <c r="F177" s="202">
        <v>183.5</v>
      </c>
      <c r="G177" s="201"/>
      <c r="H177" s="201">
        <v>219</v>
      </c>
      <c r="I177" s="203">
        <v>218</v>
      </c>
      <c r="J177" s="204" t="s">
        <v>667</v>
      </c>
      <c r="K177" s="205">
        <f t="shared" si="91"/>
        <v>35.5</v>
      </c>
      <c r="L177" s="206">
        <f t="shared" si="92"/>
        <v>0.19346049046321526</v>
      </c>
      <c r="M177" s="201" t="s">
        <v>591</v>
      </c>
      <c r="N177" s="207">
        <v>42103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28</v>
      </c>
      <c r="B178" s="199">
        <v>42114</v>
      </c>
      <c r="C178" s="199"/>
      <c r="D178" s="200" t="s">
        <v>668</v>
      </c>
      <c r="E178" s="201" t="s">
        <v>623</v>
      </c>
      <c r="F178" s="202">
        <f>(227+237)/2</f>
        <v>232</v>
      </c>
      <c r="G178" s="201"/>
      <c r="H178" s="201">
        <v>298</v>
      </c>
      <c r="I178" s="203">
        <v>298</v>
      </c>
      <c r="J178" s="204" t="s">
        <v>625</v>
      </c>
      <c r="K178" s="205">
        <f t="shared" si="91"/>
        <v>66</v>
      </c>
      <c r="L178" s="206">
        <f t="shared" si="92"/>
        <v>0.28448275862068967</v>
      </c>
      <c r="M178" s="201" t="s">
        <v>591</v>
      </c>
      <c r="N178" s="207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29</v>
      </c>
      <c r="B179" s="199">
        <v>42128</v>
      </c>
      <c r="C179" s="199"/>
      <c r="D179" s="200" t="s">
        <v>669</v>
      </c>
      <c r="E179" s="201" t="s">
        <v>593</v>
      </c>
      <c r="F179" s="202">
        <v>385</v>
      </c>
      <c r="G179" s="201"/>
      <c r="H179" s="201">
        <f>212.5+331</f>
        <v>543.5</v>
      </c>
      <c r="I179" s="203">
        <v>510</v>
      </c>
      <c r="J179" s="204" t="s">
        <v>670</v>
      </c>
      <c r="K179" s="205">
        <f t="shared" si="91"/>
        <v>158.5</v>
      </c>
      <c r="L179" s="206">
        <f t="shared" si="92"/>
        <v>0.41168831168831171</v>
      </c>
      <c r="M179" s="201" t="s">
        <v>591</v>
      </c>
      <c r="N179" s="207">
        <v>42235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30</v>
      </c>
      <c r="B180" s="199">
        <v>42128</v>
      </c>
      <c r="C180" s="199"/>
      <c r="D180" s="200" t="s">
        <v>671</v>
      </c>
      <c r="E180" s="201" t="s">
        <v>593</v>
      </c>
      <c r="F180" s="202">
        <v>115.5</v>
      </c>
      <c r="G180" s="201"/>
      <c r="H180" s="201">
        <v>146</v>
      </c>
      <c r="I180" s="203">
        <v>142</v>
      </c>
      <c r="J180" s="204" t="s">
        <v>672</v>
      </c>
      <c r="K180" s="205">
        <f t="shared" si="91"/>
        <v>30.5</v>
      </c>
      <c r="L180" s="206">
        <f t="shared" si="92"/>
        <v>0.26406926406926406</v>
      </c>
      <c r="M180" s="201" t="s">
        <v>591</v>
      </c>
      <c r="N180" s="207">
        <v>42202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31</v>
      </c>
      <c r="B181" s="199">
        <v>42151</v>
      </c>
      <c r="C181" s="199"/>
      <c r="D181" s="200" t="s">
        <v>673</v>
      </c>
      <c r="E181" s="201" t="s">
        <v>593</v>
      </c>
      <c r="F181" s="202">
        <v>237.5</v>
      </c>
      <c r="G181" s="201"/>
      <c r="H181" s="201">
        <v>279.5</v>
      </c>
      <c r="I181" s="203">
        <v>278</v>
      </c>
      <c r="J181" s="204" t="s">
        <v>625</v>
      </c>
      <c r="K181" s="205">
        <f t="shared" si="91"/>
        <v>42</v>
      </c>
      <c r="L181" s="206">
        <f t="shared" si="92"/>
        <v>0.17684210526315788</v>
      </c>
      <c r="M181" s="201" t="s">
        <v>591</v>
      </c>
      <c r="N181" s="207">
        <v>42222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32</v>
      </c>
      <c r="B182" s="199">
        <v>42174</v>
      </c>
      <c r="C182" s="199"/>
      <c r="D182" s="200" t="s">
        <v>644</v>
      </c>
      <c r="E182" s="201" t="s">
        <v>623</v>
      </c>
      <c r="F182" s="202">
        <v>340</v>
      </c>
      <c r="G182" s="201"/>
      <c r="H182" s="201">
        <v>448</v>
      </c>
      <c r="I182" s="203">
        <v>448</v>
      </c>
      <c r="J182" s="204" t="s">
        <v>625</v>
      </c>
      <c r="K182" s="205">
        <f t="shared" si="91"/>
        <v>108</v>
      </c>
      <c r="L182" s="206">
        <f t="shared" si="92"/>
        <v>0.31764705882352939</v>
      </c>
      <c r="M182" s="201" t="s">
        <v>591</v>
      </c>
      <c r="N182" s="207">
        <v>43018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33</v>
      </c>
      <c r="B183" s="199">
        <v>42191</v>
      </c>
      <c r="C183" s="199"/>
      <c r="D183" s="200" t="s">
        <v>674</v>
      </c>
      <c r="E183" s="201" t="s">
        <v>623</v>
      </c>
      <c r="F183" s="202">
        <v>390</v>
      </c>
      <c r="G183" s="201"/>
      <c r="H183" s="201">
        <v>460</v>
      </c>
      <c r="I183" s="203">
        <v>460</v>
      </c>
      <c r="J183" s="204" t="s">
        <v>625</v>
      </c>
      <c r="K183" s="205">
        <f t="shared" si="91"/>
        <v>70</v>
      </c>
      <c r="L183" s="206">
        <f t="shared" si="92"/>
        <v>0.17948717948717949</v>
      </c>
      <c r="M183" s="201" t="s">
        <v>591</v>
      </c>
      <c r="N183" s="207">
        <v>42478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8">
        <v>34</v>
      </c>
      <c r="B184" s="209">
        <v>42195</v>
      </c>
      <c r="C184" s="209"/>
      <c r="D184" s="210" t="s">
        <v>675</v>
      </c>
      <c r="E184" s="211" t="s">
        <v>623</v>
      </c>
      <c r="F184" s="212">
        <v>122.5</v>
      </c>
      <c r="G184" s="212"/>
      <c r="H184" s="213">
        <v>61</v>
      </c>
      <c r="I184" s="213">
        <v>172</v>
      </c>
      <c r="J184" s="214" t="s">
        <v>676</v>
      </c>
      <c r="K184" s="215">
        <f t="shared" si="91"/>
        <v>-61.5</v>
      </c>
      <c r="L184" s="216">
        <f t="shared" si="92"/>
        <v>-0.50204081632653064</v>
      </c>
      <c r="M184" s="212" t="s">
        <v>604</v>
      </c>
      <c r="N184" s="209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35</v>
      </c>
      <c r="B185" s="199">
        <v>42219</v>
      </c>
      <c r="C185" s="199"/>
      <c r="D185" s="200" t="s">
        <v>677</v>
      </c>
      <c r="E185" s="201" t="s">
        <v>623</v>
      </c>
      <c r="F185" s="202">
        <v>297.5</v>
      </c>
      <c r="G185" s="201"/>
      <c r="H185" s="201">
        <v>350</v>
      </c>
      <c r="I185" s="203">
        <v>360</v>
      </c>
      <c r="J185" s="204" t="s">
        <v>678</v>
      </c>
      <c r="K185" s="205">
        <f t="shared" si="91"/>
        <v>52.5</v>
      </c>
      <c r="L185" s="206">
        <f t="shared" si="92"/>
        <v>0.17647058823529413</v>
      </c>
      <c r="M185" s="201" t="s">
        <v>591</v>
      </c>
      <c r="N185" s="207">
        <v>42232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36</v>
      </c>
      <c r="B186" s="199">
        <v>42219</v>
      </c>
      <c r="C186" s="199"/>
      <c r="D186" s="200" t="s">
        <v>679</v>
      </c>
      <c r="E186" s="201" t="s">
        <v>623</v>
      </c>
      <c r="F186" s="202">
        <v>115.5</v>
      </c>
      <c r="G186" s="201"/>
      <c r="H186" s="201">
        <v>149</v>
      </c>
      <c r="I186" s="203">
        <v>140</v>
      </c>
      <c r="J186" s="204" t="s">
        <v>680</v>
      </c>
      <c r="K186" s="205">
        <f t="shared" si="91"/>
        <v>33.5</v>
      </c>
      <c r="L186" s="206">
        <f t="shared" si="92"/>
        <v>0.29004329004329005</v>
      </c>
      <c r="M186" s="201" t="s">
        <v>591</v>
      </c>
      <c r="N186" s="207">
        <v>42740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37</v>
      </c>
      <c r="B187" s="199">
        <v>42251</v>
      </c>
      <c r="C187" s="199"/>
      <c r="D187" s="200" t="s">
        <v>673</v>
      </c>
      <c r="E187" s="201" t="s">
        <v>623</v>
      </c>
      <c r="F187" s="202">
        <v>226</v>
      </c>
      <c r="G187" s="201"/>
      <c r="H187" s="201">
        <v>292</v>
      </c>
      <c r="I187" s="203">
        <v>292</v>
      </c>
      <c r="J187" s="204" t="s">
        <v>681</v>
      </c>
      <c r="K187" s="205">
        <f t="shared" si="91"/>
        <v>66</v>
      </c>
      <c r="L187" s="206">
        <f t="shared" si="92"/>
        <v>0.29203539823008851</v>
      </c>
      <c r="M187" s="201" t="s">
        <v>591</v>
      </c>
      <c r="N187" s="207">
        <v>42286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38</v>
      </c>
      <c r="B188" s="199">
        <v>42254</v>
      </c>
      <c r="C188" s="199"/>
      <c r="D188" s="200" t="s">
        <v>668</v>
      </c>
      <c r="E188" s="201" t="s">
        <v>623</v>
      </c>
      <c r="F188" s="202">
        <v>232.5</v>
      </c>
      <c r="G188" s="201"/>
      <c r="H188" s="201">
        <v>312.5</v>
      </c>
      <c r="I188" s="203">
        <v>310</v>
      </c>
      <c r="J188" s="204" t="s">
        <v>625</v>
      </c>
      <c r="K188" s="205">
        <f t="shared" si="91"/>
        <v>80</v>
      </c>
      <c r="L188" s="206">
        <f t="shared" si="92"/>
        <v>0.34408602150537637</v>
      </c>
      <c r="M188" s="201" t="s">
        <v>591</v>
      </c>
      <c r="N188" s="207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39</v>
      </c>
      <c r="B189" s="199">
        <v>42268</v>
      </c>
      <c r="C189" s="199"/>
      <c r="D189" s="200" t="s">
        <v>682</v>
      </c>
      <c r="E189" s="201" t="s">
        <v>623</v>
      </c>
      <c r="F189" s="202">
        <v>196.5</v>
      </c>
      <c r="G189" s="201"/>
      <c r="H189" s="201">
        <v>238</v>
      </c>
      <c r="I189" s="203">
        <v>238</v>
      </c>
      <c r="J189" s="204" t="s">
        <v>681</v>
      </c>
      <c r="K189" s="205">
        <f t="shared" si="91"/>
        <v>41.5</v>
      </c>
      <c r="L189" s="206">
        <f t="shared" si="92"/>
        <v>0.21119592875318066</v>
      </c>
      <c r="M189" s="201" t="s">
        <v>591</v>
      </c>
      <c r="N189" s="207">
        <v>42291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40</v>
      </c>
      <c r="B190" s="199">
        <v>42271</v>
      </c>
      <c r="C190" s="199"/>
      <c r="D190" s="200" t="s">
        <v>622</v>
      </c>
      <c r="E190" s="201" t="s">
        <v>623</v>
      </c>
      <c r="F190" s="202">
        <v>65</v>
      </c>
      <c r="G190" s="201"/>
      <c r="H190" s="201">
        <v>82</v>
      </c>
      <c r="I190" s="203">
        <v>82</v>
      </c>
      <c r="J190" s="204" t="s">
        <v>681</v>
      </c>
      <c r="K190" s="205">
        <f t="shared" si="91"/>
        <v>17</v>
      </c>
      <c r="L190" s="206">
        <f t="shared" si="92"/>
        <v>0.26153846153846155</v>
      </c>
      <c r="M190" s="201" t="s">
        <v>591</v>
      </c>
      <c r="N190" s="207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41</v>
      </c>
      <c r="B191" s="199">
        <v>42291</v>
      </c>
      <c r="C191" s="199"/>
      <c r="D191" s="200" t="s">
        <v>683</v>
      </c>
      <c r="E191" s="201" t="s">
        <v>623</v>
      </c>
      <c r="F191" s="202">
        <v>144</v>
      </c>
      <c r="G191" s="201"/>
      <c r="H191" s="201">
        <v>182.5</v>
      </c>
      <c r="I191" s="203">
        <v>181</v>
      </c>
      <c r="J191" s="204" t="s">
        <v>681</v>
      </c>
      <c r="K191" s="205">
        <f t="shared" si="91"/>
        <v>38.5</v>
      </c>
      <c r="L191" s="206">
        <f t="shared" si="92"/>
        <v>0.2673611111111111</v>
      </c>
      <c r="M191" s="201" t="s">
        <v>591</v>
      </c>
      <c r="N191" s="207">
        <v>42817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42</v>
      </c>
      <c r="B192" s="199">
        <v>42291</v>
      </c>
      <c r="C192" s="199"/>
      <c r="D192" s="200" t="s">
        <v>684</v>
      </c>
      <c r="E192" s="201" t="s">
        <v>623</v>
      </c>
      <c r="F192" s="202">
        <v>264</v>
      </c>
      <c r="G192" s="201"/>
      <c r="H192" s="201">
        <v>311</v>
      </c>
      <c r="I192" s="203">
        <v>311</v>
      </c>
      <c r="J192" s="204" t="s">
        <v>681</v>
      </c>
      <c r="K192" s="205">
        <f t="shared" si="91"/>
        <v>47</v>
      </c>
      <c r="L192" s="206">
        <f t="shared" si="92"/>
        <v>0.17803030303030304</v>
      </c>
      <c r="M192" s="201" t="s">
        <v>591</v>
      </c>
      <c r="N192" s="207">
        <v>42604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43</v>
      </c>
      <c r="B193" s="199">
        <v>42318</v>
      </c>
      <c r="C193" s="199"/>
      <c r="D193" s="200" t="s">
        <v>685</v>
      </c>
      <c r="E193" s="201" t="s">
        <v>593</v>
      </c>
      <c r="F193" s="202">
        <v>549.5</v>
      </c>
      <c r="G193" s="201"/>
      <c r="H193" s="201">
        <v>630</v>
      </c>
      <c r="I193" s="203">
        <v>630</v>
      </c>
      <c r="J193" s="204" t="s">
        <v>681</v>
      </c>
      <c r="K193" s="205">
        <f t="shared" si="91"/>
        <v>80.5</v>
      </c>
      <c r="L193" s="206">
        <f t="shared" si="92"/>
        <v>0.1464968152866242</v>
      </c>
      <c r="M193" s="201" t="s">
        <v>591</v>
      </c>
      <c r="N193" s="207">
        <v>42419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44</v>
      </c>
      <c r="B194" s="199">
        <v>42342</v>
      </c>
      <c r="C194" s="199"/>
      <c r="D194" s="200" t="s">
        <v>686</v>
      </c>
      <c r="E194" s="201" t="s">
        <v>623</v>
      </c>
      <c r="F194" s="202">
        <v>1027.5</v>
      </c>
      <c r="G194" s="201"/>
      <c r="H194" s="201">
        <v>1315</v>
      </c>
      <c r="I194" s="203">
        <v>1250</v>
      </c>
      <c r="J194" s="204" t="s">
        <v>681</v>
      </c>
      <c r="K194" s="205">
        <f t="shared" si="91"/>
        <v>287.5</v>
      </c>
      <c r="L194" s="206">
        <f t="shared" si="92"/>
        <v>0.27980535279805352</v>
      </c>
      <c r="M194" s="201" t="s">
        <v>591</v>
      </c>
      <c r="N194" s="207">
        <v>43244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45</v>
      </c>
      <c r="B195" s="199">
        <v>42367</v>
      </c>
      <c r="C195" s="199"/>
      <c r="D195" s="200" t="s">
        <v>687</v>
      </c>
      <c r="E195" s="201" t="s">
        <v>623</v>
      </c>
      <c r="F195" s="202">
        <v>465</v>
      </c>
      <c r="G195" s="201"/>
      <c r="H195" s="201">
        <v>540</v>
      </c>
      <c r="I195" s="203">
        <v>540</v>
      </c>
      <c r="J195" s="204" t="s">
        <v>681</v>
      </c>
      <c r="K195" s="205">
        <f t="shared" si="91"/>
        <v>75</v>
      </c>
      <c r="L195" s="206">
        <f t="shared" si="92"/>
        <v>0.16129032258064516</v>
      </c>
      <c r="M195" s="201" t="s">
        <v>591</v>
      </c>
      <c r="N195" s="207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46</v>
      </c>
      <c r="B196" s="199">
        <v>42380</v>
      </c>
      <c r="C196" s="199"/>
      <c r="D196" s="200" t="s">
        <v>383</v>
      </c>
      <c r="E196" s="201" t="s">
        <v>593</v>
      </c>
      <c r="F196" s="202">
        <v>81</v>
      </c>
      <c r="G196" s="201"/>
      <c r="H196" s="201">
        <v>110</v>
      </c>
      <c r="I196" s="203">
        <v>110</v>
      </c>
      <c r="J196" s="204" t="s">
        <v>681</v>
      </c>
      <c r="K196" s="205">
        <f t="shared" si="91"/>
        <v>29</v>
      </c>
      <c r="L196" s="206">
        <f t="shared" si="92"/>
        <v>0.35802469135802467</v>
      </c>
      <c r="M196" s="201" t="s">
        <v>591</v>
      </c>
      <c r="N196" s="207">
        <v>42745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47</v>
      </c>
      <c r="B197" s="199">
        <v>42382</v>
      </c>
      <c r="C197" s="199"/>
      <c r="D197" s="200" t="s">
        <v>688</v>
      </c>
      <c r="E197" s="201" t="s">
        <v>593</v>
      </c>
      <c r="F197" s="202">
        <v>417.5</v>
      </c>
      <c r="G197" s="201"/>
      <c r="H197" s="201">
        <v>547</v>
      </c>
      <c r="I197" s="203">
        <v>535</v>
      </c>
      <c r="J197" s="204" t="s">
        <v>681</v>
      </c>
      <c r="K197" s="205">
        <f t="shared" si="91"/>
        <v>129.5</v>
      </c>
      <c r="L197" s="206">
        <f t="shared" si="92"/>
        <v>0.31017964071856285</v>
      </c>
      <c r="M197" s="201" t="s">
        <v>591</v>
      </c>
      <c r="N197" s="207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48</v>
      </c>
      <c r="B198" s="199">
        <v>42408</v>
      </c>
      <c r="C198" s="199"/>
      <c r="D198" s="200" t="s">
        <v>689</v>
      </c>
      <c r="E198" s="201" t="s">
        <v>623</v>
      </c>
      <c r="F198" s="202">
        <v>650</v>
      </c>
      <c r="G198" s="201"/>
      <c r="H198" s="201">
        <v>800</v>
      </c>
      <c r="I198" s="203">
        <v>800</v>
      </c>
      <c r="J198" s="204" t="s">
        <v>681</v>
      </c>
      <c r="K198" s="205">
        <f t="shared" si="91"/>
        <v>150</v>
      </c>
      <c r="L198" s="206">
        <f t="shared" si="92"/>
        <v>0.23076923076923078</v>
      </c>
      <c r="M198" s="201" t="s">
        <v>591</v>
      </c>
      <c r="N198" s="207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49</v>
      </c>
      <c r="B199" s="199">
        <v>42433</v>
      </c>
      <c r="C199" s="199"/>
      <c r="D199" s="200" t="s">
        <v>211</v>
      </c>
      <c r="E199" s="201" t="s">
        <v>623</v>
      </c>
      <c r="F199" s="202">
        <v>437.5</v>
      </c>
      <c r="G199" s="201"/>
      <c r="H199" s="201">
        <v>504.5</v>
      </c>
      <c r="I199" s="203">
        <v>522</v>
      </c>
      <c r="J199" s="204" t="s">
        <v>690</v>
      </c>
      <c r="K199" s="205">
        <f t="shared" si="91"/>
        <v>67</v>
      </c>
      <c r="L199" s="206">
        <f t="shared" si="92"/>
        <v>0.15314285714285714</v>
      </c>
      <c r="M199" s="201" t="s">
        <v>591</v>
      </c>
      <c r="N199" s="207">
        <v>42480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50</v>
      </c>
      <c r="B200" s="199">
        <v>42438</v>
      </c>
      <c r="C200" s="199"/>
      <c r="D200" s="200" t="s">
        <v>691</v>
      </c>
      <c r="E200" s="201" t="s">
        <v>623</v>
      </c>
      <c r="F200" s="202">
        <v>189.5</v>
      </c>
      <c r="G200" s="201"/>
      <c r="H200" s="201">
        <v>218</v>
      </c>
      <c r="I200" s="203">
        <v>218</v>
      </c>
      <c r="J200" s="204" t="s">
        <v>681</v>
      </c>
      <c r="K200" s="205">
        <f t="shared" si="91"/>
        <v>28.5</v>
      </c>
      <c r="L200" s="206">
        <f t="shared" si="92"/>
        <v>0.15039577836411611</v>
      </c>
      <c r="M200" s="201" t="s">
        <v>591</v>
      </c>
      <c r="N200" s="207">
        <v>43034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51</v>
      </c>
      <c r="B201" s="209">
        <v>42471</v>
      </c>
      <c r="C201" s="209"/>
      <c r="D201" s="217" t="s">
        <v>692</v>
      </c>
      <c r="E201" s="212" t="s">
        <v>623</v>
      </c>
      <c r="F201" s="212">
        <v>36.5</v>
      </c>
      <c r="G201" s="213"/>
      <c r="H201" s="213">
        <v>15.85</v>
      </c>
      <c r="I201" s="213">
        <v>60</v>
      </c>
      <c r="J201" s="214" t="s">
        <v>693</v>
      </c>
      <c r="K201" s="215">
        <f t="shared" si="91"/>
        <v>-20.65</v>
      </c>
      <c r="L201" s="216">
        <f t="shared" si="92"/>
        <v>-0.5657534246575342</v>
      </c>
      <c r="M201" s="212" t="s">
        <v>604</v>
      </c>
      <c r="N201" s="220">
        <v>43627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52</v>
      </c>
      <c r="B202" s="199">
        <v>42472</v>
      </c>
      <c r="C202" s="199"/>
      <c r="D202" s="200" t="s">
        <v>694</v>
      </c>
      <c r="E202" s="201" t="s">
        <v>623</v>
      </c>
      <c r="F202" s="202">
        <v>93</v>
      </c>
      <c r="G202" s="201"/>
      <c r="H202" s="201">
        <v>149</v>
      </c>
      <c r="I202" s="203">
        <v>140</v>
      </c>
      <c r="J202" s="204" t="s">
        <v>695</v>
      </c>
      <c r="K202" s="205">
        <f t="shared" si="91"/>
        <v>56</v>
      </c>
      <c r="L202" s="206">
        <f t="shared" si="92"/>
        <v>0.60215053763440862</v>
      </c>
      <c r="M202" s="201" t="s">
        <v>591</v>
      </c>
      <c r="N202" s="207">
        <v>42740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53</v>
      </c>
      <c r="B203" s="199">
        <v>42472</v>
      </c>
      <c r="C203" s="199"/>
      <c r="D203" s="200" t="s">
        <v>696</v>
      </c>
      <c r="E203" s="201" t="s">
        <v>623</v>
      </c>
      <c r="F203" s="202">
        <v>130</v>
      </c>
      <c r="G203" s="201"/>
      <c r="H203" s="201">
        <v>150</v>
      </c>
      <c r="I203" s="203" t="s">
        <v>697</v>
      </c>
      <c r="J203" s="204" t="s">
        <v>681</v>
      </c>
      <c r="K203" s="205">
        <f t="shared" si="91"/>
        <v>20</v>
      </c>
      <c r="L203" s="206">
        <f t="shared" si="92"/>
        <v>0.15384615384615385</v>
      </c>
      <c r="M203" s="201" t="s">
        <v>591</v>
      </c>
      <c r="N203" s="207">
        <v>42564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54</v>
      </c>
      <c r="B204" s="199">
        <v>42473</v>
      </c>
      <c r="C204" s="199"/>
      <c r="D204" s="200" t="s">
        <v>698</v>
      </c>
      <c r="E204" s="201" t="s">
        <v>623</v>
      </c>
      <c r="F204" s="202">
        <v>196</v>
      </c>
      <c r="G204" s="201"/>
      <c r="H204" s="201">
        <v>299</v>
      </c>
      <c r="I204" s="203">
        <v>299</v>
      </c>
      <c r="J204" s="204" t="s">
        <v>681</v>
      </c>
      <c r="K204" s="205">
        <v>103</v>
      </c>
      <c r="L204" s="206">
        <v>0.52551020408163296</v>
      </c>
      <c r="M204" s="201" t="s">
        <v>591</v>
      </c>
      <c r="N204" s="207">
        <v>42620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55</v>
      </c>
      <c r="B205" s="199">
        <v>42473</v>
      </c>
      <c r="C205" s="199"/>
      <c r="D205" s="200" t="s">
        <v>699</v>
      </c>
      <c r="E205" s="201" t="s">
        <v>623</v>
      </c>
      <c r="F205" s="202">
        <v>88</v>
      </c>
      <c r="G205" s="201"/>
      <c r="H205" s="201">
        <v>103</v>
      </c>
      <c r="I205" s="203">
        <v>103</v>
      </c>
      <c r="J205" s="204" t="s">
        <v>681</v>
      </c>
      <c r="K205" s="205">
        <v>15</v>
      </c>
      <c r="L205" s="206">
        <v>0.170454545454545</v>
      </c>
      <c r="M205" s="201" t="s">
        <v>591</v>
      </c>
      <c r="N205" s="207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56</v>
      </c>
      <c r="B206" s="199">
        <v>42492</v>
      </c>
      <c r="C206" s="199"/>
      <c r="D206" s="200" t="s">
        <v>700</v>
      </c>
      <c r="E206" s="201" t="s">
        <v>623</v>
      </c>
      <c r="F206" s="202">
        <v>127.5</v>
      </c>
      <c r="G206" s="201"/>
      <c r="H206" s="201">
        <v>148</v>
      </c>
      <c r="I206" s="203" t="s">
        <v>701</v>
      </c>
      <c r="J206" s="204" t="s">
        <v>681</v>
      </c>
      <c r="K206" s="205">
        <f t="shared" ref="K206:K210" si="93">H206-F206</f>
        <v>20.5</v>
      </c>
      <c r="L206" s="206">
        <f t="shared" ref="L206:L210" si="94">K206/F206</f>
        <v>0.16078431372549021</v>
      </c>
      <c r="M206" s="201" t="s">
        <v>591</v>
      </c>
      <c r="N206" s="207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57</v>
      </c>
      <c r="B207" s="199">
        <v>42493</v>
      </c>
      <c r="C207" s="199"/>
      <c r="D207" s="200" t="s">
        <v>702</v>
      </c>
      <c r="E207" s="201" t="s">
        <v>623</v>
      </c>
      <c r="F207" s="202">
        <v>675</v>
      </c>
      <c r="G207" s="201"/>
      <c r="H207" s="201">
        <v>815</v>
      </c>
      <c r="I207" s="203" t="s">
        <v>703</v>
      </c>
      <c r="J207" s="204" t="s">
        <v>681</v>
      </c>
      <c r="K207" s="205">
        <f t="shared" si="93"/>
        <v>140</v>
      </c>
      <c r="L207" s="206">
        <f t="shared" si="94"/>
        <v>0.2074074074074074</v>
      </c>
      <c r="M207" s="201" t="s">
        <v>591</v>
      </c>
      <c r="N207" s="207">
        <v>43154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8">
        <v>58</v>
      </c>
      <c r="B208" s="209">
        <v>42522</v>
      </c>
      <c r="C208" s="209"/>
      <c r="D208" s="210" t="s">
        <v>704</v>
      </c>
      <c r="E208" s="211" t="s">
        <v>623</v>
      </c>
      <c r="F208" s="212">
        <v>500</v>
      </c>
      <c r="G208" s="212"/>
      <c r="H208" s="213">
        <v>232.5</v>
      </c>
      <c r="I208" s="213" t="s">
        <v>705</v>
      </c>
      <c r="J208" s="214" t="s">
        <v>706</v>
      </c>
      <c r="K208" s="215">
        <f t="shared" si="93"/>
        <v>-267.5</v>
      </c>
      <c r="L208" s="216">
        <f t="shared" si="94"/>
        <v>-0.53500000000000003</v>
      </c>
      <c r="M208" s="212" t="s">
        <v>604</v>
      </c>
      <c r="N208" s="209">
        <v>43735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59</v>
      </c>
      <c r="B209" s="199">
        <v>42527</v>
      </c>
      <c r="C209" s="199"/>
      <c r="D209" s="200" t="s">
        <v>542</v>
      </c>
      <c r="E209" s="201" t="s">
        <v>623</v>
      </c>
      <c r="F209" s="202">
        <v>110</v>
      </c>
      <c r="G209" s="201"/>
      <c r="H209" s="201">
        <v>126.5</v>
      </c>
      <c r="I209" s="203">
        <v>125</v>
      </c>
      <c r="J209" s="204" t="s">
        <v>632</v>
      </c>
      <c r="K209" s="205">
        <f t="shared" si="93"/>
        <v>16.5</v>
      </c>
      <c r="L209" s="206">
        <f t="shared" si="94"/>
        <v>0.15</v>
      </c>
      <c r="M209" s="201" t="s">
        <v>591</v>
      </c>
      <c r="N209" s="207">
        <v>42552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60</v>
      </c>
      <c r="B210" s="199">
        <v>42538</v>
      </c>
      <c r="C210" s="199"/>
      <c r="D210" s="200" t="s">
        <v>707</v>
      </c>
      <c r="E210" s="201" t="s">
        <v>623</v>
      </c>
      <c r="F210" s="202">
        <v>44</v>
      </c>
      <c r="G210" s="201"/>
      <c r="H210" s="201">
        <v>69.5</v>
      </c>
      <c r="I210" s="203">
        <v>69.5</v>
      </c>
      <c r="J210" s="204" t="s">
        <v>708</v>
      </c>
      <c r="K210" s="205">
        <f t="shared" si="93"/>
        <v>25.5</v>
      </c>
      <c r="L210" s="206">
        <f t="shared" si="94"/>
        <v>0.57954545454545459</v>
      </c>
      <c r="M210" s="201" t="s">
        <v>591</v>
      </c>
      <c r="N210" s="207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61</v>
      </c>
      <c r="B211" s="199">
        <v>42549</v>
      </c>
      <c r="C211" s="199"/>
      <c r="D211" s="200" t="s">
        <v>709</v>
      </c>
      <c r="E211" s="201" t="s">
        <v>623</v>
      </c>
      <c r="F211" s="202">
        <v>262.5</v>
      </c>
      <c r="G211" s="201"/>
      <c r="H211" s="201">
        <v>340</v>
      </c>
      <c r="I211" s="203">
        <v>333</v>
      </c>
      <c r="J211" s="204" t="s">
        <v>710</v>
      </c>
      <c r="K211" s="205">
        <v>77.5</v>
      </c>
      <c r="L211" s="206">
        <v>0.29523809523809502</v>
      </c>
      <c r="M211" s="201" t="s">
        <v>591</v>
      </c>
      <c r="N211" s="207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62</v>
      </c>
      <c r="B212" s="199">
        <v>42549</v>
      </c>
      <c r="C212" s="199"/>
      <c r="D212" s="200" t="s">
        <v>711</v>
      </c>
      <c r="E212" s="201" t="s">
        <v>623</v>
      </c>
      <c r="F212" s="202">
        <v>840</v>
      </c>
      <c r="G212" s="201"/>
      <c r="H212" s="201">
        <v>1230</v>
      </c>
      <c r="I212" s="203">
        <v>1230</v>
      </c>
      <c r="J212" s="204" t="s">
        <v>681</v>
      </c>
      <c r="K212" s="205">
        <v>390</v>
      </c>
      <c r="L212" s="206">
        <v>0.46428571428571402</v>
      </c>
      <c r="M212" s="201" t="s">
        <v>591</v>
      </c>
      <c r="N212" s="207">
        <v>42649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1">
        <v>63</v>
      </c>
      <c r="B213" s="222">
        <v>42556</v>
      </c>
      <c r="C213" s="222"/>
      <c r="D213" s="223" t="s">
        <v>712</v>
      </c>
      <c r="E213" s="224" t="s">
        <v>623</v>
      </c>
      <c r="F213" s="224">
        <v>395</v>
      </c>
      <c r="G213" s="225"/>
      <c r="H213" s="225">
        <f>(468.5+342.5)/2</f>
        <v>405.5</v>
      </c>
      <c r="I213" s="225">
        <v>510</v>
      </c>
      <c r="J213" s="226" t="s">
        <v>713</v>
      </c>
      <c r="K213" s="227">
        <f t="shared" ref="K213:K219" si="95">H213-F213</f>
        <v>10.5</v>
      </c>
      <c r="L213" s="228">
        <f t="shared" ref="L213:L219" si="96">K213/F213</f>
        <v>2.6582278481012658E-2</v>
      </c>
      <c r="M213" s="224" t="s">
        <v>714</v>
      </c>
      <c r="N213" s="222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8">
        <v>64</v>
      </c>
      <c r="B214" s="209">
        <v>42584</v>
      </c>
      <c r="C214" s="209"/>
      <c r="D214" s="210" t="s">
        <v>715</v>
      </c>
      <c r="E214" s="211" t="s">
        <v>593</v>
      </c>
      <c r="F214" s="212">
        <f>169.5-12.8</f>
        <v>156.69999999999999</v>
      </c>
      <c r="G214" s="212"/>
      <c r="H214" s="213">
        <v>77</v>
      </c>
      <c r="I214" s="213" t="s">
        <v>716</v>
      </c>
      <c r="J214" s="214" t="s">
        <v>717</v>
      </c>
      <c r="K214" s="215">
        <f t="shared" si="95"/>
        <v>-79.699999999999989</v>
      </c>
      <c r="L214" s="216">
        <f t="shared" si="96"/>
        <v>-0.50861518825781749</v>
      </c>
      <c r="M214" s="212" t="s">
        <v>604</v>
      </c>
      <c r="N214" s="209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8">
        <v>65</v>
      </c>
      <c r="B215" s="209">
        <v>42586</v>
      </c>
      <c r="C215" s="209"/>
      <c r="D215" s="210" t="s">
        <v>718</v>
      </c>
      <c r="E215" s="211" t="s">
        <v>623</v>
      </c>
      <c r="F215" s="212">
        <v>400</v>
      </c>
      <c r="G215" s="212"/>
      <c r="H215" s="213">
        <v>305</v>
      </c>
      <c r="I215" s="213">
        <v>475</v>
      </c>
      <c r="J215" s="214" t="s">
        <v>719</v>
      </c>
      <c r="K215" s="215">
        <f t="shared" si="95"/>
        <v>-95</v>
      </c>
      <c r="L215" s="216">
        <f t="shared" si="96"/>
        <v>-0.23749999999999999</v>
      </c>
      <c r="M215" s="212" t="s">
        <v>604</v>
      </c>
      <c r="N215" s="209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66</v>
      </c>
      <c r="B216" s="199">
        <v>42593</v>
      </c>
      <c r="C216" s="199"/>
      <c r="D216" s="200" t="s">
        <v>720</v>
      </c>
      <c r="E216" s="201" t="s">
        <v>623</v>
      </c>
      <c r="F216" s="202">
        <v>86.5</v>
      </c>
      <c r="G216" s="201"/>
      <c r="H216" s="201">
        <v>130</v>
      </c>
      <c r="I216" s="203">
        <v>130</v>
      </c>
      <c r="J216" s="204" t="s">
        <v>721</v>
      </c>
      <c r="K216" s="205">
        <f t="shared" si="95"/>
        <v>43.5</v>
      </c>
      <c r="L216" s="206">
        <f t="shared" si="96"/>
        <v>0.50289017341040465</v>
      </c>
      <c r="M216" s="201" t="s">
        <v>591</v>
      </c>
      <c r="N216" s="207">
        <v>43091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8">
        <v>67</v>
      </c>
      <c r="B217" s="209">
        <v>42600</v>
      </c>
      <c r="C217" s="209"/>
      <c r="D217" s="210" t="s">
        <v>110</v>
      </c>
      <c r="E217" s="211" t="s">
        <v>623</v>
      </c>
      <c r="F217" s="212">
        <v>133.5</v>
      </c>
      <c r="G217" s="212"/>
      <c r="H217" s="213">
        <v>126.5</v>
      </c>
      <c r="I217" s="213">
        <v>178</v>
      </c>
      <c r="J217" s="214" t="s">
        <v>722</v>
      </c>
      <c r="K217" s="215">
        <f t="shared" si="95"/>
        <v>-7</v>
      </c>
      <c r="L217" s="216">
        <f t="shared" si="96"/>
        <v>-5.2434456928838954E-2</v>
      </c>
      <c r="M217" s="212" t="s">
        <v>604</v>
      </c>
      <c r="N217" s="209">
        <v>42615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68</v>
      </c>
      <c r="B218" s="199">
        <v>42613</v>
      </c>
      <c r="C218" s="199"/>
      <c r="D218" s="200" t="s">
        <v>723</v>
      </c>
      <c r="E218" s="201" t="s">
        <v>623</v>
      </c>
      <c r="F218" s="202">
        <v>560</v>
      </c>
      <c r="G218" s="201"/>
      <c r="H218" s="201">
        <v>725</v>
      </c>
      <c r="I218" s="203">
        <v>725</v>
      </c>
      <c r="J218" s="204" t="s">
        <v>625</v>
      </c>
      <c r="K218" s="205">
        <f t="shared" si="95"/>
        <v>165</v>
      </c>
      <c r="L218" s="206">
        <f t="shared" si="96"/>
        <v>0.29464285714285715</v>
      </c>
      <c r="M218" s="201" t="s">
        <v>591</v>
      </c>
      <c r="N218" s="207">
        <v>42456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69</v>
      </c>
      <c r="B219" s="199">
        <v>42614</v>
      </c>
      <c r="C219" s="199"/>
      <c r="D219" s="200" t="s">
        <v>724</v>
      </c>
      <c r="E219" s="201" t="s">
        <v>623</v>
      </c>
      <c r="F219" s="202">
        <v>160.5</v>
      </c>
      <c r="G219" s="201"/>
      <c r="H219" s="201">
        <v>210</v>
      </c>
      <c r="I219" s="203">
        <v>210</v>
      </c>
      <c r="J219" s="204" t="s">
        <v>625</v>
      </c>
      <c r="K219" s="205">
        <f t="shared" si="95"/>
        <v>49.5</v>
      </c>
      <c r="L219" s="206">
        <f t="shared" si="96"/>
        <v>0.30841121495327101</v>
      </c>
      <c r="M219" s="201" t="s">
        <v>591</v>
      </c>
      <c r="N219" s="207">
        <v>42871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70</v>
      </c>
      <c r="B220" s="199">
        <v>42646</v>
      </c>
      <c r="C220" s="199"/>
      <c r="D220" s="200" t="s">
        <v>397</v>
      </c>
      <c r="E220" s="201" t="s">
        <v>623</v>
      </c>
      <c r="F220" s="202">
        <v>430</v>
      </c>
      <c r="G220" s="201"/>
      <c r="H220" s="201">
        <v>596</v>
      </c>
      <c r="I220" s="203">
        <v>575</v>
      </c>
      <c r="J220" s="204" t="s">
        <v>725</v>
      </c>
      <c r="K220" s="205">
        <v>166</v>
      </c>
      <c r="L220" s="206">
        <v>0.38604651162790699</v>
      </c>
      <c r="M220" s="201" t="s">
        <v>591</v>
      </c>
      <c r="N220" s="207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71</v>
      </c>
      <c r="B221" s="199">
        <v>42657</v>
      </c>
      <c r="C221" s="199"/>
      <c r="D221" s="200" t="s">
        <v>726</v>
      </c>
      <c r="E221" s="201" t="s">
        <v>623</v>
      </c>
      <c r="F221" s="202">
        <v>280</v>
      </c>
      <c r="G221" s="201"/>
      <c r="H221" s="201">
        <v>345</v>
      </c>
      <c r="I221" s="203">
        <v>345</v>
      </c>
      <c r="J221" s="204" t="s">
        <v>625</v>
      </c>
      <c r="K221" s="205">
        <f t="shared" ref="K221:K226" si="97">H221-F221</f>
        <v>65</v>
      </c>
      <c r="L221" s="206">
        <f t="shared" ref="L221:L222" si="98">K221/F221</f>
        <v>0.23214285714285715</v>
      </c>
      <c r="M221" s="201" t="s">
        <v>591</v>
      </c>
      <c r="N221" s="207">
        <v>42814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72</v>
      </c>
      <c r="B222" s="199">
        <v>42657</v>
      </c>
      <c r="C222" s="199"/>
      <c r="D222" s="200" t="s">
        <v>727</v>
      </c>
      <c r="E222" s="201" t="s">
        <v>623</v>
      </c>
      <c r="F222" s="202">
        <v>245</v>
      </c>
      <c r="G222" s="201"/>
      <c r="H222" s="201">
        <v>325.5</v>
      </c>
      <c r="I222" s="203">
        <v>330</v>
      </c>
      <c r="J222" s="204" t="s">
        <v>728</v>
      </c>
      <c r="K222" s="205">
        <f t="shared" si="97"/>
        <v>80.5</v>
      </c>
      <c r="L222" s="206">
        <f t="shared" si="98"/>
        <v>0.32857142857142857</v>
      </c>
      <c r="M222" s="201" t="s">
        <v>591</v>
      </c>
      <c r="N222" s="207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73</v>
      </c>
      <c r="B223" s="199">
        <v>42660</v>
      </c>
      <c r="C223" s="199"/>
      <c r="D223" s="200" t="s">
        <v>347</v>
      </c>
      <c r="E223" s="201" t="s">
        <v>623</v>
      </c>
      <c r="F223" s="202">
        <v>125</v>
      </c>
      <c r="G223" s="201"/>
      <c r="H223" s="201">
        <v>160</v>
      </c>
      <c r="I223" s="203">
        <v>160</v>
      </c>
      <c r="J223" s="204" t="s">
        <v>681</v>
      </c>
      <c r="K223" s="205">
        <f t="shared" si="97"/>
        <v>35</v>
      </c>
      <c r="L223" s="206">
        <v>0.28000000000000003</v>
      </c>
      <c r="M223" s="201" t="s">
        <v>591</v>
      </c>
      <c r="N223" s="207">
        <v>42803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74</v>
      </c>
      <c r="B224" s="199">
        <v>42660</v>
      </c>
      <c r="C224" s="199"/>
      <c r="D224" s="200" t="s">
        <v>470</v>
      </c>
      <c r="E224" s="201" t="s">
        <v>623</v>
      </c>
      <c r="F224" s="202">
        <v>114</v>
      </c>
      <c r="G224" s="201"/>
      <c r="H224" s="201">
        <v>145</v>
      </c>
      <c r="I224" s="203">
        <v>145</v>
      </c>
      <c r="J224" s="204" t="s">
        <v>681</v>
      </c>
      <c r="K224" s="205">
        <f t="shared" si="97"/>
        <v>31</v>
      </c>
      <c r="L224" s="206">
        <f t="shared" ref="L224:L226" si="99">K224/F224</f>
        <v>0.27192982456140352</v>
      </c>
      <c r="M224" s="201" t="s">
        <v>591</v>
      </c>
      <c r="N224" s="207">
        <v>42859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75</v>
      </c>
      <c r="B225" s="199">
        <v>42660</v>
      </c>
      <c r="C225" s="199"/>
      <c r="D225" s="200" t="s">
        <v>729</v>
      </c>
      <c r="E225" s="201" t="s">
        <v>623</v>
      </c>
      <c r="F225" s="202">
        <v>212</v>
      </c>
      <c r="G225" s="201"/>
      <c r="H225" s="201">
        <v>280</v>
      </c>
      <c r="I225" s="203">
        <v>276</v>
      </c>
      <c r="J225" s="204" t="s">
        <v>730</v>
      </c>
      <c r="K225" s="205">
        <f t="shared" si="97"/>
        <v>68</v>
      </c>
      <c r="L225" s="206">
        <f t="shared" si="99"/>
        <v>0.32075471698113206</v>
      </c>
      <c r="M225" s="201" t="s">
        <v>591</v>
      </c>
      <c r="N225" s="207">
        <v>42858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76</v>
      </c>
      <c r="B226" s="199">
        <v>42678</v>
      </c>
      <c r="C226" s="199"/>
      <c r="D226" s="200" t="s">
        <v>458</v>
      </c>
      <c r="E226" s="201" t="s">
        <v>623</v>
      </c>
      <c r="F226" s="202">
        <v>155</v>
      </c>
      <c r="G226" s="201"/>
      <c r="H226" s="201">
        <v>210</v>
      </c>
      <c r="I226" s="203">
        <v>210</v>
      </c>
      <c r="J226" s="204" t="s">
        <v>731</v>
      </c>
      <c r="K226" s="205">
        <f t="shared" si="97"/>
        <v>55</v>
      </c>
      <c r="L226" s="206">
        <f t="shared" si="99"/>
        <v>0.35483870967741937</v>
      </c>
      <c r="M226" s="201" t="s">
        <v>591</v>
      </c>
      <c r="N226" s="207">
        <v>42944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8">
        <v>77</v>
      </c>
      <c r="B227" s="209">
        <v>42710</v>
      </c>
      <c r="C227" s="209"/>
      <c r="D227" s="210" t="s">
        <v>732</v>
      </c>
      <c r="E227" s="211" t="s">
        <v>623</v>
      </c>
      <c r="F227" s="212">
        <v>150.5</v>
      </c>
      <c r="G227" s="212"/>
      <c r="H227" s="213">
        <v>72.5</v>
      </c>
      <c r="I227" s="213">
        <v>174</v>
      </c>
      <c r="J227" s="214" t="s">
        <v>733</v>
      </c>
      <c r="K227" s="215">
        <v>-78</v>
      </c>
      <c r="L227" s="216">
        <v>-0.51827242524916906</v>
      </c>
      <c r="M227" s="212" t="s">
        <v>604</v>
      </c>
      <c r="N227" s="209">
        <v>43333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78</v>
      </c>
      <c r="B228" s="199">
        <v>42712</v>
      </c>
      <c r="C228" s="199"/>
      <c r="D228" s="200" t="s">
        <v>734</v>
      </c>
      <c r="E228" s="201" t="s">
        <v>623</v>
      </c>
      <c r="F228" s="202">
        <v>380</v>
      </c>
      <c r="G228" s="201"/>
      <c r="H228" s="201">
        <v>478</v>
      </c>
      <c r="I228" s="203">
        <v>468</v>
      </c>
      <c r="J228" s="204" t="s">
        <v>681</v>
      </c>
      <c r="K228" s="205">
        <f t="shared" ref="K228:K230" si="100">H228-F228</f>
        <v>98</v>
      </c>
      <c r="L228" s="206">
        <f t="shared" ref="L228:L230" si="101">K228/F228</f>
        <v>0.25789473684210529</v>
      </c>
      <c r="M228" s="201" t="s">
        <v>591</v>
      </c>
      <c r="N228" s="207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79</v>
      </c>
      <c r="B229" s="199">
        <v>42734</v>
      </c>
      <c r="C229" s="199"/>
      <c r="D229" s="200" t="s">
        <v>109</v>
      </c>
      <c r="E229" s="201" t="s">
        <v>623</v>
      </c>
      <c r="F229" s="202">
        <v>305</v>
      </c>
      <c r="G229" s="201"/>
      <c r="H229" s="201">
        <v>375</v>
      </c>
      <c r="I229" s="203">
        <v>375</v>
      </c>
      <c r="J229" s="204" t="s">
        <v>681</v>
      </c>
      <c r="K229" s="205">
        <f t="shared" si="100"/>
        <v>70</v>
      </c>
      <c r="L229" s="206">
        <f t="shared" si="101"/>
        <v>0.22950819672131148</v>
      </c>
      <c r="M229" s="201" t="s">
        <v>591</v>
      </c>
      <c r="N229" s="207">
        <v>42768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80</v>
      </c>
      <c r="B230" s="199">
        <v>42739</v>
      </c>
      <c r="C230" s="199"/>
      <c r="D230" s="200" t="s">
        <v>95</v>
      </c>
      <c r="E230" s="201" t="s">
        <v>623</v>
      </c>
      <c r="F230" s="202">
        <v>99.5</v>
      </c>
      <c r="G230" s="201"/>
      <c r="H230" s="201">
        <v>158</v>
      </c>
      <c r="I230" s="203">
        <v>158</v>
      </c>
      <c r="J230" s="204" t="s">
        <v>681</v>
      </c>
      <c r="K230" s="205">
        <f t="shared" si="100"/>
        <v>58.5</v>
      </c>
      <c r="L230" s="206">
        <f t="shared" si="101"/>
        <v>0.5879396984924623</v>
      </c>
      <c r="M230" s="201" t="s">
        <v>591</v>
      </c>
      <c r="N230" s="207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81</v>
      </c>
      <c r="B231" s="199">
        <v>42739</v>
      </c>
      <c r="C231" s="199"/>
      <c r="D231" s="200" t="s">
        <v>95</v>
      </c>
      <c r="E231" s="201" t="s">
        <v>623</v>
      </c>
      <c r="F231" s="202">
        <v>99.5</v>
      </c>
      <c r="G231" s="201"/>
      <c r="H231" s="201">
        <v>158</v>
      </c>
      <c r="I231" s="203">
        <v>158</v>
      </c>
      <c r="J231" s="204" t="s">
        <v>681</v>
      </c>
      <c r="K231" s="205">
        <v>58.5</v>
      </c>
      <c r="L231" s="206">
        <v>0.58793969849246197</v>
      </c>
      <c r="M231" s="201" t="s">
        <v>591</v>
      </c>
      <c r="N231" s="207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82</v>
      </c>
      <c r="B232" s="199">
        <v>42786</v>
      </c>
      <c r="C232" s="199"/>
      <c r="D232" s="200" t="s">
        <v>186</v>
      </c>
      <c r="E232" s="201" t="s">
        <v>623</v>
      </c>
      <c r="F232" s="202">
        <v>140.5</v>
      </c>
      <c r="G232" s="201"/>
      <c r="H232" s="201">
        <v>220</v>
      </c>
      <c r="I232" s="203">
        <v>220</v>
      </c>
      <c r="J232" s="204" t="s">
        <v>681</v>
      </c>
      <c r="K232" s="205">
        <f>H232-F232</f>
        <v>79.5</v>
      </c>
      <c r="L232" s="206">
        <f>K232/F232</f>
        <v>0.5658362989323843</v>
      </c>
      <c r="M232" s="201" t="s">
        <v>591</v>
      </c>
      <c r="N232" s="207">
        <v>42864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83</v>
      </c>
      <c r="B233" s="199">
        <v>42786</v>
      </c>
      <c r="C233" s="199"/>
      <c r="D233" s="200" t="s">
        <v>735</v>
      </c>
      <c r="E233" s="201" t="s">
        <v>623</v>
      </c>
      <c r="F233" s="202">
        <v>202.5</v>
      </c>
      <c r="G233" s="201"/>
      <c r="H233" s="201">
        <v>234</v>
      </c>
      <c r="I233" s="203">
        <v>234</v>
      </c>
      <c r="J233" s="204" t="s">
        <v>681</v>
      </c>
      <c r="K233" s="205">
        <v>31.5</v>
      </c>
      <c r="L233" s="206">
        <v>0.155555555555556</v>
      </c>
      <c r="M233" s="201" t="s">
        <v>591</v>
      </c>
      <c r="N233" s="207">
        <v>42836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84</v>
      </c>
      <c r="B234" s="199">
        <v>42818</v>
      </c>
      <c r="C234" s="199"/>
      <c r="D234" s="200" t="s">
        <v>736</v>
      </c>
      <c r="E234" s="201" t="s">
        <v>623</v>
      </c>
      <c r="F234" s="202">
        <v>300.5</v>
      </c>
      <c r="G234" s="201"/>
      <c r="H234" s="201">
        <v>417.5</v>
      </c>
      <c r="I234" s="203">
        <v>420</v>
      </c>
      <c r="J234" s="204" t="s">
        <v>737</v>
      </c>
      <c r="K234" s="205">
        <f>H234-F234</f>
        <v>117</v>
      </c>
      <c r="L234" s="206">
        <f>K234/F234</f>
        <v>0.38935108153078202</v>
      </c>
      <c r="M234" s="201" t="s">
        <v>591</v>
      </c>
      <c r="N234" s="207">
        <v>43070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85</v>
      </c>
      <c r="B235" s="199">
        <v>42818</v>
      </c>
      <c r="C235" s="199"/>
      <c r="D235" s="200" t="s">
        <v>711</v>
      </c>
      <c r="E235" s="201" t="s">
        <v>623</v>
      </c>
      <c r="F235" s="202">
        <v>850</v>
      </c>
      <c r="G235" s="201"/>
      <c r="H235" s="201">
        <v>1042.5</v>
      </c>
      <c r="I235" s="203">
        <v>1023</v>
      </c>
      <c r="J235" s="204" t="s">
        <v>738</v>
      </c>
      <c r="K235" s="205">
        <v>192.5</v>
      </c>
      <c r="L235" s="206">
        <v>0.22647058823529401</v>
      </c>
      <c r="M235" s="201" t="s">
        <v>591</v>
      </c>
      <c r="N235" s="207">
        <v>42830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86</v>
      </c>
      <c r="B236" s="199">
        <v>42830</v>
      </c>
      <c r="C236" s="199"/>
      <c r="D236" s="200" t="s">
        <v>489</v>
      </c>
      <c r="E236" s="201" t="s">
        <v>623</v>
      </c>
      <c r="F236" s="202">
        <v>785</v>
      </c>
      <c r="G236" s="201"/>
      <c r="H236" s="201">
        <v>930</v>
      </c>
      <c r="I236" s="203">
        <v>920</v>
      </c>
      <c r="J236" s="204" t="s">
        <v>739</v>
      </c>
      <c r="K236" s="205">
        <f>H236-F236</f>
        <v>145</v>
      </c>
      <c r="L236" s="206">
        <f>K236/F236</f>
        <v>0.18471337579617833</v>
      </c>
      <c r="M236" s="201" t="s">
        <v>591</v>
      </c>
      <c r="N236" s="207">
        <v>42976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8">
        <v>87</v>
      </c>
      <c r="B237" s="209">
        <v>42831</v>
      </c>
      <c r="C237" s="209"/>
      <c r="D237" s="210" t="s">
        <v>740</v>
      </c>
      <c r="E237" s="211" t="s">
        <v>623</v>
      </c>
      <c r="F237" s="212">
        <v>40</v>
      </c>
      <c r="G237" s="212"/>
      <c r="H237" s="213">
        <v>13.1</v>
      </c>
      <c r="I237" s="213">
        <v>60</v>
      </c>
      <c r="J237" s="214" t="s">
        <v>741</v>
      </c>
      <c r="K237" s="215">
        <v>-26.9</v>
      </c>
      <c r="L237" s="216">
        <v>-0.67249999999999999</v>
      </c>
      <c r="M237" s="212" t="s">
        <v>604</v>
      </c>
      <c r="N237" s="209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88</v>
      </c>
      <c r="B238" s="199">
        <v>42837</v>
      </c>
      <c r="C238" s="199"/>
      <c r="D238" s="200" t="s">
        <v>94</v>
      </c>
      <c r="E238" s="201" t="s">
        <v>623</v>
      </c>
      <c r="F238" s="202">
        <v>289.5</v>
      </c>
      <c r="G238" s="201"/>
      <c r="H238" s="201">
        <v>354</v>
      </c>
      <c r="I238" s="203">
        <v>360</v>
      </c>
      <c r="J238" s="204" t="s">
        <v>742</v>
      </c>
      <c r="K238" s="205">
        <f t="shared" ref="K238:K246" si="102">H238-F238</f>
        <v>64.5</v>
      </c>
      <c r="L238" s="206">
        <f t="shared" ref="L238:L246" si="103">K238/F238</f>
        <v>0.22279792746113988</v>
      </c>
      <c r="M238" s="201" t="s">
        <v>591</v>
      </c>
      <c r="N238" s="207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89</v>
      </c>
      <c r="B239" s="199">
        <v>42845</v>
      </c>
      <c r="C239" s="199"/>
      <c r="D239" s="200" t="s">
        <v>428</v>
      </c>
      <c r="E239" s="201" t="s">
        <v>623</v>
      </c>
      <c r="F239" s="202">
        <v>700</v>
      </c>
      <c r="G239" s="201"/>
      <c r="H239" s="201">
        <v>840</v>
      </c>
      <c r="I239" s="203">
        <v>840</v>
      </c>
      <c r="J239" s="204" t="s">
        <v>743</v>
      </c>
      <c r="K239" s="205">
        <f t="shared" si="102"/>
        <v>140</v>
      </c>
      <c r="L239" s="206">
        <f t="shared" si="103"/>
        <v>0.2</v>
      </c>
      <c r="M239" s="201" t="s">
        <v>591</v>
      </c>
      <c r="N239" s="207">
        <v>42893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90</v>
      </c>
      <c r="B240" s="199">
        <v>42887</v>
      </c>
      <c r="C240" s="199"/>
      <c r="D240" s="200" t="s">
        <v>744</v>
      </c>
      <c r="E240" s="201" t="s">
        <v>623</v>
      </c>
      <c r="F240" s="202">
        <v>130</v>
      </c>
      <c r="G240" s="201"/>
      <c r="H240" s="201">
        <v>144.25</v>
      </c>
      <c r="I240" s="203">
        <v>170</v>
      </c>
      <c r="J240" s="204" t="s">
        <v>745</v>
      </c>
      <c r="K240" s="205">
        <f t="shared" si="102"/>
        <v>14.25</v>
      </c>
      <c r="L240" s="206">
        <f t="shared" si="103"/>
        <v>0.10961538461538461</v>
      </c>
      <c r="M240" s="201" t="s">
        <v>591</v>
      </c>
      <c r="N240" s="207">
        <v>43675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91</v>
      </c>
      <c r="B241" s="199">
        <v>42901</v>
      </c>
      <c r="C241" s="199"/>
      <c r="D241" s="200" t="s">
        <v>746</v>
      </c>
      <c r="E241" s="201" t="s">
        <v>623</v>
      </c>
      <c r="F241" s="202">
        <v>214.5</v>
      </c>
      <c r="G241" s="201"/>
      <c r="H241" s="201">
        <v>262</v>
      </c>
      <c r="I241" s="203">
        <v>262</v>
      </c>
      <c r="J241" s="204" t="s">
        <v>747</v>
      </c>
      <c r="K241" s="205">
        <f t="shared" si="102"/>
        <v>47.5</v>
      </c>
      <c r="L241" s="206">
        <f t="shared" si="103"/>
        <v>0.22144522144522144</v>
      </c>
      <c r="M241" s="201" t="s">
        <v>591</v>
      </c>
      <c r="N241" s="207">
        <v>42977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92</v>
      </c>
      <c r="B242" s="230">
        <v>42933</v>
      </c>
      <c r="C242" s="230"/>
      <c r="D242" s="231" t="s">
        <v>748</v>
      </c>
      <c r="E242" s="232" t="s">
        <v>623</v>
      </c>
      <c r="F242" s="233">
        <v>370</v>
      </c>
      <c r="G242" s="232"/>
      <c r="H242" s="232">
        <v>447.5</v>
      </c>
      <c r="I242" s="234">
        <v>450</v>
      </c>
      <c r="J242" s="235" t="s">
        <v>681</v>
      </c>
      <c r="K242" s="205">
        <f t="shared" si="102"/>
        <v>77.5</v>
      </c>
      <c r="L242" s="236">
        <f t="shared" si="103"/>
        <v>0.20945945945945946</v>
      </c>
      <c r="M242" s="232" t="s">
        <v>591</v>
      </c>
      <c r="N242" s="237">
        <v>43035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93</v>
      </c>
      <c r="B243" s="230">
        <v>42943</v>
      </c>
      <c r="C243" s="230"/>
      <c r="D243" s="231" t="s">
        <v>184</v>
      </c>
      <c r="E243" s="232" t="s">
        <v>623</v>
      </c>
      <c r="F243" s="233">
        <v>657.5</v>
      </c>
      <c r="G243" s="232"/>
      <c r="H243" s="232">
        <v>825</v>
      </c>
      <c r="I243" s="234">
        <v>820</v>
      </c>
      <c r="J243" s="235" t="s">
        <v>681</v>
      </c>
      <c r="K243" s="205">
        <f t="shared" si="102"/>
        <v>167.5</v>
      </c>
      <c r="L243" s="236">
        <f t="shared" si="103"/>
        <v>0.25475285171102663</v>
      </c>
      <c r="M243" s="232" t="s">
        <v>591</v>
      </c>
      <c r="N243" s="237">
        <v>43090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94</v>
      </c>
      <c r="B244" s="199">
        <v>42964</v>
      </c>
      <c r="C244" s="199"/>
      <c r="D244" s="200" t="s">
        <v>363</v>
      </c>
      <c r="E244" s="201" t="s">
        <v>623</v>
      </c>
      <c r="F244" s="202">
        <v>605</v>
      </c>
      <c r="G244" s="201"/>
      <c r="H244" s="201">
        <v>750</v>
      </c>
      <c r="I244" s="203">
        <v>750</v>
      </c>
      <c r="J244" s="204" t="s">
        <v>739</v>
      </c>
      <c r="K244" s="205">
        <f t="shared" si="102"/>
        <v>145</v>
      </c>
      <c r="L244" s="206">
        <f t="shared" si="103"/>
        <v>0.23966942148760331</v>
      </c>
      <c r="M244" s="201" t="s">
        <v>591</v>
      </c>
      <c r="N244" s="207">
        <v>43027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8">
        <v>95</v>
      </c>
      <c r="B245" s="209">
        <v>42979</v>
      </c>
      <c r="C245" s="209"/>
      <c r="D245" s="217" t="s">
        <v>749</v>
      </c>
      <c r="E245" s="212" t="s">
        <v>623</v>
      </c>
      <c r="F245" s="212">
        <v>255</v>
      </c>
      <c r="G245" s="213"/>
      <c r="H245" s="213">
        <v>217.25</v>
      </c>
      <c r="I245" s="213">
        <v>320</v>
      </c>
      <c r="J245" s="214" t="s">
        <v>750</v>
      </c>
      <c r="K245" s="215">
        <f t="shared" si="102"/>
        <v>-37.75</v>
      </c>
      <c r="L245" s="218">
        <f t="shared" si="103"/>
        <v>-0.14803921568627451</v>
      </c>
      <c r="M245" s="212" t="s">
        <v>604</v>
      </c>
      <c r="N245" s="209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96</v>
      </c>
      <c r="B246" s="199">
        <v>42997</v>
      </c>
      <c r="C246" s="199"/>
      <c r="D246" s="200" t="s">
        <v>751</v>
      </c>
      <c r="E246" s="201" t="s">
        <v>623</v>
      </c>
      <c r="F246" s="202">
        <v>215</v>
      </c>
      <c r="G246" s="201"/>
      <c r="H246" s="201">
        <v>258</v>
      </c>
      <c r="I246" s="203">
        <v>258</v>
      </c>
      <c r="J246" s="204" t="s">
        <v>681</v>
      </c>
      <c r="K246" s="205">
        <f t="shared" si="102"/>
        <v>43</v>
      </c>
      <c r="L246" s="206">
        <f t="shared" si="103"/>
        <v>0.2</v>
      </c>
      <c r="M246" s="201" t="s">
        <v>591</v>
      </c>
      <c r="N246" s="207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97</v>
      </c>
      <c r="B247" s="199">
        <v>42997</v>
      </c>
      <c r="C247" s="199"/>
      <c r="D247" s="200" t="s">
        <v>751</v>
      </c>
      <c r="E247" s="201" t="s">
        <v>623</v>
      </c>
      <c r="F247" s="202">
        <v>215</v>
      </c>
      <c r="G247" s="201"/>
      <c r="H247" s="201">
        <v>258</v>
      </c>
      <c r="I247" s="203">
        <v>258</v>
      </c>
      <c r="J247" s="235" t="s">
        <v>681</v>
      </c>
      <c r="K247" s="205">
        <v>43</v>
      </c>
      <c r="L247" s="206">
        <v>0.2</v>
      </c>
      <c r="M247" s="201" t="s">
        <v>591</v>
      </c>
      <c r="N247" s="207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98</v>
      </c>
      <c r="B248" s="230">
        <v>42998</v>
      </c>
      <c r="C248" s="230"/>
      <c r="D248" s="231" t="s">
        <v>752</v>
      </c>
      <c r="E248" s="232" t="s">
        <v>623</v>
      </c>
      <c r="F248" s="202">
        <v>75</v>
      </c>
      <c r="G248" s="232"/>
      <c r="H248" s="232">
        <v>90</v>
      </c>
      <c r="I248" s="234">
        <v>90</v>
      </c>
      <c r="J248" s="204" t="s">
        <v>753</v>
      </c>
      <c r="K248" s="205">
        <f t="shared" ref="K248:K253" si="104">H248-F248</f>
        <v>15</v>
      </c>
      <c r="L248" s="206">
        <f t="shared" ref="L248:L253" si="105">K248/F248</f>
        <v>0.2</v>
      </c>
      <c r="M248" s="201" t="s">
        <v>591</v>
      </c>
      <c r="N248" s="207">
        <v>43019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99</v>
      </c>
      <c r="B249" s="230">
        <v>43011</v>
      </c>
      <c r="C249" s="230"/>
      <c r="D249" s="231" t="s">
        <v>606</v>
      </c>
      <c r="E249" s="232" t="s">
        <v>623</v>
      </c>
      <c r="F249" s="233">
        <v>315</v>
      </c>
      <c r="G249" s="232"/>
      <c r="H249" s="232">
        <v>392</v>
      </c>
      <c r="I249" s="234">
        <v>384</v>
      </c>
      <c r="J249" s="235" t="s">
        <v>754</v>
      </c>
      <c r="K249" s="205">
        <f t="shared" si="104"/>
        <v>77</v>
      </c>
      <c r="L249" s="236">
        <f t="shared" si="105"/>
        <v>0.24444444444444444</v>
      </c>
      <c r="M249" s="232" t="s">
        <v>591</v>
      </c>
      <c r="N249" s="237">
        <v>43017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100</v>
      </c>
      <c r="B250" s="230">
        <v>43013</v>
      </c>
      <c r="C250" s="230"/>
      <c r="D250" s="231" t="s">
        <v>463</v>
      </c>
      <c r="E250" s="232" t="s">
        <v>623</v>
      </c>
      <c r="F250" s="233">
        <v>145</v>
      </c>
      <c r="G250" s="232"/>
      <c r="H250" s="232">
        <v>179</v>
      </c>
      <c r="I250" s="234">
        <v>180</v>
      </c>
      <c r="J250" s="235" t="s">
        <v>755</v>
      </c>
      <c r="K250" s="205">
        <f t="shared" si="104"/>
        <v>34</v>
      </c>
      <c r="L250" s="236">
        <f t="shared" si="105"/>
        <v>0.23448275862068965</v>
      </c>
      <c r="M250" s="232" t="s">
        <v>591</v>
      </c>
      <c r="N250" s="237">
        <v>43025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101</v>
      </c>
      <c r="B251" s="230">
        <v>43014</v>
      </c>
      <c r="C251" s="230"/>
      <c r="D251" s="231" t="s">
        <v>337</v>
      </c>
      <c r="E251" s="232" t="s">
        <v>623</v>
      </c>
      <c r="F251" s="233">
        <v>256</v>
      </c>
      <c r="G251" s="232"/>
      <c r="H251" s="232">
        <v>323</v>
      </c>
      <c r="I251" s="234">
        <v>320</v>
      </c>
      <c r="J251" s="235" t="s">
        <v>681</v>
      </c>
      <c r="K251" s="205">
        <f t="shared" si="104"/>
        <v>67</v>
      </c>
      <c r="L251" s="236">
        <f t="shared" si="105"/>
        <v>0.26171875</v>
      </c>
      <c r="M251" s="232" t="s">
        <v>591</v>
      </c>
      <c r="N251" s="237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102</v>
      </c>
      <c r="B252" s="230">
        <v>43017</v>
      </c>
      <c r="C252" s="230"/>
      <c r="D252" s="231" t="s">
        <v>353</v>
      </c>
      <c r="E252" s="232" t="s">
        <v>623</v>
      </c>
      <c r="F252" s="233">
        <v>137.5</v>
      </c>
      <c r="G252" s="232"/>
      <c r="H252" s="232">
        <v>184</v>
      </c>
      <c r="I252" s="234">
        <v>183</v>
      </c>
      <c r="J252" s="235" t="s">
        <v>756</v>
      </c>
      <c r="K252" s="205">
        <f t="shared" si="104"/>
        <v>46.5</v>
      </c>
      <c r="L252" s="236">
        <f t="shared" si="105"/>
        <v>0.33818181818181819</v>
      </c>
      <c r="M252" s="232" t="s">
        <v>591</v>
      </c>
      <c r="N252" s="237">
        <v>43108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103</v>
      </c>
      <c r="B253" s="230">
        <v>43018</v>
      </c>
      <c r="C253" s="230"/>
      <c r="D253" s="231" t="s">
        <v>757</v>
      </c>
      <c r="E253" s="232" t="s">
        <v>623</v>
      </c>
      <c r="F253" s="233">
        <v>125.5</v>
      </c>
      <c r="G253" s="232"/>
      <c r="H253" s="232">
        <v>158</v>
      </c>
      <c r="I253" s="234">
        <v>155</v>
      </c>
      <c r="J253" s="235" t="s">
        <v>758</v>
      </c>
      <c r="K253" s="205">
        <f t="shared" si="104"/>
        <v>32.5</v>
      </c>
      <c r="L253" s="236">
        <f t="shared" si="105"/>
        <v>0.25896414342629481</v>
      </c>
      <c r="M253" s="232" t="s">
        <v>591</v>
      </c>
      <c r="N253" s="237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104</v>
      </c>
      <c r="B254" s="230">
        <v>43018</v>
      </c>
      <c r="C254" s="230"/>
      <c r="D254" s="231" t="s">
        <v>759</v>
      </c>
      <c r="E254" s="232" t="s">
        <v>623</v>
      </c>
      <c r="F254" s="233">
        <v>895</v>
      </c>
      <c r="G254" s="232"/>
      <c r="H254" s="232">
        <v>1122.5</v>
      </c>
      <c r="I254" s="234">
        <v>1078</v>
      </c>
      <c r="J254" s="235" t="s">
        <v>760</v>
      </c>
      <c r="K254" s="205">
        <v>227.5</v>
      </c>
      <c r="L254" s="236">
        <v>0.25418994413407803</v>
      </c>
      <c r="M254" s="232" t="s">
        <v>591</v>
      </c>
      <c r="N254" s="237">
        <v>43117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105</v>
      </c>
      <c r="B255" s="230">
        <v>43020</v>
      </c>
      <c r="C255" s="230"/>
      <c r="D255" s="231" t="s">
        <v>346</v>
      </c>
      <c r="E255" s="232" t="s">
        <v>623</v>
      </c>
      <c r="F255" s="233">
        <v>525</v>
      </c>
      <c r="G255" s="232"/>
      <c r="H255" s="232">
        <v>629</v>
      </c>
      <c r="I255" s="234">
        <v>629</v>
      </c>
      <c r="J255" s="235" t="s">
        <v>681</v>
      </c>
      <c r="K255" s="205">
        <v>104</v>
      </c>
      <c r="L255" s="236">
        <v>0.19809523809523799</v>
      </c>
      <c r="M255" s="232" t="s">
        <v>591</v>
      </c>
      <c r="N255" s="237">
        <v>43119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106</v>
      </c>
      <c r="B256" s="230">
        <v>43046</v>
      </c>
      <c r="C256" s="230"/>
      <c r="D256" s="231" t="s">
        <v>388</v>
      </c>
      <c r="E256" s="232" t="s">
        <v>623</v>
      </c>
      <c r="F256" s="233">
        <v>740</v>
      </c>
      <c r="G256" s="232"/>
      <c r="H256" s="232">
        <v>892.5</v>
      </c>
      <c r="I256" s="234">
        <v>900</v>
      </c>
      <c r="J256" s="235" t="s">
        <v>761</v>
      </c>
      <c r="K256" s="205">
        <f t="shared" ref="K256:K258" si="106">H256-F256</f>
        <v>152.5</v>
      </c>
      <c r="L256" s="236">
        <f t="shared" ref="L256:L258" si="107">K256/F256</f>
        <v>0.20608108108108109</v>
      </c>
      <c r="M256" s="232" t="s">
        <v>591</v>
      </c>
      <c r="N256" s="237">
        <v>43052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107</v>
      </c>
      <c r="B257" s="199">
        <v>43073</v>
      </c>
      <c r="C257" s="199"/>
      <c r="D257" s="200" t="s">
        <v>762</v>
      </c>
      <c r="E257" s="201" t="s">
        <v>623</v>
      </c>
      <c r="F257" s="202">
        <v>118.5</v>
      </c>
      <c r="G257" s="201"/>
      <c r="H257" s="201">
        <v>143.5</v>
      </c>
      <c r="I257" s="203">
        <v>145</v>
      </c>
      <c r="J257" s="204" t="s">
        <v>613</v>
      </c>
      <c r="K257" s="205">
        <f t="shared" si="106"/>
        <v>25</v>
      </c>
      <c r="L257" s="206">
        <f t="shared" si="107"/>
        <v>0.2109704641350211</v>
      </c>
      <c r="M257" s="201" t="s">
        <v>591</v>
      </c>
      <c r="N257" s="207">
        <v>43097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8">
        <v>108</v>
      </c>
      <c r="B258" s="209">
        <v>43090</v>
      </c>
      <c r="C258" s="209"/>
      <c r="D258" s="210" t="s">
        <v>434</v>
      </c>
      <c r="E258" s="211" t="s">
        <v>623</v>
      </c>
      <c r="F258" s="212">
        <v>715</v>
      </c>
      <c r="G258" s="212"/>
      <c r="H258" s="213">
        <v>500</v>
      </c>
      <c r="I258" s="213">
        <v>872</v>
      </c>
      <c r="J258" s="214" t="s">
        <v>763</v>
      </c>
      <c r="K258" s="215">
        <f t="shared" si="106"/>
        <v>-215</v>
      </c>
      <c r="L258" s="216">
        <f t="shared" si="107"/>
        <v>-0.30069930069930068</v>
      </c>
      <c r="M258" s="212" t="s">
        <v>604</v>
      </c>
      <c r="N258" s="209">
        <v>43670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109</v>
      </c>
      <c r="B259" s="199">
        <v>43098</v>
      </c>
      <c r="C259" s="199"/>
      <c r="D259" s="200" t="s">
        <v>606</v>
      </c>
      <c r="E259" s="201" t="s">
        <v>623</v>
      </c>
      <c r="F259" s="202">
        <v>435</v>
      </c>
      <c r="G259" s="201"/>
      <c r="H259" s="201">
        <v>542.5</v>
      </c>
      <c r="I259" s="203">
        <v>539</v>
      </c>
      <c r="J259" s="204" t="s">
        <v>681</v>
      </c>
      <c r="K259" s="205">
        <v>107.5</v>
      </c>
      <c r="L259" s="206">
        <v>0.247126436781609</v>
      </c>
      <c r="M259" s="201" t="s">
        <v>591</v>
      </c>
      <c r="N259" s="207">
        <v>43206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110</v>
      </c>
      <c r="B260" s="199">
        <v>43098</v>
      </c>
      <c r="C260" s="199"/>
      <c r="D260" s="200" t="s">
        <v>563</v>
      </c>
      <c r="E260" s="201" t="s">
        <v>623</v>
      </c>
      <c r="F260" s="202">
        <v>885</v>
      </c>
      <c r="G260" s="201"/>
      <c r="H260" s="201">
        <v>1090</v>
      </c>
      <c r="I260" s="203">
        <v>1084</v>
      </c>
      <c r="J260" s="204" t="s">
        <v>681</v>
      </c>
      <c r="K260" s="205">
        <v>205</v>
      </c>
      <c r="L260" s="206">
        <v>0.23163841807909599</v>
      </c>
      <c r="M260" s="201" t="s">
        <v>591</v>
      </c>
      <c r="N260" s="207">
        <v>43213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8">
        <v>111</v>
      </c>
      <c r="B261" s="239">
        <v>43192</v>
      </c>
      <c r="C261" s="239"/>
      <c r="D261" s="217" t="s">
        <v>764</v>
      </c>
      <c r="E261" s="212" t="s">
        <v>623</v>
      </c>
      <c r="F261" s="240">
        <v>478.5</v>
      </c>
      <c r="G261" s="212"/>
      <c r="H261" s="212">
        <v>442</v>
      </c>
      <c r="I261" s="213">
        <v>613</v>
      </c>
      <c r="J261" s="214" t="s">
        <v>765</v>
      </c>
      <c r="K261" s="215">
        <f t="shared" ref="K261:K264" si="108">H261-F261</f>
        <v>-36.5</v>
      </c>
      <c r="L261" s="216">
        <f t="shared" ref="L261:L264" si="109">K261/F261</f>
        <v>-7.6280041797283177E-2</v>
      </c>
      <c r="M261" s="212" t="s">
        <v>604</v>
      </c>
      <c r="N261" s="209">
        <v>43762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8">
        <v>112</v>
      </c>
      <c r="B262" s="209">
        <v>43194</v>
      </c>
      <c r="C262" s="209"/>
      <c r="D262" s="210" t="s">
        <v>766</v>
      </c>
      <c r="E262" s="211" t="s">
        <v>623</v>
      </c>
      <c r="F262" s="212">
        <f>141.5-7.3</f>
        <v>134.19999999999999</v>
      </c>
      <c r="G262" s="212"/>
      <c r="H262" s="213">
        <v>77</v>
      </c>
      <c r="I262" s="213">
        <v>180</v>
      </c>
      <c r="J262" s="214" t="s">
        <v>767</v>
      </c>
      <c r="K262" s="215">
        <f t="shared" si="108"/>
        <v>-57.199999999999989</v>
      </c>
      <c r="L262" s="216">
        <f t="shared" si="109"/>
        <v>-0.42622950819672129</v>
      </c>
      <c r="M262" s="212" t="s">
        <v>604</v>
      </c>
      <c r="N262" s="209">
        <v>43522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8">
        <v>113</v>
      </c>
      <c r="B263" s="209">
        <v>43209</v>
      </c>
      <c r="C263" s="209"/>
      <c r="D263" s="210" t="s">
        <v>768</v>
      </c>
      <c r="E263" s="211" t="s">
        <v>623</v>
      </c>
      <c r="F263" s="212">
        <v>430</v>
      </c>
      <c r="G263" s="212"/>
      <c r="H263" s="213">
        <v>220</v>
      </c>
      <c r="I263" s="213">
        <v>537</v>
      </c>
      <c r="J263" s="214" t="s">
        <v>769</v>
      </c>
      <c r="K263" s="215">
        <f t="shared" si="108"/>
        <v>-210</v>
      </c>
      <c r="L263" s="216">
        <f t="shared" si="109"/>
        <v>-0.48837209302325579</v>
      </c>
      <c r="M263" s="212" t="s">
        <v>604</v>
      </c>
      <c r="N263" s="209">
        <v>43252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114</v>
      </c>
      <c r="B264" s="230">
        <v>43220</v>
      </c>
      <c r="C264" s="230"/>
      <c r="D264" s="231" t="s">
        <v>389</v>
      </c>
      <c r="E264" s="232" t="s">
        <v>623</v>
      </c>
      <c r="F264" s="232">
        <v>153.5</v>
      </c>
      <c r="G264" s="232"/>
      <c r="H264" s="232">
        <v>196</v>
      </c>
      <c r="I264" s="234">
        <v>196</v>
      </c>
      <c r="J264" s="204" t="s">
        <v>770</v>
      </c>
      <c r="K264" s="205">
        <f t="shared" si="108"/>
        <v>42.5</v>
      </c>
      <c r="L264" s="206">
        <f t="shared" si="109"/>
        <v>0.27687296416938112</v>
      </c>
      <c r="M264" s="201" t="s">
        <v>591</v>
      </c>
      <c r="N264" s="207">
        <v>43605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8">
        <v>115</v>
      </c>
      <c r="B265" s="209">
        <v>43306</v>
      </c>
      <c r="C265" s="209"/>
      <c r="D265" s="210" t="s">
        <v>740</v>
      </c>
      <c r="E265" s="211" t="s">
        <v>623</v>
      </c>
      <c r="F265" s="212">
        <v>27.5</v>
      </c>
      <c r="G265" s="212"/>
      <c r="H265" s="213">
        <v>13.1</v>
      </c>
      <c r="I265" s="213">
        <v>60</v>
      </c>
      <c r="J265" s="214" t="s">
        <v>771</v>
      </c>
      <c r="K265" s="215">
        <v>-14.4</v>
      </c>
      <c r="L265" s="216">
        <v>-0.52363636363636401</v>
      </c>
      <c r="M265" s="212" t="s">
        <v>604</v>
      </c>
      <c r="N265" s="209">
        <v>43138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8">
        <v>116</v>
      </c>
      <c r="B266" s="239">
        <v>43318</v>
      </c>
      <c r="C266" s="239"/>
      <c r="D266" s="217" t="s">
        <v>772</v>
      </c>
      <c r="E266" s="212" t="s">
        <v>623</v>
      </c>
      <c r="F266" s="212">
        <v>148.5</v>
      </c>
      <c r="G266" s="212"/>
      <c r="H266" s="212">
        <v>102</v>
      </c>
      <c r="I266" s="213">
        <v>182</v>
      </c>
      <c r="J266" s="214" t="s">
        <v>773</v>
      </c>
      <c r="K266" s="215">
        <f>H266-F266</f>
        <v>-46.5</v>
      </c>
      <c r="L266" s="216">
        <f>K266/F266</f>
        <v>-0.31313131313131315</v>
      </c>
      <c r="M266" s="212" t="s">
        <v>604</v>
      </c>
      <c r="N266" s="209">
        <v>43661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117</v>
      </c>
      <c r="B267" s="199">
        <v>43335</v>
      </c>
      <c r="C267" s="199"/>
      <c r="D267" s="200" t="s">
        <v>774</v>
      </c>
      <c r="E267" s="201" t="s">
        <v>623</v>
      </c>
      <c r="F267" s="232">
        <v>285</v>
      </c>
      <c r="G267" s="201"/>
      <c r="H267" s="201">
        <v>355</v>
      </c>
      <c r="I267" s="203">
        <v>364</v>
      </c>
      <c r="J267" s="204" t="s">
        <v>775</v>
      </c>
      <c r="K267" s="205">
        <v>70</v>
      </c>
      <c r="L267" s="206">
        <v>0.24561403508771901</v>
      </c>
      <c r="M267" s="201" t="s">
        <v>591</v>
      </c>
      <c r="N267" s="207">
        <v>43455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118</v>
      </c>
      <c r="B268" s="199">
        <v>43341</v>
      </c>
      <c r="C268" s="199"/>
      <c r="D268" s="200" t="s">
        <v>377</v>
      </c>
      <c r="E268" s="201" t="s">
        <v>623</v>
      </c>
      <c r="F268" s="232">
        <v>525</v>
      </c>
      <c r="G268" s="201"/>
      <c r="H268" s="201">
        <v>585</v>
      </c>
      <c r="I268" s="203">
        <v>635</v>
      </c>
      <c r="J268" s="204" t="s">
        <v>776</v>
      </c>
      <c r="K268" s="205">
        <f t="shared" ref="K268:K285" si="110">H268-F268</f>
        <v>60</v>
      </c>
      <c r="L268" s="206">
        <f t="shared" ref="L268:L285" si="111">K268/F268</f>
        <v>0.11428571428571428</v>
      </c>
      <c r="M268" s="201" t="s">
        <v>591</v>
      </c>
      <c r="N268" s="207">
        <v>43662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119</v>
      </c>
      <c r="B269" s="199">
        <v>43395</v>
      </c>
      <c r="C269" s="199"/>
      <c r="D269" s="200" t="s">
        <v>363</v>
      </c>
      <c r="E269" s="201" t="s">
        <v>623</v>
      </c>
      <c r="F269" s="232">
        <v>475</v>
      </c>
      <c r="G269" s="201"/>
      <c r="H269" s="201">
        <v>574</v>
      </c>
      <c r="I269" s="203">
        <v>570</v>
      </c>
      <c r="J269" s="204" t="s">
        <v>681</v>
      </c>
      <c r="K269" s="205">
        <f t="shared" si="110"/>
        <v>99</v>
      </c>
      <c r="L269" s="206">
        <f t="shared" si="111"/>
        <v>0.20842105263157895</v>
      </c>
      <c r="M269" s="201" t="s">
        <v>591</v>
      </c>
      <c r="N269" s="207">
        <v>43403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120</v>
      </c>
      <c r="B270" s="230">
        <v>43397</v>
      </c>
      <c r="C270" s="230"/>
      <c r="D270" s="231" t="s">
        <v>384</v>
      </c>
      <c r="E270" s="232" t="s">
        <v>623</v>
      </c>
      <c r="F270" s="232">
        <v>707.5</v>
      </c>
      <c r="G270" s="232"/>
      <c r="H270" s="232">
        <v>872</v>
      </c>
      <c r="I270" s="234">
        <v>872</v>
      </c>
      <c r="J270" s="235" t="s">
        <v>681</v>
      </c>
      <c r="K270" s="205">
        <f t="shared" si="110"/>
        <v>164.5</v>
      </c>
      <c r="L270" s="236">
        <f t="shared" si="111"/>
        <v>0.23250883392226149</v>
      </c>
      <c r="M270" s="232" t="s">
        <v>591</v>
      </c>
      <c r="N270" s="237">
        <v>43482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121</v>
      </c>
      <c r="B271" s="230">
        <v>43398</v>
      </c>
      <c r="C271" s="230"/>
      <c r="D271" s="231" t="s">
        <v>777</v>
      </c>
      <c r="E271" s="232" t="s">
        <v>623</v>
      </c>
      <c r="F271" s="232">
        <v>162</v>
      </c>
      <c r="G271" s="232"/>
      <c r="H271" s="232">
        <v>204</v>
      </c>
      <c r="I271" s="234">
        <v>209</v>
      </c>
      <c r="J271" s="235" t="s">
        <v>778</v>
      </c>
      <c r="K271" s="205">
        <f t="shared" si="110"/>
        <v>42</v>
      </c>
      <c r="L271" s="236">
        <f t="shared" si="111"/>
        <v>0.25925925925925924</v>
      </c>
      <c r="M271" s="232" t="s">
        <v>591</v>
      </c>
      <c r="N271" s="237">
        <v>43539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122</v>
      </c>
      <c r="B272" s="230">
        <v>43399</v>
      </c>
      <c r="C272" s="230"/>
      <c r="D272" s="231" t="s">
        <v>482</v>
      </c>
      <c r="E272" s="232" t="s">
        <v>623</v>
      </c>
      <c r="F272" s="232">
        <v>240</v>
      </c>
      <c r="G272" s="232"/>
      <c r="H272" s="232">
        <v>297</v>
      </c>
      <c r="I272" s="234">
        <v>297</v>
      </c>
      <c r="J272" s="235" t="s">
        <v>681</v>
      </c>
      <c r="K272" s="241">
        <f t="shared" si="110"/>
        <v>57</v>
      </c>
      <c r="L272" s="236">
        <f t="shared" si="111"/>
        <v>0.23749999999999999</v>
      </c>
      <c r="M272" s="232" t="s">
        <v>591</v>
      </c>
      <c r="N272" s="237">
        <v>43417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8">
        <v>123</v>
      </c>
      <c r="B273" s="199">
        <v>43439</v>
      </c>
      <c r="C273" s="199"/>
      <c r="D273" s="200" t="s">
        <v>779</v>
      </c>
      <c r="E273" s="201" t="s">
        <v>623</v>
      </c>
      <c r="F273" s="201">
        <v>202.5</v>
      </c>
      <c r="G273" s="201"/>
      <c r="H273" s="201">
        <v>255</v>
      </c>
      <c r="I273" s="203">
        <v>252</v>
      </c>
      <c r="J273" s="204" t="s">
        <v>681</v>
      </c>
      <c r="K273" s="205">
        <f t="shared" si="110"/>
        <v>52.5</v>
      </c>
      <c r="L273" s="206">
        <f t="shared" si="111"/>
        <v>0.25925925925925924</v>
      </c>
      <c r="M273" s="201" t="s">
        <v>591</v>
      </c>
      <c r="N273" s="207">
        <v>43542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124</v>
      </c>
      <c r="B274" s="230">
        <v>43465</v>
      </c>
      <c r="C274" s="199"/>
      <c r="D274" s="231" t="s">
        <v>416</v>
      </c>
      <c r="E274" s="232" t="s">
        <v>623</v>
      </c>
      <c r="F274" s="232">
        <v>710</v>
      </c>
      <c r="G274" s="232"/>
      <c r="H274" s="232">
        <v>866</v>
      </c>
      <c r="I274" s="234">
        <v>866</v>
      </c>
      <c r="J274" s="235" t="s">
        <v>681</v>
      </c>
      <c r="K274" s="205">
        <f t="shared" si="110"/>
        <v>156</v>
      </c>
      <c r="L274" s="206">
        <f t="shared" si="111"/>
        <v>0.21971830985915494</v>
      </c>
      <c r="M274" s="201" t="s">
        <v>591</v>
      </c>
      <c r="N274" s="207">
        <v>43553</v>
      </c>
      <c r="O274" s="1"/>
      <c r="P274" s="1"/>
      <c r="Q274" s="1"/>
      <c r="R274" s="6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125</v>
      </c>
      <c r="B275" s="230">
        <v>43522</v>
      </c>
      <c r="C275" s="230"/>
      <c r="D275" s="231" t="s">
        <v>153</v>
      </c>
      <c r="E275" s="232" t="s">
        <v>623</v>
      </c>
      <c r="F275" s="232">
        <v>337.25</v>
      </c>
      <c r="G275" s="232"/>
      <c r="H275" s="232">
        <v>398.5</v>
      </c>
      <c r="I275" s="234">
        <v>411</v>
      </c>
      <c r="J275" s="204" t="s">
        <v>781</v>
      </c>
      <c r="K275" s="205">
        <f t="shared" si="110"/>
        <v>61.25</v>
      </c>
      <c r="L275" s="206">
        <f t="shared" si="111"/>
        <v>0.1816160118606375</v>
      </c>
      <c r="M275" s="201" t="s">
        <v>591</v>
      </c>
      <c r="N275" s="207">
        <v>43760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2">
        <v>126</v>
      </c>
      <c r="B276" s="243">
        <v>43559</v>
      </c>
      <c r="C276" s="243"/>
      <c r="D276" s="244" t="s">
        <v>782</v>
      </c>
      <c r="E276" s="245" t="s">
        <v>623</v>
      </c>
      <c r="F276" s="245">
        <v>130</v>
      </c>
      <c r="G276" s="245"/>
      <c r="H276" s="245">
        <v>65</v>
      </c>
      <c r="I276" s="246">
        <v>158</v>
      </c>
      <c r="J276" s="214" t="s">
        <v>783</v>
      </c>
      <c r="K276" s="215">
        <f t="shared" si="110"/>
        <v>-65</v>
      </c>
      <c r="L276" s="216">
        <f t="shared" si="111"/>
        <v>-0.5</v>
      </c>
      <c r="M276" s="212" t="s">
        <v>604</v>
      </c>
      <c r="N276" s="209">
        <v>43726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127</v>
      </c>
      <c r="B277" s="230">
        <v>43017</v>
      </c>
      <c r="C277" s="230"/>
      <c r="D277" s="231" t="s">
        <v>186</v>
      </c>
      <c r="E277" s="232" t="s">
        <v>623</v>
      </c>
      <c r="F277" s="232">
        <v>141.5</v>
      </c>
      <c r="G277" s="232"/>
      <c r="H277" s="232">
        <v>183.5</v>
      </c>
      <c r="I277" s="234">
        <v>210</v>
      </c>
      <c r="J277" s="204" t="s">
        <v>778</v>
      </c>
      <c r="K277" s="205">
        <f t="shared" si="110"/>
        <v>42</v>
      </c>
      <c r="L277" s="206">
        <f t="shared" si="111"/>
        <v>0.29681978798586572</v>
      </c>
      <c r="M277" s="201" t="s">
        <v>591</v>
      </c>
      <c r="N277" s="207">
        <v>43042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2">
        <v>128</v>
      </c>
      <c r="B278" s="243">
        <v>43074</v>
      </c>
      <c r="C278" s="243"/>
      <c r="D278" s="244" t="s">
        <v>785</v>
      </c>
      <c r="E278" s="245" t="s">
        <v>623</v>
      </c>
      <c r="F278" s="240">
        <v>172</v>
      </c>
      <c r="G278" s="245"/>
      <c r="H278" s="245">
        <v>155.25</v>
      </c>
      <c r="I278" s="246">
        <v>230</v>
      </c>
      <c r="J278" s="214" t="s">
        <v>786</v>
      </c>
      <c r="K278" s="215">
        <f t="shared" si="110"/>
        <v>-16.75</v>
      </c>
      <c r="L278" s="216">
        <f t="shared" si="111"/>
        <v>-9.7383720930232565E-2</v>
      </c>
      <c r="M278" s="212" t="s">
        <v>604</v>
      </c>
      <c r="N278" s="209">
        <v>43787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9">
        <v>129</v>
      </c>
      <c r="B279" s="230">
        <v>43398</v>
      </c>
      <c r="C279" s="230"/>
      <c r="D279" s="231" t="s">
        <v>108</v>
      </c>
      <c r="E279" s="232" t="s">
        <v>623</v>
      </c>
      <c r="F279" s="232">
        <v>698.5</v>
      </c>
      <c r="G279" s="232"/>
      <c r="H279" s="232">
        <v>890</v>
      </c>
      <c r="I279" s="234">
        <v>890</v>
      </c>
      <c r="J279" s="204" t="s">
        <v>866</v>
      </c>
      <c r="K279" s="205">
        <f t="shared" si="110"/>
        <v>191.5</v>
      </c>
      <c r="L279" s="206">
        <f t="shared" si="111"/>
        <v>0.27415891195418757</v>
      </c>
      <c r="M279" s="201" t="s">
        <v>591</v>
      </c>
      <c r="N279" s="207">
        <v>44328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130</v>
      </c>
      <c r="B280" s="230">
        <v>42877</v>
      </c>
      <c r="C280" s="230"/>
      <c r="D280" s="231" t="s">
        <v>376</v>
      </c>
      <c r="E280" s="232" t="s">
        <v>623</v>
      </c>
      <c r="F280" s="232">
        <v>127.6</v>
      </c>
      <c r="G280" s="232"/>
      <c r="H280" s="232">
        <v>138</v>
      </c>
      <c r="I280" s="234">
        <v>190</v>
      </c>
      <c r="J280" s="204" t="s">
        <v>787</v>
      </c>
      <c r="K280" s="205">
        <f t="shared" si="110"/>
        <v>10.400000000000006</v>
      </c>
      <c r="L280" s="206">
        <f t="shared" si="111"/>
        <v>8.1504702194357417E-2</v>
      </c>
      <c r="M280" s="201" t="s">
        <v>591</v>
      </c>
      <c r="N280" s="207">
        <v>43774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131</v>
      </c>
      <c r="B281" s="230">
        <v>43158</v>
      </c>
      <c r="C281" s="230"/>
      <c r="D281" s="231" t="s">
        <v>788</v>
      </c>
      <c r="E281" s="232" t="s">
        <v>623</v>
      </c>
      <c r="F281" s="232">
        <v>317</v>
      </c>
      <c r="G281" s="232"/>
      <c r="H281" s="232">
        <v>382.5</v>
      </c>
      <c r="I281" s="234">
        <v>398</v>
      </c>
      <c r="J281" s="204" t="s">
        <v>789</v>
      </c>
      <c r="K281" s="205">
        <f t="shared" si="110"/>
        <v>65.5</v>
      </c>
      <c r="L281" s="206">
        <f t="shared" si="111"/>
        <v>0.20662460567823343</v>
      </c>
      <c r="M281" s="201" t="s">
        <v>591</v>
      </c>
      <c r="N281" s="207">
        <v>44238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2">
        <v>132</v>
      </c>
      <c r="B282" s="243">
        <v>43164</v>
      </c>
      <c r="C282" s="243"/>
      <c r="D282" s="244" t="s">
        <v>145</v>
      </c>
      <c r="E282" s="245" t="s">
        <v>623</v>
      </c>
      <c r="F282" s="240">
        <f>510-14.4</f>
        <v>495.6</v>
      </c>
      <c r="G282" s="245"/>
      <c r="H282" s="245">
        <v>350</v>
      </c>
      <c r="I282" s="246">
        <v>672</v>
      </c>
      <c r="J282" s="214" t="s">
        <v>790</v>
      </c>
      <c r="K282" s="215">
        <f t="shared" si="110"/>
        <v>-145.60000000000002</v>
      </c>
      <c r="L282" s="216">
        <f t="shared" si="111"/>
        <v>-0.29378531073446329</v>
      </c>
      <c r="M282" s="212" t="s">
        <v>604</v>
      </c>
      <c r="N282" s="209">
        <v>43887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2">
        <v>133</v>
      </c>
      <c r="B283" s="243">
        <v>43237</v>
      </c>
      <c r="C283" s="243"/>
      <c r="D283" s="244" t="s">
        <v>474</v>
      </c>
      <c r="E283" s="245" t="s">
        <v>623</v>
      </c>
      <c r="F283" s="240">
        <v>230.3</v>
      </c>
      <c r="G283" s="245"/>
      <c r="H283" s="245">
        <v>102.5</v>
      </c>
      <c r="I283" s="246">
        <v>348</v>
      </c>
      <c r="J283" s="214" t="s">
        <v>791</v>
      </c>
      <c r="K283" s="215">
        <f t="shared" si="110"/>
        <v>-127.80000000000001</v>
      </c>
      <c r="L283" s="216">
        <f t="shared" si="111"/>
        <v>-0.55492835432045162</v>
      </c>
      <c r="M283" s="212" t="s">
        <v>604</v>
      </c>
      <c r="N283" s="209">
        <v>43896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134</v>
      </c>
      <c r="B284" s="230">
        <v>43258</v>
      </c>
      <c r="C284" s="230"/>
      <c r="D284" s="231" t="s">
        <v>439</v>
      </c>
      <c r="E284" s="232" t="s">
        <v>623</v>
      </c>
      <c r="F284" s="232">
        <f>342.5-5.1</f>
        <v>337.4</v>
      </c>
      <c r="G284" s="232"/>
      <c r="H284" s="232">
        <v>412.5</v>
      </c>
      <c r="I284" s="234">
        <v>439</v>
      </c>
      <c r="J284" s="204" t="s">
        <v>792</v>
      </c>
      <c r="K284" s="205">
        <f t="shared" si="110"/>
        <v>75.100000000000023</v>
      </c>
      <c r="L284" s="206">
        <f t="shared" si="111"/>
        <v>0.22258446947243635</v>
      </c>
      <c r="M284" s="201" t="s">
        <v>591</v>
      </c>
      <c r="N284" s="207">
        <v>44230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135</v>
      </c>
      <c r="B285" s="222">
        <v>43285</v>
      </c>
      <c r="C285" s="222"/>
      <c r="D285" s="223" t="s">
        <v>55</v>
      </c>
      <c r="E285" s="224" t="s">
        <v>623</v>
      </c>
      <c r="F285" s="224">
        <f>127.5-5.53</f>
        <v>121.97</v>
      </c>
      <c r="G285" s="225"/>
      <c r="H285" s="225">
        <v>122.5</v>
      </c>
      <c r="I285" s="225">
        <v>170</v>
      </c>
      <c r="J285" s="226" t="s">
        <v>825</v>
      </c>
      <c r="K285" s="227">
        <f t="shared" si="110"/>
        <v>0.53000000000000114</v>
      </c>
      <c r="L285" s="228">
        <f t="shared" si="111"/>
        <v>4.3453308190538747E-3</v>
      </c>
      <c r="M285" s="224" t="s">
        <v>714</v>
      </c>
      <c r="N285" s="222">
        <v>44431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2">
        <v>136</v>
      </c>
      <c r="B286" s="243">
        <v>43294</v>
      </c>
      <c r="C286" s="243"/>
      <c r="D286" s="244" t="s">
        <v>365</v>
      </c>
      <c r="E286" s="245" t="s">
        <v>623</v>
      </c>
      <c r="F286" s="240">
        <v>46.5</v>
      </c>
      <c r="G286" s="245"/>
      <c r="H286" s="245">
        <v>17</v>
      </c>
      <c r="I286" s="246">
        <v>59</v>
      </c>
      <c r="J286" s="214" t="s">
        <v>793</v>
      </c>
      <c r="K286" s="215">
        <f t="shared" ref="K286:K294" si="112">H286-F286</f>
        <v>-29.5</v>
      </c>
      <c r="L286" s="216">
        <f t="shared" ref="L286:L294" si="113">K286/F286</f>
        <v>-0.63440860215053763</v>
      </c>
      <c r="M286" s="212" t="s">
        <v>604</v>
      </c>
      <c r="N286" s="209">
        <v>43887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9">
        <v>137</v>
      </c>
      <c r="B287" s="230">
        <v>43396</v>
      </c>
      <c r="C287" s="230"/>
      <c r="D287" s="231" t="s">
        <v>418</v>
      </c>
      <c r="E287" s="232" t="s">
        <v>623</v>
      </c>
      <c r="F287" s="232">
        <v>156.5</v>
      </c>
      <c r="G287" s="232"/>
      <c r="H287" s="232">
        <v>207.5</v>
      </c>
      <c r="I287" s="234">
        <v>191</v>
      </c>
      <c r="J287" s="204" t="s">
        <v>681</v>
      </c>
      <c r="K287" s="205">
        <f t="shared" si="112"/>
        <v>51</v>
      </c>
      <c r="L287" s="206">
        <f t="shared" si="113"/>
        <v>0.32587859424920129</v>
      </c>
      <c r="M287" s="201" t="s">
        <v>591</v>
      </c>
      <c r="N287" s="207">
        <v>44369</v>
      </c>
      <c r="O287" s="1"/>
      <c r="P287" s="1"/>
      <c r="Q287" s="1"/>
      <c r="R287" s="6" t="s">
        <v>780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138</v>
      </c>
      <c r="B288" s="230">
        <v>43439</v>
      </c>
      <c r="C288" s="230"/>
      <c r="D288" s="231" t="s">
        <v>327</v>
      </c>
      <c r="E288" s="232" t="s">
        <v>623</v>
      </c>
      <c r="F288" s="232">
        <v>259.5</v>
      </c>
      <c r="G288" s="232"/>
      <c r="H288" s="232">
        <v>320</v>
      </c>
      <c r="I288" s="234">
        <v>320</v>
      </c>
      <c r="J288" s="204" t="s">
        <v>681</v>
      </c>
      <c r="K288" s="205">
        <f t="shared" si="112"/>
        <v>60.5</v>
      </c>
      <c r="L288" s="206">
        <f t="shared" si="113"/>
        <v>0.23314065510597304</v>
      </c>
      <c r="M288" s="201" t="s">
        <v>591</v>
      </c>
      <c r="N288" s="207">
        <v>44323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139</v>
      </c>
      <c r="B289" s="243">
        <v>43439</v>
      </c>
      <c r="C289" s="243"/>
      <c r="D289" s="244" t="s">
        <v>794</v>
      </c>
      <c r="E289" s="245" t="s">
        <v>623</v>
      </c>
      <c r="F289" s="245">
        <v>715</v>
      </c>
      <c r="G289" s="245"/>
      <c r="H289" s="245">
        <v>445</v>
      </c>
      <c r="I289" s="246">
        <v>840</v>
      </c>
      <c r="J289" s="214" t="s">
        <v>795</v>
      </c>
      <c r="K289" s="215">
        <f t="shared" si="112"/>
        <v>-270</v>
      </c>
      <c r="L289" s="216">
        <f t="shared" si="113"/>
        <v>-0.3776223776223776</v>
      </c>
      <c r="M289" s="212" t="s">
        <v>604</v>
      </c>
      <c r="N289" s="209">
        <v>43800</v>
      </c>
      <c r="O289" s="1"/>
      <c r="P289" s="1"/>
      <c r="Q289" s="1"/>
      <c r="R289" s="6" t="s">
        <v>780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140</v>
      </c>
      <c r="B290" s="230">
        <v>43469</v>
      </c>
      <c r="C290" s="230"/>
      <c r="D290" s="231" t="s">
        <v>158</v>
      </c>
      <c r="E290" s="232" t="s">
        <v>623</v>
      </c>
      <c r="F290" s="232">
        <v>875</v>
      </c>
      <c r="G290" s="232"/>
      <c r="H290" s="232">
        <v>1165</v>
      </c>
      <c r="I290" s="234">
        <v>1185</v>
      </c>
      <c r="J290" s="204" t="s">
        <v>796</v>
      </c>
      <c r="K290" s="205">
        <f t="shared" si="112"/>
        <v>290</v>
      </c>
      <c r="L290" s="206">
        <f t="shared" si="113"/>
        <v>0.33142857142857141</v>
      </c>
      <c r="M290" s="201" t="s">
        <v>591</v>
      </c>
      <c r="N290" s="207">
        <v>43847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141</v>
      </c>
      <c r="B291" s="230">
        <v>43559</v>
      </c>
      <c r="C291" s="230"/>
      <c r="D291" s="231" t="s">
        <v>343</v>
      </c>
      <c r="E291" s="232" t="s">
        <v>623</v>
      </c>
      <c r="F291" s="232">
        <f>387-14.63</f>
        <v>372.37</v>
      </c>
      <c r="G291" s="232"/>
      <c r="H291" s="232">
        <v>490</v>
      </c>
      <c r="I291" s="234">
        <v>490</v>
      </c>
      <c r="J291" s="204" t="s">
        <v>681</v>
      </c>
      <c r="K291" s="205">
        <f t="shared" si="112"/>
        <v>117.63</v>
      </c>
      <c r="L291" s="206">
        <f t="shared" si="113"/>
        <v>0.31589548030185027</v>
      </c>
      <c r="M291" s="201" t="s">
        <v>591</v>
      </c>
      <c r="N291" s="207">
        <v>43850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2">
        <v>142</v>
      </c>
      <c r="B292" s="243">
        <v>43578</v>
      </c>
      <c r="C292" s="243"/>
      <c r="D292" s="244" t="s">
        <v>797</v>
      </c>
      <c r="E292" s="245" t="s">
        <v>593</v>
      </c>
      <c r="F292" s="245">
        <v>220</v>
      </c>
      <c r="G292" s="245"/>
      <c r="H292" s="245">
        <v>127.5</v>
      </c>
      <c r="I292" s="246">
        <v>284</v>
      </c>
      <c r="J292" s="214" t="s">
        <v>798</v>
      </c>
      <c r="K292" s="215">
        <f t="shared" si="112"/>
        <v>-92.5</v>
      </c>
      <c r="L292" s="216">
        <f t="shared" si="113"/>
        <v>-0.42045454545454547</v>
      </c>
      <c r="M292" s="212" t="s">
        <v>604</v>
      </c>
      <c r="N292" s="209">
        <v>43896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143</v>
      </c>
      <c r="B293" s="230">
        <v>43622</v>
      </c>
      <c r="C293" s="230"/>
      <c r="D293" s="231" t="s">
        <v>483</v>
      </c>
      <c r="E293" s="232" t="s">
        <v>593</v>
      </c>
      <c r="F293" s="232">
        <v>332.8</v>
      </c>
      <c r="G293" s="232"/>
      <c r="H293" s="232">
        <v>405</v>
      </c>
      <c r="I293" s="234">
        <v>419</v>
      </c>
      <c r="J293" s="204" t="s">
        <v>799</v>
      </c>
      <c r="K293" s="205">
        <f t="shared" si="112"/>
        <v>72.199999999999989</v>
      </c>
      <c r="L293" s="206">
        <f t="shared" si="113"/>
        <v>0.21694711538461534</v>
      </c>
      <c r="M293" s="201" t="s">
        <v>591</v>
      </c>
      <c r="N293" s="207">
        <v>43860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144</v>
      </c>
      <c r="B294" s="222">
        <v>43641</v>
      </c>
      <c r="C294" s="222"/>
      <c r="D294" s="223" t="s">
        <v>151</v>
      </c>
      <c r="E294" s="224" t="s">
        <v>623</v>
      </c>
      <c r="F294" s="224">
        <v>386</v>
      </c>
      <c r="G294" s="225"/>
      <c r="H294" s="225">
        <v>395</v>
      </c>
      <c r="I294" s="225">
        <v>452</v>
      </c>
      <c r="J294" s="226" t="s">
        <v>800</v>
      </c>
      <c r="K294" s="227">
        <f t="shared" si="112"/>
        <v>9</v>
      </c>
      <c r="L294" s="228">
        <f t="shared" si="113"/>
        <v>2.3316062176165803E-2</v>
      </c>
      <c r="M294" s="224" t="s">
        <v>714</v>
      </c>
      <c r="N294" s="222">
        <v>43868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3">
        <v>145</v>
      </c>
      <c r="B295" s="222">
        <v>43707</v>
      </c>
      <c r="C295" s="222"/>
      <c r="D295" s="223" t="s">
        <v>131</v>
      </c>
      <c r="E295" s="224" t="s">
        <v>623</v>
      </c>
      <c r="F295" s="224">
        <v>137.5</v>
      </c>
      <c r="G295" s="225"/>
      <c r="H295" s="225">
        <v>138.5</v>
      </c>
      <c r="I295" s="225">
        <v>190</v>
      </c>
      <c r="J295" s="226" t="s">
        <v>824</v>
      </c>
      <c r="K295" s="227">
        <f t="shared" ref="K295" si="114">H295-F295</f>
        <v>1</v>
      </c>
      <c r="L295" s="228">
        <f t="shared" ref="L295" si="115">K295/F295</f>
        <v>7.2727272727272727E-3</v>
      </c>
      <c r="M295" s="224" t="s">
        <v>714</v>
      </c>
      <c r="N295" s="222">
        <v>44432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146</v>
      </c>
      <c r="B296" s="230">
        <v>43731</v>
      </c>
      <c r="C296" s="230"/>
      <c r="D296" s="231" t="s">
        <v>430</v>
      </c>
      <c r="E296" s="232" t="s">
        <v>623</v>
      </c>
      <c r="F296" s="232">
        <v>235</v>
      </c>
      <c r="G296" s="232"/>
      <c r="H296" s="232">
        <v>295</v>
      </c>
      <c r="I296" s="234">
        <v>296</v>
      </c>
      <c r="J296" s="204" t="s">
        <v>801</v>
      </c>
      <c r="K296" s="205">
        <f t="shared" ref="K296:K301" si="116">H296-F296</f>
        <v>60</v>
      </c>
      <c r="L296" s="206">
        <f t="shared" ref="L296:L301" si="117">K296/F296</f>
        <v>0.25531914893617019</v>
      </c>
      <c r="M296" s="201" t="s">
        <v>591</v>
      </c>
      <c r="N296" s="207">
        <v>43844</v>
      </c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9">
        <v>147</v>
      </c>
      <c r="B297" s="230">
        <v>43752</v>
      </c>
      <c r="C297" s="230"/>
      <c r="D297" s="231" t="s">
        <v>802</v>
      </c>
      <c r="E297" s="232" t="s">
        <v>623</v>
      </c>
      <c r="F297" s="232">
        <v>277.5</v>
      </c>
      <c r="G297" s="232"/>
      <c r="H297" s="232">
        <v>333</v>
      </c>
      <c r="I297" s="234">
        <v>333</v>
      </c>
      <c r="J297" s="204" t="s">
        <v>803</v>
      </c>
      <c r="K297" s="205">
        <f t="shared" si="116"/>
        <v>55.5</v>
      </c>
      <c r="L297" s="206">
        <f t="shared" si="117"/>
        <v>0.2</v>
      </c>
      <c r="M297" s="201" t="s">
        <v>591</v>
      </c>
      <c r="N297" s="207">
        <v>43846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9">
        <v>148</v>
      </c>
      <c r="B298" s="230">
        <v>43752</v>
      </c>
      <c r="C298" s="230"/>
      <c r="D298" s="231" t="s">
        <v>804</v>
      </c>
      <c r="E298" s="232" t="s">
        <v>623</v>
      </c>
      <c r="F298" s="232">
        <v>930</v>
      </c>
      <c r="G298" s="232"/>
      <c r="H298" s="232">
        <v>1165</v>
      </c>
      <c r="I298" s="234">
        <v>1200</v>
      </c>
      <c r="J298" s="204" t="s">
        <v>805</v>
      </c>
      <c r="K298" s="205">
        <f t="shared" si="116"/>
        <v>235</v>
      </c>
      <c r="L298" s="206">
        <f t="shared" si="117"/>
        <v>0.25268817204301075</v>
      </c>
      <c r="M298" s="201" t="s">
        <v>591</v>
      </c>
      <c r="N298" s="207">
        <v>43847</v>
      </c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149</v>
      </c>
      <c r="B299" s="230">
        <v>43753</v>
      </c>
      <c r="C299" s="230"/>
      <c r="D299" s="231" t="s">
        <v>806</v>
      </c>
      <c r="E299" s="232" t="s">
        <v>623</v>
      </c>
      <c r="F299" s="202">
        <v>111</v>
      </c>
      <c r="G299" s="232"/>
      <c r="H299" s="232">
        <v>141</v>
      </c>
      <c r="I299" s="234">
        <v>141</v>
      </c>
      <c r="J299" s="204" t="s">
        <v>607</v>
      </c>
      <c r="K299" s="205">
        <f t="shared" si="116"/>
        <v>30</v>
      </c>
      <c r="L299" s="206">
        <f t="shared" si="117"/>
        <v>0.27027027027027029</v>
      </c>
      <c r="M299" s="201" t="s">
        <v>591</v>
      </c>
      <c r="N299" s="207">
        <v>44328</v>
      </c>
      <c r="O299" s="1"/>
      <c r="P299" s="1"/>
      <c r="Q299" s="1"/>
      <c r="R299" s="6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9">
        <v>150</v>
      </c>
      <c r="B300" s="230">
        <v>43753</v>
      </c>
      <c r="C300" s="230"/>
      <c r="D300" s="231" t="s">
        <v>807</v>
      </c>
      <c r="E300" s="232" t="s">
        <v>623</v>
      </c>
      <c r="F300" s="202">
        <v>296</v>
      </c>
      <c r="G300" s="232"/>
      <c r="H300" s="232">
        <v>370</v>
      </c>
      <c r="I300" s="234">
        <v>370</v>
      </c>
      <c r="J300" s="204" t="s">
        <v>681</v>
      </c>
      <c r="K300" s="205">
        <f t="shared" si="116"/>
        <v>74</v>
      </c>
      <c r="L300" s="206">
        <f t="shared" si="117"/>
        <v>0.25</v>
      </c>
      <c r="M300" s="201" t="s">
        <v>591</v>
      </c>
      <c r="N300" s="207">
        <v>43853</v>
      </c>
      <c r="O300" s="1"/>
      <c r="P300" s="1"/>
      <c r="Q300" s="1"/>
      <c r="R300" s="6" t="s">
        <v>784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151</v>
      </c>
      <c r="B301" s="230">
        <v>43754</v>
      </c>
      <c r="C301" s="230"/>
      <c r="D301" s="231" t="s">
        <v>808</v>
      </c>
      <c r="E301" s="232" t="s">
        <v>623</v>
      </c>
      <c r="F301" s="202">
        <v>300</v>
      </c>
      <c r="G301" s="232"/>
      <c r="H301" s="232">
        <v>382.5</v>
      </c>
      <c r="I301" s="234">
        <v>344</v>
      </c>
      <c r="J301" s="204" t="s">
        <v>809</v>
      </c>
      <c r="K301" s="205">
        <f t="shared" si="116"/>
        <v>82.5</v>
      </c>
      <c r="L301" s="206">
        <f t="shared" si="117"/>
        <v>0.27500000000000002</v>
      </c>
      <c r="M301" s="201" t="s">
        <v>591</v>
      </c>
      <c r="N301" s="207">
        <v>44238</v>
      </c>
      <c r="O301" s="1"/>
      <c r="P301" s="1"/>
      <c r="Q301" s="1"/>
      <c r="R301" s="6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48">
        <v>152</v>
      </c>
      <c r="B302" s="249">
        <v>43832</v>
      </c>
      <c r="C302" s="249"/>
      <c r="D302" s="250" t="s">
        <v>810</v>
      </c>
      <c r="E302" s="56" t="s">
        <v>623</v>
      </c>
      <c r="F302" s="251" t="s">
        <v>811</v>
      </c>
      <c r="G302" s="56"/>
      <c r="H302" s="56"/>
      <c r="I302" s="252">
        <v>590</v>
      </c>
      <c r="J302" s="247" t="s">
        <v>594</v>
      </c>
      <c r="K302" s="247"/>
      <c r="L302" s="253"/>
      <c r="M302" s="254" t="s">
        <v>594</v>
      </c>
      <c r="N302" s="255"/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9">
        <v>153</v>
      </c>
      <c r="B303" s="230">
        <v>43966</v>
      </c>
      <c r="C303" s="230"/>
      <c r="D303" s="231" t="s">
        <v>71</v>
      </c>
      <c r="E303" s="232" t="s">
        <v>623</v>
      </c>
      <c r="F303" s="202">
        <v>67.5</v>
      </c>
      <c r="G303" s="232"/>
      <c r="H303" s="232">
        <v>86</v>
      </c>
      <c r="I303" s="234">
        <v>86</v>
      </c>
      <c r="J303" s="204" t="s">
        <v>812</v>
      </c>
      <c r="K303" s="205">
        <f t="shared" ref="K303:K310" si="118">H303-F303</f>
        <v>18.5</v>
      </c>
      <c r="L303" s="206">
        <f t="shared" ref="L303:L310" si="119">K303/F303</f>
        <v>0.27407407407407408</v>
      </c>
      <c r="M303" s="201" t="s">
        <v>591</v>
      </c>
      <c r="N303" s="207">
        <v>44008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154</v>
      </c>
      <c r="B304" s="230">
        <v>44035</v>
      </c>
      <c r="C304" s="230"/>
      <c r="D304" s="231" t="s">
        <v>482</v>
      </c>
      <c r="E304" s="232" t="s">
        <v>623</v>
      </c>
      <c r="F304" s="202">
        <v>231</v>
      </c>
      <c r="G304" s="232"/>
      <c r="H304" s="232">
        <v>281</v>
      </c>
      <c r="I304" s="234">
        <v>281</v>
      </c>
      <c r="J304" s="204" t="s">
        <v>681</v>
      </c>
      <c r="K304" s="205">
        <f t="shared" si="118"/>
        <v>50</v>
      </c>
      <c r="L304" s="206">
        <f t="shared" si="119"/>
        <v>0.21645021645021645</v>
      </c>
      <c r="M304" s="201" t="s">
        <v>591</v>
      </c>
      <c r="N304" s="207">
        <v>44358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9">
        <v>155</v>
      </c>
      <c r="B305" s="230">
        <v>44092</v>
      </c>
      <c r="C305" s="230"/>
      <c r="D305" s="231" t="s">
        <v>407</v>
      </c>
      <c r="E305" s="232" t="s">
        <v>623</v>
      </c>
      <c r="F305" s="232">
        <v>206</v>
      </c>
      <c r="G305" s="232"/>
      <c r="H305" s="232">
        <v>248</v>
      </c>
      <c r="I305" s="234">
        <v>248</v>
      </c>
      <c r="J305" s="204" t="s">
        <v>681</v>
      </c>
      <c r="K305" s="205">
        <f t="shared" si="118"/>
        <v>42</v>
      </c>
      <c r="L305" s="206">
        <f t="shared" si="119"/>
        <v>0.20388349514563106</v>
      </c>
      <c r="M305" s="201" t="s">
        <v>591</v>
      </c>
      <c r="N305" s="207">
        <v>44214</v>
      </c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9">
        <v>156</v>
      </c>
      <c r="B306" s="230">
        <v>44140</v>
      </c>
      <c r="C306" s="230"/>
      <c r="D306" s="231" t="s">
        <v>407</v>
      </c>
      <c r="E306" s="232" t="s">
        <v>623</v>
      </c>
      <c r="F306" s="232">
        <v>182.5</v>
      </c>
      <c r="G306" s="232"/>
      <c r="H306" s="232">
        <v>248</v>
      </c>
      <c r="I306" s="234">
        <v>248</v>
      </c>
      <c r="J306" s="204" t="s">
        <v>681</v>
      </c>
      <c r="K306" s="205">
        <f t="shared" si="118"/>
        <v>65.5</v>
      </c>
      <c r="L306" s="206">
        <f t="shared" si="119"/>
        <v>0.35890410958904112</v>
      </c>
      <c r="M306" s="201" t="s">
        <v>591</v>
      </c>
      <c r="N306" s="207">
        <v>44214</v>
      </c>
      <c r="O306" s="1"/>
      <c r="P306" s="1"/>
      <c r="Q306" s="1"/>
      <c r="R306" s="6" t="s">
        <v>784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157</v>
      </c>
      <c r="B307" s="230">
        <v>44140</v>
      </c>
      <c r="C307" s="230"/>
      <c r="D307" s="231" t="s">
        <v>327</v>
      </c>
      <c r="E307" s="232" t="s">
        <v>623</v>
      </c>
      <c r="F307" s="232">
        <v>247.5</v>
      </c>
      <c r="G307" s="232"/>
      <c r="H307" s="232">
        <v>320</v>
      </c>
      <c r="I307" s="234">
        <v>320</v>
      </c>
      <c r="J307" s="204" t="s">
        <v>681</v>
      </c>
      <c r="K307" s="205">
        <f t="shared" si="118"/>
        <v>72.5</v>
      </c>
      <c r="L307" s="206">
        <f t="shared" si="119"/>
        <v>0.29292929292929293</v>
      </c>
      <c r="M307" s="201" t="s">
        <v>591</v>
      </c>
      <c r="N307" s="207">
        <v>44323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158</v>
      </c>
      <c r="B308" s="230">
        <v>44140</v>
      </c>
      <c r="C308" s="230"/>
      <c r="D308" s="231" t="s">
        <v>272</v>
      </c>
      <c r="E308" s="232" t="s">
        <v>623</v>
      </c>
      <c r="F308" s="202">
        <v>925</v>
      </c>
      <c r="G308" s="232"/>
      <c r="H308" s="232">
        <v>1095</v>
      </c>
      <c r="I308" s="234">
        <v>1093</v>
      </c>
      <c r="J308" s="204" t="s">
        <v>813</v>
      </c>
      <c r="K308" s="205">
        <f t="shared" si="118"/>
        <v>170</v>
      </c>
      <c r="L308" s="206">
        <f t="shared" si="119"/>
        <v>0.18378378378378379</v>
      </c>
      <c r="M308" s="201" t="s">
        <v>591</v>
      </c>
      <c r="N308" s="207">
        <v>44201</v>
      </c>
      <c r="O308" s="1"/>
      <c r="P308" s="1"/>
      <c r="Q308" s="1"/>
      <c r="R308" s="6" t="s">
        <v>784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159</v>
      </c>
      <c r="B309" s="230">
        <v>44140</v>
      </c>
      <c r="C309" s="230"/>
      <c r="D309" s="231" t="s">
        <v>343</v>
      </c>
      <c r="E309" s="232" t="s">
        <v>623</v>
      </c>
      <c r="F309" s="202">
        <v>332.5</v>
      </c>
      <c r="G309" s="232"/>
      <c r="H309" s="232">
        <v>393</v>
      </c>
      <c r="I309" s="234">
        <v>406</v>
      </c>
      <c r="J309" s="204" t="s">
        <v>814</v>
      </c>
      <c r="K309" s="205">
        <f t="shared" si="118"/>
        <v>60.5</v>
      </c>
      <c r="L309" s="206">
        <f t="shared" si="119"/>
        <v>0.18195488721804512</v>
      </c>
      <c r="M309" s="201" t="s">
        <v>591</v>
      </c>
      <c r="N309" s="207">
        <v>44256</v>
      </c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9">
        <v>160</v>
      </c>
      <c r="B310" s="230">
        <v>44141</v>
      </c>
      <c r="C310" s="230"/>
      <c r="D310" s="231" t="s">
        <v>482</v>
      </c>
      <c r="E310" s="232" t="s">
        <v>623</v>
      </c>
      <c r="F310" s="202">
        <v>231</v>
      </c>
      <c r="G310" s="232"/>
      <c r="H310" s="232">
        <v>281</v>
      </c>
      <c r="I310" s="234">
        <v>281</v>
      </c>
      <c r="J310" s="204" t="s">
        <v>681</v>
      </c>
      <c r="K310" s="205">
        <f t="shared" si="118"/>
        <v>50</v>
      </c>
      <c r="L310" s="206">
        <f t="shared" si="119"/>
        <v>0.21645021645021645</v>
      </c>
      <c r="M310" s="201" t="s">
        <v>591</v>
      </c>
      <c r="N310" s="207">
        <v>44358</v>
      </c>
      <c r="O310" s="1"/>
      <c r="P310" s="1"/>
      <c r="Q310" s="1"/>
      <c r="R310" s="6" t="s">
        <v>784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6">
        <v>161</v>
      </c>
      <c r="B311" s="249">
        <v>44187</v>
      </c>
      <c r="C311" s="249"/>
      <c r="D311" s="250" t="s">
        <v>455</v>
      </c>
      <c r="E311" s="56" t="s">
        <v>623</v>
      </c>
      <c r="F311" s="251" t="s">
        <v>815</v>
      </c>
      <c r="G311" s="56"/>
      <c r="H311" s="56"/>
      <c r="I311" s="252">
        <v>239</v>
      </c>
      <c r="J311" s="247" t="s">
        <v>594</v>
      </c>
      <c r="K311" s="247"/>
      <c r="L311" s="253"/>
      <c r="M311" s="254"/>
      <c r="N311" s="255"/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6">
        <v>162</v>
      </c>
      <c r="B312" s="249">
        <v>44258</v>
      </c>
      <c r="C312" s="249"/>
      <c r="D312" s="250" t="s">
        <v>810</v>
      </c>
      <c r="E312" s="56" t="s">
        <v>623</v>
      </c>
      <c r="F312" s="251" t="s">
        <v>811</v>
      </c>
      <c r="G312" s="56"/>
      <c r="H312" s="56"/>
      <c r="I312" s="252">
        <v>590</v>
      </c>
      <c r="J312" s="247" t="s">
        <v>594</v>
      </c>
      <c r="K312" s="247"/>
      <c r="L312" s="253"/>
      <c r="M312" s="254"/>
      <c r="N312" s="255"/>
      <c r="O312" s="1"/>
      <c r="P312" s="1"/>
      <c r="R312" s="6" t="s">
        <v>784</v>
      </c>
    </row>
    <row r="313" spans="1:26" ht="12.75" customHeight="1">
      <c r="A313" s="229">
        <v>163</v>
      </c>
      <c r="B313" s="230">
        <v>44274</v>
      </c>
      <c r="C313" s="230"/>
      <c r="D313" s="231" t="s">
        <v>343</v>
      </c>
      <c r="E313" s="232" t="s">
        <v>623</v>
      </c>
      <c r="F313" s="202">
        <v>355</v>
      </c>
      <c r="G313" s="232"/>
      <c r="H313" s="232">
        <v>422.5</v>
      </c>
      <c r="I313" s="234">
        <v>420</v>
      </c>
      <c r="J313" s="204" t="s">
        <v>816</v>
      </c>
      <c r="K313" s="205">
        <f t="shared" ref="K313:K316" si="120">H313-F313</f>
        <v>67.5</v>
      </c>
      <c r="L313" s="206">
        <f t="shared" ref="L313:L316" si="121">K313/F313</f>
        <v>0.19014084507042253</v>
      </c>
      <c r="M313" s="201" t="s">
        <v>591</v>
      </c>
      <c r="N313" s="207">
        <v>44361</v>
      </c>
      <c r="O313" s="1"/>
      <c r="R313" s="257" t="s">
        <v>784</v>
      </c>
    </row>
    <row r="314" spans="1:26" ht="12.75" customHeight="1">
      <c r="A314" s="229">
        <v>164</v>
      </c>
      <c r="B314" s="230">
        <v>44295</v>
      </c>
      <c r="C314" s="230"/>
      <c r="D314" s="231" t="s">
        <v>817</v>
      </c>
      <c r="E314" s="232" t="s">
        <v>623</v>
      </c>
      <c r="F314" s="202">
        <v>555</v>
      </c>
      <c r="G314" s="232"/>
      <c r="H314" s="232">
        <v>663</v>
      </c>
      <c r="I314" s="234">
        <v>663</v>
      </c>
      <c r="J314" s="204" t="s">
        <v>818</v>
      </c>
      <c r="K314" s="205">
        <f t="shared" si="120"/>
        <v>108</v>
      </c>
      <c r="L314" s="206">
        <f t="shared" si="121"/>
        <v>0.19459459459459461</v>
      </c>
      <c r="M314" s="201" t="s">
        <v>591</v>
      </c>
      <c r="N314" s="207">
        <v>44321</v>
      </c>
      <c r="O314" s="1"/>
      <c r="P314" s="1"/>
      <c r="Q314" s="1"/>
      <c r="R314" s="257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165</v>
      </c>
      <c r="B315" s="230">
        <v>44308</v>
      </c>
      <c r="C315" s="230"/>
      <c r="D315" s="231" t="s">
        <v>376</v>
      </c>
      <c r="E315" s="232" t="s">
        <v>623</v>
      </c>
      <c r="F315" s="202">
        <v>126.5</v>
      </c>
      <c r="G315" s="232"/>
      <c r="H315" s="232">
        <v>155</v>
      </c>
      <c r="I315" s="234">
        <v>155</v>
      </c>
      <c r="J315" s="204" t="s">
        <v>681</v>
      </c>
      <c r="K315" s="205">
        <f t="shared" si="120"/>
        <v>28.5</v>
      </c>
      <c r="L315" s="206">
        <f t="shared" si="121"/>
        <v>0.22529644268774704</v>
      </c>
      <c r="M315" s="201" t="s">
        <v>591</v>
      </c>
      <c r="N315" s="207">
        <v>44362</v>
      </c>
      <c r="O315" s="1"/>
      <c r="R315" s="257" t="s">
        <v>784</v>
      </c>
    </row>
    <row r="316" spans="1:26" ht="12.75" customHeight="1">
      <c r="A316" s="330">
        <v>166</v>
      </c>
      <c r="B316" s="331">
        <v>44368</v>
      </c>
      <c r="C316" s="331"/>
      <c r="D316" s="332" t="s">
        <v>394</v>
      </c>
      <c r="E316" s="333" t="s">
        <v>623</v>
      </c>
      <c r="F316" s="334">
        <v>287.5</v>
      </c>
      <c r="G316" s="333"/>
      <c r="H316" s="333">
        <v>245</v>
      </c>
      <c r="I316" s="335">
        <v>344</v>
      </c>
      <c r="J316" s="214" t="s">
        <v>863</v>
      </c>
      <c r="K316" s="215">
        <f t="shared" si="120"/>
        <v>-42.5</v>
      </c>
      <c r="L316" s="216">
        <f t="shared" si="121"/>
        <v>-0.14782608695652175</v>
      </c>
      <c r="M316" s="212" t="s">
        <v>604</v>
      </c>
      <c r="N316" s="209">
        <v>44508</v>
      </c>
      <c r="O316" s="1"/>
      <c r="R316" s="257" t="s">
        <v>784</v>
      </c>
    </row>
    <row r="317" spans="1:26" ht="12.75" customHeight="1">
      <c r="A317" s="256">
        <v>167</v>
      </c>
      <c r="B317" s="249">
        <v>44368</v>
      </c>
      <c r="C317" s="249"/>
      <c r="D317" s="250" t="s">
        <v>482</v>
      </c>
      <c r="E317" s="56" t="s">
        <v>623</v>
      </c>
      <c r="F317" s="251" t="s">
        <v>819</v>
      </c>
      <c r="G317" s="56"/>
      <c r="H317" s="56"/>
      <c r="I317" s="252">
        <v>320</v>
      </c>
      <c r="J317" s="247" t="s">
        <v>594</v>
      </c>
      <c r="K317" s="256"/>
      <c r="L317" s="249"/>
      <c r="M317" s="249"/>
      <c r="N317" s="250"/>
      <c r="O317" s="44"/>
      <c r="R317" s="257" t="s">
        <v>784</v>
      </c>
    </row>
    <row r="318" spans="1:26" ht="12.75" customHeight="1">
      <c r="A318" s="256">
        <v>168</v>
      </c>
      <c r="B318" s="249">
        <v>44406</v>
      </c>
      <c r="C318" s="249"/>
      <c r="D318" s="250" t="s">
        <v>376</v>
      </c>
      <c r="E318" s="56" t="s">
        <v>623</v>
      </c>
      <c r="F318" s="251" t="s">
        <v>822</v>
      </c>
      <c r="G318" s="56"/>
      <c r="H318" s="56"/>
      <c r="I318" s="56">
        <v>200</v>
      </c>
      <c r="J318" s="247" t="s">
        <v>594</v>
      </c>
      <c r="K318" s="256"/>
      <c r="L318" s="249"/>
      <c r="M318" s="249"/>
      <c r="N318" s="250"/>
      <c r="O318" s="44"/>
      <c r="R318" s="257" t="s">
        <v>784</v>
      </c>
    </row>
    <row r="319" spans="1:26" ht="12.75" customHeight="1">
      <c r="A319" s="256">
        <v>169</v>
      </c>
      <c r="B319" s="249">
        <v>44462</v>
      </c>
      <c r="C319" s="249"/>
      <c r="D319" s="250" t="s">
        <v>827</v>
      </c>
      <c r="E319" s="56" t="s">
        <v>623</v>
      </c>
      <c r="F319" s="251" t="s">
        <v>828</v>
      </c>
      <c r="G319" s="56"/>
      <c r="H319" s="56"/>
      <c r="I319" s="56">
        <v>1500</v>
      </c>
      <c r="J319" s="247" t="s">
        <v>594</v>
      </c>
      <c r="K319" s="256"/>
      <c r="L319" s="249"/>
      <c r="M319" s="249"/>
      <c r="N319" s="250"/>
      <c r="O319" s="44"/>
      <c r="R319" s="257" t="s">
        <v>784</v>
      </c>
    </row>
    <row r="320" spans="1:26" ht="12.75" customHeight="1">
      <c r="A320" s="283">
        <v>170</v>
      </c>
      <c r="B320" s="284">
        <v>44480</v>
      </c>
      <c r="C320" s="284"/>
      <c r="D320" s="285" t="s">
        <v>831</v>
      </c>
      <c r="E320" s="286" t="s">
        <v>623</v>
      </c>
      <c r="F320" s="287" t="s">
        <v>836</v>
      </c>
      <c r="G320" s="286"/>
      <c r="H320" s="286"/>
      <c r="I320" s="286">
        <v>145</v>
      </c>
      <c r="J320" s="288" t="s">
        <v>594</v>
      </c>
      <c r="K320" s="283"/>
      <c r="L320" s="284"/>
      <c r="M320" s="284"/>
      <c r="N320" s="285"/>
      <c r="O320" s="44"/>
      <c r="R320" s="257" t="s">
        <v>784</v>
      </c>
    </row>
    <row r="321" spans="1:18" ht="12.75" customHeight="1">
      <c r="A321" s="289">
        <v>171</v>
      </c>
      <c r="B321" s="290">
        <v>44481</v>
      </c>
      <c r="C321" s="290"/>
      <c r="D321" s="291" t="s">
        <v>261</v>
      </c>
      <c r="E321" s="292" t="s">
        <v>623</v>
      </c>
      <c r="F321" s="293" t="s">
        <v>833</v>
      </c>
      <c r="G321" s="292"/>
      <c r="H321" s="292"/>
      <c r="I321" s="292">
        <v>380</v>
      </c>
      <c r="J321" s="294" t="s">
        <v>594</v>
      </c>
      <c r="K321" s="289"/>
      <c r="L321" s="290"/>
      <c r="M321" s="290"/>
      <c r="N321" s="291"/>
      <c r="O321" s="44"/>
      <c r="R321" s="257" t="s">
        <v>784</v>
      </c>
    </row>
    <row r="322" spans="1:18" ht="12.75" customHeight="1">
      <c r="A322" s="289">
        <v>172</v>
      </c>
      <c r="B322" s="290">
        <v>44481</v>
      </c>
      <c r="C322" s="290"/>
      <c r="D322" s="291" t="s">
        <v>402</v>
      </c>
      <c r="E322" s="292" t="s">
        <v>623</v>
      </c>
      <c r="F322" s="293" t="s">
        <v>834</v>
      </c>
      <c r="G322" s="292"/>
      <c r="H322" s="292"/>
      <c r="I322" s="292">
        <v>56</v>
      </c>
      <c r="J322" s="294" t="s">
        <v>594</v>
      </c>
      <c r="K322" s="289"/>
      <c r="L322" s="290"/>
      <c r="M322" s="290"/>
      <c r="N322" s="291"/>
      <c r="O322" s="44"/>
      <c r="R322" s="257"/>
    </row>
    <row r="323" spans="1:18" ht="12.75" customHeight="1">
      <c r="A323" s="295">
        <v>173</v>
      </c>
      <c r="B323" s="290">
        <v>44551</v>
      </c>
      <c r="C323" s="295"/>
      <c r="D323" s="295" t="s">
        <v>119</v>
      </c>
      <c r="E323" s="292" t="s">
        <v>623</v>
      </c>
      <c r="F323" s="292" t="s">
        <v>994</v>
      </c>
      <c r="G323" s="292"/>
      <c r="H323" s="292"/>
      <c r="I323" s="292">
        <v>3000</v>
      </c>
      <c r="J323" s="292" t="s">
        <v>594</v>
      </c>
      <c r="K323" s="292"/>
      <c r="L323" s="292"/>
      <c r="M323" s="292"/>
      <c r="N323" s="295"/>
      <c r="O323" s="44"/>
      <c r="R323" s="257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257"/>
    </row>
    <row r="325" spans="1:18" ht="12.75" customHeight="1">
      <c r="A325" s="256"/>
      <c r="B325" s="258" t="s">
        <v>820</v>
      </c>
      <c r="F325" s="59"/>
      <c r="G325" s="59"/>
      <c r="H325" s="59"/>
      <c r="I325" s="59"/>
      <c r="J325" s="44"/>
      <c r="K325" s="59"/>
      <c r="L325" s="59"/>
      <c r="M325" s="59"/>
      <c r="O325" s="44"/>
      <c r="R325" s="257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A335" s="259"/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A336" s="259"/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1:18" ht="12.75" customHeight="1">
      <c r="A337" s="56"/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</sheetData>
  <autoFilter ref="R1:R33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2021-12-28T02:36:49Z</dcterms:modified>
</cp:coreProperties>
</file>