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6"/>
  <c r="P25"/>
  <c r="P24"/>
  <c r="P22"/>
  <c r="L47"/>
  <c r="K47"/>
  <c r="M47" s="1"/>
  <c r="K136"/>
  <c r="M136" s="1"/>
  <c r="M131"/>
  <c r="K131"/>
  <c r="M135"/>
  <c r="K135"/>
  <c r="K134"/>
  <c r="M134" s="1"/>
  <c r="L23"/>
  <c r="K23"/>
  <c r="M23" l="1"/>
  <c r="L79"/>
  <c r="K79"/>
  <c r="L81"/>
  <c r="K81"/>
  <c r="K130"/>
  <c r="M130" s="1"/>
  <c r="K133"/>
  <c r="M133"/>
  <c r="K132"/>
  <c r="M132" s="1"/>
  <c r="M126"/>
  <c r="K129"/>
  <c r="M129" s="1"/>
  <c r="L48"/>
  <c r="K48"/>
  <c r="M48"/>
  <c r="K128"/>
  <c r="M128" s="1"/>
  <c r="M122"/>
  <c r="K121"/>
  <c r="M121"/>
  <c r="K117"/>
  <c r="M117" s="1"/>
  <c r="K125"/>
  <c r="M125"/>
  <c r="L77"/>
  <c r="K77"/>
  <c r="L76"/>
  <c r="K76"/>
  <c r="L21"/>
  <c r="K21"/>
  <c r="M21" s="1"/>
  <c r="L18"/>
  <c r="K18"/>
  <c r="L45"/>
  <c r="K45"/>
  <c r="L44"/>
  <c r="K44"/>
  <c r="M107"/>
  <c r="K107"/>
  <c r="K124"/>
  <c r="M124" s="1"/>
  <c r="K120"/>
  <c r="M120"/>
  <c r="L43"/>
  <c r="K43"/>
  <c r="K116"/>
  <c r="M116"/>
  <c r="L74"/>
  <c r="K74"/>
  <c r="L46"/>
  <c r="K46"/>
  <c r="M46" s="1"/>
  <c r="K119"/>
  <c r="M119" s="1"/>
  <c r="L75"/>
  <c r="K75"/>
  <c r="M75" s="1"/>
  <c r="K118"/>
  <c r="M118"/>
  <c r="L42"/>
  <c r="K42"/>
  <c r="L39"/>
  <c r="K39"/>
  <c r="K115"/>
  <c r="M115" s="1"/>
  <c r="K114"/>
  <c r="M114"/>
  <c r="K113"/>
  <c r="M113" s="1"/>
  <c r="L72"/>
  <c r="K72"/>
  <c r="L73"/>
  <c r="K73"/>
  <c r="K109"/>
  <c r="M109" s="1"/>
  <c r="K112"/>
  <c r="M112" s="1"/>
  <c r="K111"/>
  <c r="M111" s="1"/>
  <c r="M81"/>
  <c r="M45"/>
  <c r="M77"/>
  <c r="M76"/>
  <c r="M44"/>
  <c r="M72"/>
  <c r="M73"/>
  <c r="M39"/>
  <c r="K98"/>
  <c r="M98" s="1"/>
  <c r="K110"/>
  <c r="M110"/>
  <c r="L69"/>
  <c r="K69"/>
  <c r="L71"/>
  <c r="K71"/>
  <c r="K106"/>
  <c r="M106" s="1"/>
  <c r="K105"/>
  <c r="M105" s="1"/>
  <c r="L20"/>
  <c r="K20"/>
  <c r="K104"/>
  <c r="M104" s="1"/>
  <c r="L70"/>
  <c r="K70"/>
  <c r="L68"/>
  <c r="K68"/>
  <c r="L40"/>
  <c r="K40"/>
  <c r="L65"/>
  <c r="K65"/>
  <c r="L63"/>
  <c r="M63" s="1"/>
  <c r="K63"/>
  <c r="L17"/>
  <c r="K17"/>
  <c r="K103"/>
  <c r="M103" s="1"/>
  <c r="L67"/>
  <c r="K67"/>
  <c r="K102"/>
  <c r="M102" s="1"/>
  <c r="K333"/>
  <c r="L333" s="1"/>
  <c r="K100"/>
  <c r="M100" s="1"/>
  <c r="L19"/>
  <c r="K19"/>
  <c r="M19" s="1"/>
  <c r="L66"/>
  <c r="K66"/>
  <c r="M71"/>
  <c r="M69"/>
  <c r="M17"/>
  <c r="M40"/>
  <c r="M20"/>
  <c r="M68"/>
  <c r="M70"/>
  <c r="M65"/>
  <c r="M67"/>
  <c r="L64"/>
  <c r="K64"/>
  <c r="M64" s="1"/>
  <c r="K101"/>
  <c r="M101" s="1"/>
  <c r="K99"/>
  <c r="M99" s="1"/>
  <c r="K95"/>
  <c r="M95" s="1"/>
  <c r="K96"/>
  <c r="M96" s="1"/>
  <c r="L13"/>
  <c r="K13"/>
  <c r="L16"/>
  <c r="K16"/>
  <c r="M16" s="1"/>
  <c r="K97"/>
  <c r="M97"/>
  <c r="K94"/>
  <c r="M94"/>
  <c r="K93"/>
  <c r="M93"/>
  <c r="K92"/>
  <c r="M92"/>
  <c r="M13"/>
  <c r="L41"/>
  <c r="K41"/>
  <c r="L38"/>
  <c r="K38"/>
  <c r="L11"/>
  <c r="K11"/>
  <c r="L14"/>
  <c r="K14"/>
  <c r="P15"/>
  <c r="M38"/>
  <c r="M14"/>
  <c r="P12"/>
  <c r="L10"/>
  <c r="P145"/>
  <c r="L145"/>
  <c r="K145"/>
  <c r="M145" s="1"/>
  <c r="M10"/>
  <c r="K312"/>
  <c r="L312" s="1"/>
  <c r="K332"/>
  <c r="L332" s="1"/>
  <c r="K331"/>
  <c r="L331" s="1"/>
  <c r="K330"/>
  <c r="L330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1"/>
  <c r="L311" s="1"/>
  <c r="K310"/>
  <c r="L310" s="1"/>
  <c r="K309"/>
  <c r="L309" s="1"/>
  <c r="F308"/>
  <c r="K308" s="1"/>
  <c r="L308" s="1"/>
  <c r="K307"/>
  <c r="L307" s="1"/>
  <c r="K306"/>
  <c r="L306" s="1"/>
  <c r="K305"/>
  <c r="L305" s="1"/>
  <c r="K304"/>
  <c r="L304"/>
  <c r="K303"/>
  <c r="L303" s="1"/>
  <c r="F302"/>
  <c r="K302" s="1"/>
  <c r="L302" s="1"/>
  <c r="F301"/>
  <c r="K301"/>
  <c r="L301" s="1"/>
  <c r="K300"/>
  <c r="L300" s="1"/>
  <c r="F299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80"/>
  <c r="L280" s="1"/>
  <c r="F279"/>
  <c r="K279" s="1"/>
  <c r="L279" s="1"/>
  <c r="K278"/>
  <c r="L278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49"/>
  <c r="L249" s="1"/>
  <c r="K247"/>
  <c r="L247" s="1"/>
  <c r="K246"/>
  <c r="L246" s="1"/>
  <c r="K245"/>
  <c r="L245" s="1"/>
  <c r="K243"/>
  <c r="L243" s="1"/>
  <c r="K242"/>
  <c r="L242" s="1"/>
  <c r="K241"/>
  <c r="L241" s="1"/>
  <c r="K240"/>
  <c r="K239"/>
  <c r="L239" s="1"/>
  <c r="K238"/>
  <c r="L238" s="1"/>
  <c r="K236"/>
  <c r="L236" s="1"/>
  <c r="K235"/>
  <c r="L235" s="1"/>
  <c r="K234"/>
  <c r="L234" s="1"/>
  <c r="K233"/>
  <c r="L233" s="1"/>
  <c r="K232"/>
  <c r="L232" s="1"/>
  <c r="F231"/>
  <c r="K231" s="1"/>
  <c r="L231" s="1"/>
  <c r="H230"/>
  <c r="K230" s="1"/>
  <c r="L230" s="1"/>
  <c r="K227"/>
  <c r="L227"/>
  <c r="K226"/>
  <c r="L226"/>
  <c r="K225"/>
  <c r="L225"/>
  <c r="K224"/>
  <c r="L224"/>
  <c r="K223"/>
  <c r="L223"/>
  <c r="K220"/>
  <c r="L220"/>
  <c r="K219"/>
  <c r="L219"/>
  <c r="K218"/>
  <c r="L218"/>
  <c r="K217"/>
  <c r="L217"/>
  <c r="K216"/>
  <c r="L216"/>
  <c r="K215"/>
  <c r="L215"/>
  <c r="K214"/>
  <c r="L214"/>
  <c r="K213"/>
  <c r="L213"/>
  <c r="K212"/>
  <c r="L212"/>
  <c r="K211"/>
  <c r="L211"/>
  <c r="K210"/>
  <c r="L210"/>
  <c r="K209"/>
  <c r="L209"/>
  <c r="K208"/>
  <c r="L208"/>
  <c r="K207"/>
  <c r="L207"/>
  <c r="K206"/>
  <c r="L206"/>
  <c r="K205"/>
  <c r="L205"/>
  <c r="K204"/>
  <c r="L204"/>
  <c r="K203"/>
  <c r="L203"/>
  <c r="K202"/>
  <c r="L202"/>
  <c r="K201"/>
  <c r="L201"/>
  <c r="K200"/>
  <c r="L200"/>
  <c r="K199"/>
  <c r="L199"/>
  <c r="K198"/>
  <c r="L198"/>
  <c r="K197"/>
  <c r="L197"/>
  <c r="H196"/>
  <c r="K196"/>
  <c r="L196" s="1"/>
  <c r="F195"/>
  <c r="K195" s="1"/>
  <c r="L195" s="1"/>
  <c r="K194"/>
  <c r="L194"/>
  <c r="K193"/>
  <c r="L193"/>
  <c r="K192"/>
  <c r="L192"/>
  <c r="K191"/>
  <c r="L191"/>
  <c r="K190"/>
  <c r="L190"/>
  <c r="K189"/>
  <c r="L189"/>
  <c r="K188"/>
  <c r="L188"/>
  <c r="K187"/>
  <c r="L187"/>
  <c r="K186"/>
  <c r="L186"/>
  <c r="K185"/>
  <c r="L185"/>
  <c r="K184"/>
  <c r="L184"/>
  <c r="K183"/>
  <c r="L183"/>
  <c r="K182"/>
  <c r="L182"/>
  <c r="K181"/>
  <c r="L181"/>
  <c r="K180"/>
  <c r="L180"/>
  <c r="K179"/>
  <c r="L179"/>
  <c r="K178"/>
  <c r="L178"/>
  <c r="K177"/>
  <c r="L177"/>
  <c r="K176"/>
  <c r="L176"/>
  <c r="K175"/>
  <c r="L175"/>
  <c r="K174"/>
  <c r="L174"/>
  <c r="K173"/>
  <c r="L173"/>
  <c r="K172"/>
  <c r="L172"/>
  <c r="K171"/>
  <c r="L171"/>
  <c r="K170"/>
  <c r="L170"/>
  <c r="K169"/>
  <c r="L169"/>
  <c r="K168"/>
  <c r="L168"/>
  <c r="M7"/>
  <c r="D7" i="5"/>
  <c r="K6" i="4"/>
  <c r="K6" i="3"/>
  <c r="L6" i="2"/>
  <c r="M11" i="6" l="1"/>
  <c r="M41"/>
  <c r="M66"/>
  <c r="M42"/>
  <c r="M18"/>
  <c r="M74"/>
  <c r="M43"/>
  <c r="M79"/>
</calcChain>
</file>

<file path=xl/sharedStrings.xml><?xml version="1.0" encoding="utf-8"?>
<sst xmlns="http://schemas.openxmlformats.org/spreadsheetml/2006/main" count="3238" uniqueCount="1206">
  <si>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</si>
  <si>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</si>
  <si>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</si>
  <si>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</si>
  <si>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</si>
  <si>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</si>
  <si>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</si>
  <si>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</si>
  <si>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</si>
  <si>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</si>
  <si>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</si>
  <si>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</si>
  <si>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</si>
  <si>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</si>
  <si>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</si>
  <si>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</si>
  <si>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</si>
  <si>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</si>
  <si>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</si>
  <si>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</si>
  <si>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</si>
  <si>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</si>
  <si>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</si>
  <si>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</si>
  <si>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</si>
  <si>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</si>
  <si>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</si>
  <si>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</si>
  <si>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</si>
  <si>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</si>
  <si>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</si>
  <si>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</si>
  <si>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</si>
  <si>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</si>
  <si>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</si>
  <si>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</si>
  <si>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</si>
  <si>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</si>
  <si>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</si>
  <si>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</si>
  <si>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</si>
  <si>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</si>
  <si>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</si>
  <si>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</si>
  <si>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</si>
  <si>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</si>
  <si>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</si>
  <si>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</si>
  <si>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</si>
  <si>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</si>
  <si>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</si>
  <si>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</si>
  <si>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</si>
  <si>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</si>
  <si>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</si>
  <si>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</si>
  <si>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</si>
  <si>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</si>
  <si>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</si>
  <si>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</si>
  <si>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</si>
  <si>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</si>
  <si>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</si>
  <si>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</si>
  <si>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</si>
  <si>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</si>
  <si>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</si>
  <si>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</si>
  <si>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</si>
  <si>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</si>
  <si>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</si>
  <si>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</si>
  <si>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</si>
  <si>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</si>
  <si>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</si>
  <si>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</si>
  <si>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</si>
  <si>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</si>
  <si>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</si>
  <si>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</si>
  <si>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</si>
  <si>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</si>
  <si>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</si>
  <si>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</si>
  <si>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</si>
  <si>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</si>
  <si>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</si>
  <si>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</si>
  <si>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</si>
  <si>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</si>
  <si>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</si>
  <si>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</si>
  <si>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</si>
  <si>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</si>
  <si>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</si>
  <si>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</si>
  <si>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</si>
  <si>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</si>
  <si>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</si>
  <si>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</si>
  <si>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</si>
  <si>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</si>
  <si>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</si>
  <si>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</si>
  <si>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</si>
  <si>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</si>
  <si>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</si>
  <si>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</si>
  <si>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</si>
  <si>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</si>
  <si>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</si>
  <si>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</si>
  <si>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</si>
  <si>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</si>
  <si>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</si>
  <si>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</si>
  <si>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</si>
  <si>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</si>
  <si>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</si>
  <si>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</si>
  <si>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</si>
  <si>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</si>
  <si>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</si>
  <si>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</si>
  <si>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</si>
  <si>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</si>
  <si>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</si>
  <si>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</si>
  <si>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</si>
  <si>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</si>
  <si>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</si>
  <si>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</si>
  <si>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</si>
  <si>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</si>
  <si>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</si>
  <si>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</si>
  <si>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</si>
  <si>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</si>
  <si>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</si>
  <si>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</si>
  <si>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</si>
  <si>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</si>
  <si>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</si>
  <si>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</si>
  <si>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</si>
  <si>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</si>
  <si>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</si>
  <si>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</si>
  <si>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</si>
  <si>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</si>
  <si>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</si>
  <si>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</si>
  <si>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</si>
  <si>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</si>
  <si>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</si>
  <si>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</si>
  <si>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</si>
  <si>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</si>
  <si>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</si>
  <si>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</si>
  <si>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</si>
  <si>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</si>
  <si>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</si>
  <si>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</si>
  <si>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</si>
  <si>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</si>
  <si>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</si>
  <si>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</si>
  <si>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</si>
  <si>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</si>
  <si>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</si>
  <si>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</si>
  <si>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</si>
  <si>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</si>
  <si>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</si>
  <si>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</si>
  <si>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</si>
  <si>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</si>
  <si>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</si>
  <si>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</si>
  <si>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</si>
  <si>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</si>
  <si>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</si>
  <si>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</si>
  <si>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</si>
  <si>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</si>
  <si>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</si>
  <si>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</si>
  <si>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</si>
  <si>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</si>
  <si>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</si>
  <si>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</si>
  <si>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</si>
  <si>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</si>
  <si>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</si>
  <si>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</si>
  <si>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</si>
  <si>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</si>
  <si>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</si>
  <si>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</si>
  <si>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</si>
  <si>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</si>
  <si>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</si>
  <si>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</si>
  <si>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</si>
  <si>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</si>
  <si>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</si>
  <si>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</si>
  <si>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</si>
  <si>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</si>
  <si>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</si>
  <si>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</si>
  <si>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</si>
  <si>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</si>
  <si>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</si>
  <si>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</si>
  <si>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</si>
  <si>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</si>
  <si>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</si>
  <si>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</si>
  <si>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</si>
  <si>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</si>
  <si>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</si>
  <si>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</si>
  <si>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</si>
  <si>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</si>
  <si>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</si>
  <si>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</si>
  <si>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</si>
  <si>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</si>
  <si>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</si>
  <si>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</si>
  <si>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</si>
  <si>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</si>
  <si>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</si>
  <si>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</si>
  <si>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</si>
  <si>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</si>
  <si>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</si>
  <si>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</si>
  <si>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</si>
  <si>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</si>
  <si>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</si>
  <si>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</si>
  <si>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</si>
  <si>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</si>
  <si>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</si>
  <si>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</si>
  <si>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</si>
  <si>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</si>
  <si>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</si>
  <si>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</si>
  <si>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</si>
  <si>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</si>
  <si>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</si>
  <si>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</si>
  <si>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</si>
  <si>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</si>
  <si>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</si>
  <si>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</si>
  <si>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</si>
  <si>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</si>
  <si>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</si>
  <si>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</si>
  <si>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</si>
  <si>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</si>
  <si>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</si>
  <si>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</si>
  <si>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</si>
  <si>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</si>
  <si>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</si>
  <si>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</si>
  <si>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</si>
  <si>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</si>
  <si>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</si>
  <si>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</si>
  <si>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</si>
  <si>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</si>
  <si>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</si>
  <si>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</si>
  <si>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</si>
  <si>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</si>
  <si>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</si>
  <si>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</si>
  <si>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</si>
  <si>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</si>
  <si>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</si>
  <si>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</si>
  <si>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</si>
  <si>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</si>
  <si>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</si>
  <si>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</si>
  <si>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</si>
  <si>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</si>
  <si>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</si>
  <si>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</si>
  <si>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</si>
  <si>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</si>
  <si>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</si>
  <si>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</si>
  <si>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</si>
  <si>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</si>
  <si>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</si>
  <si>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</si>
  <si>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</si>
  <si>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</si>
  <si>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</si>
  <si>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</si>
  <si>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</si>
  <si>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</si>
  <si>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</si>
  <si>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</si>
  <si>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</si>
  <si>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</si>
  <si>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</si>
  <si>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</si>
  <si>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</si>
  <si>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</si>
  <si>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</si>
  <si>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</si>
  <si>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</si>
  <si>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</si>
  <si>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</si>
  <si>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</si>
  <si>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</si>
  <si>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</si>
  <si>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</si>
  <si>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</si>
  <si>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</si>
  <si>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</si>
  <si>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</si>
  <si>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</si>
  <si>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</si>
  <si>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</si>
  <si>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</si>
  <si>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</si>
  <si>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</si>
  <si>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</si>
  <si>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</si>
  <si>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</si>
  <si>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</si>
  <si>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</si>
  <si>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</si>
  <si>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</si>
  <si>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</si>
  <si>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</si>
  <si>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</si>
  <si>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</si>
  <si>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</si>
  <si>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</si>
  <si>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</si>
  <si>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</si>
  <si>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</si>
  <si>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</si>
  <si>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</si>
  <si>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</si>
  <si>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</si>
  <si>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</si>
  <si>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</si>
  <si>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</si>
  <si>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</si>
  <si>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</si>
  <si>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</si>
  <si>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</si>
  <si>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</si>
  <si>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</si>
  <si>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</si>
  <si>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</si>
  <si>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</si>
  <si>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</si>
  <si>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</si>
  <si>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</si>
  <si>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</si>
  <si>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</si>
  <si>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</si>
  <si>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</si>
  <si>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</si>
  <si>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</si>
  <si>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</si>
  <si>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</si>
  <si>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</si>
  <si>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</si>
  <si>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</si>
  <si>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</si>
  <si>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</si>
  <si>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</si>
  <si>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</si>
  <si>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</si>
  <si>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</si>
  <si>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</si>
  <si>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</si>
  <si>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</si>
  <si>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</si>
  <si>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</si>
  <si>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</si>
  <si>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</si>
  <si>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</si>
  <si>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</si>
  <si>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</si>
  <si>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</si>
  <si>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</si>
  <si>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</si>
  <si>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</si>
  <si>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</si>
  <si>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</si>
  <si>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</si>
  <si>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</si>
  <si>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</si>
  <si>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</si>
  <si>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</si>
  <si>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</si>
  <si>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</si>
  <si>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</si>
  <si>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</si>
  <si>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</si>
  <si>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</si>
  <si>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</si>
  <si>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</si>
  <si>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</si>
  <si>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</si>
  <si>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</si>
  <si>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</si>
  <si>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</si>
  <si>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</si>
  <si>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</si>
  <si>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</si>
  <si>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</si>
  <si>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</si>
  <si>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</si>
  <si>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</si>
  <si>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</si>
  <si>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</si>
  <si>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</si>
  <si>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</si>
  <si>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</si>
  <si>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</si>
  <si>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</si>
  <si>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</si>
  <si>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</si>
  <si>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</si>
  <si>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</si>
  <si>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</si>
  <si>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</si>
  <si>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</si>
  <si>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</si>
  <si>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</si>
  <si>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</si>
  <si>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</si>
  <si>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</si>
  <si>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</si>
  <si>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</si>
  <si>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</si>
  <si>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</si>
  <si>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</si>
  <si>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</si>
  <si>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</si>
  <si>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</si>
  <si>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</si>
  <si>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</si>
  <si>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</si>
  <si>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</si>
  <si>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</si>
  <si>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</si>
  <si>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</si>
  <si>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</si>
  <si>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</si>
  <si>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</si>
  <si>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</si>
  <si>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</si>
  <si>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</si>
  <si>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</si>
  <si>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</si>
  <si>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</si>
  <si>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</si>
  <si>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</si>
  <si>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</si>
  <si>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</si>
  <si>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</si>
  <si>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</si>
  <si>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</si>
  <si>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</si>
  <si>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</si>
  <si>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</si>
  <si>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</si>
  <si>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</si>
  <si>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</si>
  <si>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</si>
  <si>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</si>
  <si>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</si>
  <si>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</si>
  <si>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</si>
  <si>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</si>
  <si>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</si>
  <si>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</si>
  <si>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</si>
  <si>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</si>
  <si>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</si>
  <si>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</si>
  <si>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</si>
  <si>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</si>
  <si>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</si>
  <si>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</si>
  <si>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</si>
  <si>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</si>
  <si>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</si>
  <si>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</si>
  <si>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</si>
  <si>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</si>
  <si>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</si>
  <si>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</si>
  <si>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</si>
  <si>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</si>
  <si>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</si>
  <si>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</si>
  <si>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</si>
  <si>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</si>
  <si>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</si>
  <si>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</si>
  <si>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</si>
  <si>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</si>
  <si>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</si>
  <si>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</si>
  <si>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</si>
  <si>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</si>
  <si>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</si>
  <si>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</si>
  <si>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</si>
  <si>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</si>
  <si>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</si>
  <si>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</si>
  <si>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</si>
  <si>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</si>
  <si>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</si>
  <si>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</si>
  <si>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</si>
  <si>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</si>
  <si>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</si>
  <si>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</si>
  <si>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</si>
  <si>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</si>
  <si>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</si>
  <si>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</si>
  <si>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</si>
  <si>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</si>
  <si>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</si>
  <si>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</si>
  <si>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</si>
  <si>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</si>
  <si>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</si>
  <si>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</si>
  <si>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</si>
  <si>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</si>
  <si>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</si>
  <si>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</si>
  <si>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</si>
  <si>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</si>
  <si>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</si>
  <si>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</si>
  <si>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</si>
  <si>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</si>
  <si>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</si>
  <si>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</si>
  <si>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</si>
  <si>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</si>
  <si>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</si>
  <si>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</si>
  <si>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</si>
  <si>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</si>
  <si>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</si>
  <si>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</si>
  <si>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</si>
  <si>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</si>
  <si>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</si>
  <si>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</si>
  <si>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</si>
  <si>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</si>
  <si>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</si>
  <si>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</si>
  <si>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</si>
  <si>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</si>
  <si>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</si>
  <si>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</si>
  <si>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</si>
  <si>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</si>
  <si>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</si>
  <si>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</si>
  <si>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</si>
  <si>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</si>
  <si>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</si>
  <si>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</si>
  <si>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</si>
  <si>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</si>
  <si>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</si>
  <si>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</si>
  <si>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</si>
  <si>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</si>
  <si>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</si>
  <si>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</si>
  <si>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</si>
  <si>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</si>
  <si>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</si>
  <si>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</si>
  <si>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</si>
  <si>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</si>
  <si>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</si>
  <si>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</si>
  <si>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</si>
  <si>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</si>
  <si>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</si>
  <si>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</si>
  <si>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</si>
  <si>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</si>
  <si>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</si>
  <si>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</si>
  <si>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</si>
  <si>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</si>
  <si>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</si>
  <si>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</si>
  <si>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</si>
  <si>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</si>
  <si>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</si>
  <si>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</si>
  <si>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</si>
  <si>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</si>
  <si>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</si>
  <si>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</si>
  <si>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</si>
  <si>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</si>
  <si>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</si>
  <si>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</si>
  <si>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</si>
  <si>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</si>
  <si>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</si>
  <si>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</si>
  <si>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</si>
  <si>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</si>
  <si>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</si>
  <si>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</si>
  <si>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</si>
  <si>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</si>
  <si>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</si>
  <si>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</si>
  <si>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</si>
  <si>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</si>
  <si>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</si>
  <si>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</si>
  <si>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</si>
  <si>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</si>
  <si>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</si>
  <si>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</si>
  <si>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</si>
  <si>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</si>
  <si>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</si>
  <si>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</si>
  <si>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</si>
  <si>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</si>
  <si>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</si>
  <si>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</si>
  <si>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</si>
  <si>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</si>
  <si>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</si>
  <si>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</si>
  <si>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</si>
  <si>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</si>
  <si>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</si>
  <si>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</si>
  <si>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</si>
  <si>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</si>
  <si>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</si>
  <si>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</si>
  <si>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</si>
  <si>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</si>
  <si>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</si>
  <si>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</si>
  <si>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</si>
  <si>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</si>
  <si>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</si>
  <si>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</si>
  <si>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</si>
  <si>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</si>
  <si>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</si>
  <si>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</si>
  <si>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</si>
  <si>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</si>
  <si>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</si>
  <si>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</si>
  <si>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</si>
  <si>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</si>
  <si>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</si>
  <si>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</si>
  <si>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</si>
  <si>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</si>
  <si>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</si>
  <si>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</si>
  <si>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</si>
  <si>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</si>
  <si>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</si>
  <si>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</si>
  <si>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</si>
  <si>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</si>
  <si>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</si>
  <si>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</si>
  <si>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</si>
  <si>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</si>
  <si>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</si>
  <si>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</si>
  <si>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</si>
  <si>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</si>
  <si>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</si>
  <si>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</si>
  <si>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</si>
  <si>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</si>
  <si>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</si>
  <si>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</si>
  <si>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</si>
  <si>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</si>
  <si>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</si>
  <si>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</si>
  <si>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</si>
  <si>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</si>
  <si>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</si>
  <si>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</si>
  <si>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</si>
  <si>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</si>
  <si>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</si>
  <si>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</si>
  <si>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</si>
  <si>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</si>
  <si>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</si>
  <si>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</si>
  <si>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</si>
  <si>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</si>
  <si>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</si>
  <si>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</si>
  <si>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</si>
  <si>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</si>
  <si>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</si>
  <si>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</si>
  <si>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</si>
  <si>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</si>
  <si>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</si>
  <si>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</si>
  <si>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</si>
  <si>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</si>
  <si>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</si>
  <si>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</si>
  <si>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</si>
  <si>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</si>
  <si>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</si>
  <si>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</si>
  <si>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</si>
  <si>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</si>
  <si>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</si>
  <si>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</si>
  <si>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</si>
  <si>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</si>
  <si>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</si>
  <si>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</si>
  <si>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</si>
  <si>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</si>
  <si>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</si>
  <si>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</si>
  <si>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</si>
  <si>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</si>
  <si>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</si>
  <si>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</si>
  <si>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</si>
  <si>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</si>
  <si>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</si>
  <si>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</si>
  <si>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</si>
  <si>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</si>
  <si>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</si>
  <si>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</si>
  <si>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</si>
  <si>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</si>
  <si>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</si>
  <si>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</si>
  <si>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</si>
  <si>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</si>
  <si>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</si>
  <si>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</si>
  <si>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</si>
  <si>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</si>
  <si>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</si>
  <si>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</si>
  <si>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</si>
  <si>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</si>
  <si>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</si>
  <si>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</si>
  <si>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</si>
  <si>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</si>
  <si>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</si>
  <si>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</si>
  <si>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</si>
  <si>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</si>
  <si>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</si>
  <si>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</si>
  <si>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</si>
  <si>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</si>
  <si>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</si>
  <si>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</si>
  <si>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</si>
  <si>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</si>
  <si>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</si>
  <si>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</si>
  <si>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</si>
  <si>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</si>
  <si>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</si>
  <si>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</si>
  <si>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</si>
  <si>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</si>
  <si>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</si>
  <si>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</si>
  <si>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</si>
  <si>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</si>
  <si>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</si>
  <si>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</si>
  <si>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</si>
  <si>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</si>
  <si>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</si>
  <si>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</si>
  <si>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</si>
  <si>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</si>
  <si>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</si>
  <si>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</si>
  <si>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</si>
  <si>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</si>
  <si>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</si>
  <si>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</si>
  <si>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</si>
  <si>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</si>
  <si>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</si>
  <si>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</si>
  <si>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</si>
  <si>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</si>
  <si>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</si>
  <si>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</si>
  <si>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</si>
  <si>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</si>
  <si>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</si>
  <si>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</si>
  <si>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</si>
  <si>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</si>
  <si>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</si>
  <si>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</si>
  <si>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</si>
  <si>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</si>
  <si>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</si>
  <si>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</si>
  <si>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</si>
  <si>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</si>
  <si>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</si>
  <si>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</si>
  <si>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</si>
  <si>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</si>
  <si>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</si>
  <si>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</si>
  <si>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</si>
  <si>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</si>
  <si>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</si>
  <si>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</si>
  <si>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</si>
  <si>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</si>
  <si>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</si>
  <si>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</si>
  <si>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</si>
  <si>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</si>
  <si>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</si>
  <si>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</si>
  <si>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</si>
  <si>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</si>
  <si>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</si>
  <si>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</si>
  <si>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</si>
  <si>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</si>
  <si>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</si>
  <si>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</si>
  <si>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</si>
  <si>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</si>
  <si>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</si>
  <si>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</si>
  <si>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</si>
  <si>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</si>
  <si>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</si>
  <si>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</si>
  <si>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</si>
  <si>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</si>
  <si>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</si>
  <si>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</si>
  <si>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</si>
  <si>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</si>
  <si>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</si>
  <si>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</si>
  <si>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</si>
  <si>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</si>
  <si>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</si>
  <si>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</si>
  <si>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</si>
  <si>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</si>
  <si>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</si>
  <si>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</si>
  <si>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</si>
  <si>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</si>
  <si>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</si>
  <si>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</si>
  <si>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</si>
  <si>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</si>
  <si>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</si>
  <si>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</si>
  <si>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</si>
  <si>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</si>
  <si>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</si>
  <si>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</si>
  <si>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</si>
  <si>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</si>
  <si>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</si>
  <si>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</si>
  <si>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</si>
  <si>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</si>
  <si>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</si>
  <si>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</si>
  <si>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</si>
  <si>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</si>
  <si>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</si>
  <si>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</si>
  <si>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</si>
  <si>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</si>
  <si>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</si>
  <si>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</si>
  <si>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</si>
  <si>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</si>
  <si>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</si>
  <si>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</si>
  <si>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</si>
  <si>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</si>
  <si>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</si>
  <si>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</si>
  <si>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</si>
  <si>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</si>
  <si>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</si>
  <si>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</si>
  <si>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</si>
  <si>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</si>
  <si>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</si>
  <si>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</si>
  <si>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</si>
  <si>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</si>
  <si>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</si>
  <si>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</si>
  <si>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</si>
  <si>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</si>
  <si>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</si>
  <si>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</si>
  <si>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</si>
  <si>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</si>
  <si>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</si>
  <si>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</si>
  <si>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</si>
  <si>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</si>
  <si>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</si>
  <si>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</si>
  <si>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</si>
  <si>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</si>
  <si>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</si>
  <si>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</si>
  <si>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</si>
  <si>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</si>
  <si>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</si>
  <si>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</si>
  <si>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</si>
  <si>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</si>
  <si>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</si>
  <si>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</si>
  <si>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</si>
  <si>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</si>
  <si>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</si>
  <si>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</si>
  <si>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</si>
  <si>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</si>
  <si>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</si>
  <si>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</si>
  <si>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</si>
  <si>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</si>
  <si>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</si>
  <si>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</si>
  <si>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</si>
  <si>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</si>
  <si>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</si>
  <si>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</si>
  <si>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</si>
  <si>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</si>
  <si>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</si>
  <si>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</si>
  <si>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</si>
  <si>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</si>
  <si>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</si>
  <si>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</si>
  <si>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</si>
  <si>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</si>
  <si>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</si>
  <si>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</si>
  <si>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</si>
  <si>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</si>
  <si>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</si>
  <si>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</si>
  <si>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</si>
  <si>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</si>
  <si>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</si>
  <si>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</si>
  <si>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</si>
  <si>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</si>
  <si>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Profit of Rs.191.50/-</t>
  </si>
  <si>
    <t>BRIDGESE</t>
  </si>
  <si>
    <t>VISHAL PRAGNESHBHAI SHAH</t>
  </si>
  <si>
    <t>OLGA TRADING PRIVATE LIMITED</t>
  </si>
  <si>
    <t>SUNRETAIL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</si>
  <si>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</si>
  <si>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</si>
  <si>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</si>
  <si>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</si>
  <si>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</si>
  <si>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</si>
  <si>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</si>
  <si>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</si>
  <si>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80-110</t>
  </si>
  <si>
    <t>COLPAL DEC FUT</t>
  </si>
  <si>
    <t>1482-1486</t>
  </si>
  <si>
    <t>1520-1550</t>
  </si>
  <si>
    <t>HDFC DEC FUT</t>
  </si>
  <si>
    <t>2940-2980</t>
  </si>
  <si>
    <t xml:space="preserve">HINDUNILVR DEC FUT </t>
  </si>
  <si>
    <t>2375-2377</t>
  </si>
  <si>
    <t>2420-2460</t>
  </si>
  <si>
    <t>MAHAVIRIND</t>
  </si>
  <si>
    <t>PANAFIC INDUSTRIALS LTD</t>
  </si>
  <si>
    <t>XTX MARKETS LLP</t>
  </si>
  <si>
    <t xml:space="preserve">ASIANPAINT </t>
  </si>
  <si>
    <t>3160-3170</t>
  </si>
  <si>
    <t>3250-3300</t>
  </si>
  <si>
    <t xml:space="preserve">DRREDDY 4650 CE DEC </t>
  </si>
  <si>
    <t>145-170</t>
  </si>
  <si>
    <t>Profit of Rs.110/-</t>
  </si>
  <si>
    <t>NIFTY 17600 PE 25-NOV</t>
  </si>
  <si>
    <t>110-140</t>
  </si>
  <si>
    <t>Profit of Rs.17.5/-</t>
  </si>
  <si>
    <t>Profit of Rs.35/-</t>
  </si>
  <si>
    <t>SIEMENS DEC FUT</t>
  </si>
  <si>
    <t>2370-2390</t>
  </si>
  <si>
    <t>Loss of Rs.37/-</t>
  </si>
  <si>
    <t>NAVEEN GUPTA</t>
  </si>
  <si>
    <t>TOPGAIN FINANCE PRIVATE LIMITED</t>
  </si>
  <si>
    <t>NNM SECURITIES PVT LTD</t>
  </si>
  <si>
    <t>UJAAS</t>
  </si>
  <si>
    <t>Ujaas Energy Limited</t>
  </si>
  <si>
    <t>INNOVATIVE</t>
  </si>
  <si>
    <t>PJS SECURITIES LLP</t>
  </si>
  <si>
    <t>KMEW</t>
  </si>
  <si>
    <t>RAMAVATAR KHANDELWAL</t>
  </si>
  <si>
    <t>NARAYANI</t>
  </si>
  <si>
    <t>MOHSINKHAN MUNAF SABRIN</t>
  </si>
  <si>
    <t>SCTL</t>
  </si>
  <si>
    <t>AROGRANITE</t>
  </si>
  <si>
    <t>Aro Granite Industries Li</t>
  </si>
  <si>
    <t>LODHA CHANCHAL DEVI</t>
  </si>
  <si>
    <t>ASLIND</t>
  </si>
  <si>
    <t>ASL Industries Limited</t>
  </si>
  <si>
    <t>ADROIT FINANCIAL SERVICES PVT LTD</t>
  </si>
  <si>
    <t>MARINE</t>
  </si>
  <si>
    <t>Marine Electrical (I) Ltd</t>
  </si>
  <si>
    <t>RIIL</t>
  </si>
  <si>
    <t>Reliance Indl Infra Ltd</t>
  </si>
  <si>
    <t>TREJHARA</t>
  </si>
  <si>
    <t>TREJHARA SOLUTIONS LIMITE</t>
  </si>
  <si>
    <t>Indiabulls Hsg Fin Ltd</t>
  </si>
  <si>
    <t>770-775</t>
  </si>
  <si>
    <t>820-860</t>
  </si>
  <si>
    <t>375-395</t>
  </si>
  <si>
    <t>Part Profit of Rs.14.5/-</t>
  </si>
  <si>
    <t>2060-2070</t>
  </si>
  <si>
    <t>2200-2250</t>
  </si>
  <si>
    <t>ASIANPAINT DEC FUT</t>
  </si>
  <si>
    <t>3140-3150</t>
  </si>
  <si>
    <t>3230-3300</t>
  </si>
  <si>
    <t>NIFTY 17550 PE 25-NOV</t>
  </si>
  <si>
    <t>40-50</t>
  </si>
  <si>
    <t>BANKNIFTY 37400 PE 25-NOV</t>
  </si>
  <si>
    <t>Profit of Rs.19/-</t>
  </si>
  <si>
    <t>HDFC 2860 CE DEC</t>
  </si>
  <si>
    <t>65-75</t>
  </si>
  <si>
    <t>Profit of Rs. 18.5/-</t>
  </si>
  <si>
    <t>2970-2980</t>
  </si>
  <si>
    <t>3150-3200</t>
  </si>
  <si>
    <t>2150-2170</t>
  </si>
  <si>
    <t>200-202</t>
  </si>
  <si>
    <t>214-224</t>
  </si>
  <si>
    <t xml:space="preserve">SUNPHARMA 800 CE DEC </t>
  </si>
  <si>
    <t>17.5-18.5</t>
  </si>
  <si>
    <t>25-33</t>
  </si>
  <si>
    <t>Loss of Rs.21.5/-</t>
  </si>
  <si>
    <t>AFEL</t>
  </si>
  <si>
    <t>MUKESH SHARMA</t>
  </si>
  <si>
    <t>AMRAAGRI</t>
  </si>
  <si>
    <t>ARNOLD</t>
  </si>
  <si>
    <t>CHANGLE</t>
  </si>
  <si>
    <t>NAVRATRI SHARE TRADING PRIVATE LIMITED .</t>
  </si>
  <si>
    <t>ARYACAPM</t>
  </si>
  <si>
    <t>PROGYAN CONSTRUCTION &amp; ENGINEERS PRIVATE LIMITED</t>
  </si>
  <si>
    <t>YOURTEMPLATEBOX WEB SERVICES PRIVATE LIMITED</t>
  </si>
  <si>
    <t>AVI</t>
  </si>
  <si>
    <t>DINKAR ARJUNDEV UPPAL HUF</t>
  </si>
  <si>
    <t>SUSHILADEVI SAMPATMAL DASANI</t>
  </si>
  <si>
    <t>ABHISHIKHA FAMILY TRUST</t>
  </si>
  <si>
    <t>PATEL DASHRATHBHAI PRAHLADBHAI</t>
  </si>
  <si>
    <t>PRAGNESH R SHAH HUF</t>
  </si>
  <si>
    <t>PRAGNESH RATILAL SHAH</t>
  </si>
  <si>
    <t>KARANSINGH KISHANSINGH TOMAR .</t>
  </si>
  <si>
    <t>RAMESHBHAI LALJIBHAI CHAUDHARY</t>
  </si>
  <si>
    <t>KISHAN PATEL</t>
  </si>
  <si>
    <t>DDIL</t>
  </si>
  <si>
    <t>NARAYANSWAMY VENKITKRISHNAN</t>
  </si>
  <si>
    <t>ASHISH PODDAR</t>
  </si>
  <si>
    <t>HIMTEK</t>
  </si>
  <si>
    <t>IFCI VENTURE CAPITAL FUND LTD</t>
  </si>
  <si>
    <t>MARIS</t>
  </si>
  <si>
    <t>VINEY PARKASH AGARWAL</t>
  </si>
  <si>
    <t>VED PRAKASH AGARWAL</t>
  </si>
  <si>
    <t>MNIL</t>
  </si>
  <si>
    <t>AANCHAL</t>
  </si>
  <si>
    <t>AKASH DAGAR</t>
  </si>
  <si>
    <t>SITA RAM</t>
  </si>
  <si>
    <t>SEEMA</t>
  </si>
  <si>
    <t>DEEPAK KUMAR</t>
  </si>
  <si>
    <t>REKHA DAGAR</t>
  </si>
  <si>
    <t>PMCFIN</t>
  </si>
  <si>
    <t>PROMAX</t>
  </si>
  <si>
    <t>SUMICKSHA</t>
  </si>
  <si>
    <t>HEMANT KUMAR CHEBROLU</t>
  </si>
  <si>
    <t>VIVEK SINGLA</t>
  </si>
  <si>
    <t>SCAPDVR</t>
  </si>
  <si>
    <t>SACHI KAPOOR</t>
  </si>
  <si>
    <t>SHARPINV</t>
  </si>
  <si>
    <t>SHEETAL</t>
  </si>
  <si>
    <t>SHYMINV</t>
  </si>
  <si>
    <t>GHANSHYAM TIWARI</t>
  </si>
  <si>
    <t>SINTEXPLAST</t>
  </si>
  <si>
    <t>SIPTL</t>
  </si>
  <si>
    <t>AKSHITSHANTILALJAIN</t>
  </si>
  <si>
    <t>PRABHDEEPSINGH</t>
  </si>
  <si>
    <t>VIRTUALG</t>
  </si>
  <si>
    <t>VITESSE</t>
  </si>
  <si>
    <t>L. J. R. ENTERPRISE PRIVATE LIMITED</t>
  </si>
  <si>
    <t>OPTUME LEGAL PARTNERS LLP</t>
  </si>
  <si>
    <t>YUVIKA TRADEWING LLP</t>
  </si>
  <si>
    <t>GSS</t>
  </si>
  <si>
    <t>GSS Infotech Limited</t>
  </si>
  <si>
    <t>KARLAPUDI NEELIMA</t>
  </si>
  <si>
    <t>ALPHAGREP SECURITIES PRIVATE LIMITED</t>
  </si>
  <si>
    <t>GRAVITON RESEARCH CAPITAL LLP</t>
  </si>
  <si>
    <t>KOTAK SECURITIES LTD</t>
  </si>
  <si>
    <t>SHARE INDIA SECURITIES LIMITED</t>
  </si>
  <si>
    <t>HRTI PRIVATE LIMITED</t>
  </si>
  <si>
    <t>TOWER RESEARCH CAPITAL MARKETS INDIA PRIVATE LIMITED</t>
  </si>
  <si>
    <t>JUMP TRADING FINANCIAL INDIA PRIVATE LIMITED</t>
  </si>
  <si>
    <t>INDBANK</t>
  </si>
  <si>
    <t>Indbank Merchant Banking</t>
  </si>
  <si>
    <t>AYUSHI GAURANGKUMAR SHAH</t>
  </si>
  <si>
    <t>KEERTI</t>
  </si>
  <si>
    <t>Keerti Know &amp; Skill Ltd.</t>
  </si>
  <si>
    <t>GAURAV CHANDRAKANT SHAH</t>
  </si>
  <si>
    <t>MOKSH</t>
  </si>
  <si>
    <t>Moksh Ornaments Limited</t>
  </si>
  <si>
    <t>ANUPAM NARAIN GUPTA</t>
  </si>
  <si>
    <t>MOL</t>
  </si>
  <si>
    <t>Meghmani Organics Limited</t>
  </si>
  <si>
    <t>ABAKKUS ASSET MANAGER LLP</t>
  </si>
  <si>
    <t>TARSONS</t>
  </si>
  <si>
    <t>Tarsons Products Limited</t>
  </si>
  <si>
    <t>NK SECURITIES RESEARCH PRIVATE LIMITED</t>
  </si>
  <si>
    <t>MUSIGMA SECURITIES</t>
  </si>
  <si>
    <t>GOLDMINE STOCKS PRIVATE LIMITED</t>
  </si>
  <si>
    <t>PACIFIC ASSETS TRUST PLC</t>
  </si>
  <si>
    <t>FIRST SENTIER INVESTORS ICVC SI INDIAN SUBCONTINENT SUSTAINABILITY FUND</t>
  </si>
  <si>
    <t>VAIBHAV STOCK AND DERIVATIVES BROKING PRIVATE LIMITED</t>
  </si>
  <si>
    <t>GAURAV DOSHI</t>
  </si>
  <si>
    <t>URJAPP1</t>
  </si>
  <si>
    <t>Urja Rs. 0.50 ppd up</t>
  </si>
  <si>
    <t>MURUGESAN MARIS</t>
  </si>
  <si>
    <t>Welspun Corp Limited</t>
  </si>
  <si>
    <t>CAPRI GLOBAL HOLDINGS PRIVATE LIMITED</t>
  </si>
  <si>
    <t>WEWIN</t>
  </si>
  <si>
    <t>WE WIN LIMITED</t>
  </si>
  <si>
    <t>VIPUL PARAKH</t>
  </si>
  <si>
    <t>ASL ENTERPRISES LIMITED</t>
  </si>
  <si>
    <t>BGEAR-RE</t>
  </si>
  <si>
    <t>Bharat Gears Limited</t>
  </si>
  <si>
    <t>ACADIAN EMERGING MARKETS MICRO-CAP EQUITY MASTER FUND</t>
  </si>
  <si>
    <t>BRIGHT</t>
  </si>
  <si>
    <t>Bright Solar Limited</t>
  </si>
  <si>
    <t>PIYUSHKUMAR THUMAR</t>
  </si>
  <si>
    <t>MARWADI WEALTH MANAGEMENT LLP</t>
  </si>
  <si>
    <t>INVENTURE</t>
  </si>
  <si>
    <t>Inventure Gro &amp; Sec Ltd</t>
  </si>
  <si>
    <t>HARILAL BHACHUBHAI RITA</t>
  </si>
  <si>
    <t>DBS NOMINEES PRIVATE LIMITED</t>
  </si>
  <si>
    <t>VIVEK PARAKH HUF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</si>
</sst>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39997558519241921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7" fontId="1" fillId="28" borderId="1" xfId="0" applyNumberFormat="1" applyFont="1" applyFill="1" applyBorder="1" applyAlignment="1">
      <alignment horizontal="center" vertical="center"/>
    </xf>
    <xf numFmtId="167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6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0" fontId="36" fillId="24" borderId="21" xfId="0" applyFont="1" applyFill="1" applyBorder="1"/>
    <xf numFmtId="1" fontId="35" fillId="24" borderId="23" xfId="0" applyNumberFormat="1" applyFont="1" applyFill="1" applyBorder="1" applyAlignment="1">
      <alignment horizontal="center" vertical="center"/>
    </xf>
    <xf numFmtId="1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1" fillId="30" borderId="1" xfId="0" applyFont="1" applyFill="1" applyBorder="1" applyAlignment="1">
      <alignment horizontal="center" vertical="center"/>
    </xf>
    <xf numFmtId="165" fontId="35" fillId="30" borderId="1" xfId="0" applyNumberFormat="1" applyFont="1" applyFill="1" applyBorder="1" applyAlignment="1">
      <alignment horizontal="center" vertical="center"/>
    </xf>
    <xf numFmtId="15" fontId="1" fillId="30" borderId="1" xfId="0" applyNumberFormat="1" applyFont="1" applyFill="1" applyBorder="1" applyAlignment="1">
      <alignment horizontal="center" vertical="center"/>
    </xf>
    <xf numFmtId="0" fontId="36" fillId="30" borderId="1" xfId="0" applyFont="1" applyFill="1" applyBorder="1"/>
    <xf numFmtId="43" fontId="35" fillId="30" borderId="1" xfId="0" applyNumberFormat="1" applyFont="1" applyFill="1" applyBorder="1" applyAlignment="1">
      <alignment horizontal="center" vertical="top"/>
    </xf>
    <xf numFmtId="0" fontId="35" fillId="30" borderId="1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top"/>
    </xf>
    <xf numFmtId="0" fontId="36" fillId="31" borderId="1" xfId="0" applyFont="1" applyFill="1" applyBorder="1" applyAlignment="1">
      <alignment horizontal="center" vertical="center"/>
    </xf>
    <xf numFmtId="2" fontId="36" fillId="31" borderId="1" xfId="0" applyNumberFormat="1" applyFont="1" applyFill="1" applyBorder="1" applyAlignment="1">
      <alignment horizontal="center" vertical="center"/>
    </xf>
    <xf numFmtId="10" fontId="36" fillId="31" borderId="1" xfId="0" applyNumberFormat="1" applyFont="1" applyFill="1" applyBorder="1" applyAlignment="1">
      <alignment horizontal="center" vertical="center" wrapText="1"/>
    </xf>
    <xf numFmtId="16" fontId="36" fillId="31" borderId="1" xfId="0" applyNumberFormat="1" applyFont="1" applyFill="1" applyBorder="1" applyAlignment="1">
      <alignment horizontal="center" vertical="center"/>
    </xf>
    <xf numFmtId="0" fontId="35" fillId="32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0" fontId="36" fillId="18" borderId="21" xfId="0" applyFont="1" applyFill="1" applyBorder="1"/>
    <xf numFmtId="0" fontId="35" fillId="18" borderId="21" xfId="0" applyFont="1" applyFill="1" applyBorder="1"/>
    <xf numFmtId="165" fontId="35" fillId="20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165" fontId="35" fillId="13" borderId="0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0" fontId="35" fillId="11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H16" sqref="H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65" t="s">
        <v>16</v>
      </c>
      <c r="B9" s="567" t="s">
        <v>17</v>
      </c>
      <c r="C9" s="567" t="s">
        <v>18</v>
      </c>
      <c r="D9" s="567" t="s">
        <v>19</v>
      </c>
      <c r="E9" s="26" t="s">
        <v>20</v>
      </c>
      <c r="F9" s="26" t="s">
        <v>21</v>
      </c>
      <c r="G9" s="562" t="s">
        <v>22</v>
      </c>
      <c r="H9" s="563"/>
      <c r="I9" s="564"/>
      <c r="J9" s="562" t="s">
        <v>23</v>
      </c>
      <c r="K9" s="563"/>
      <c r="L9" s="564"/>
      <c r="M9" s="26"/>
      <c r="N9" s="27"/>
      <c r="O9" s="27"/>
      <c r="P9" s="27"/>
    </row>
    <row r="10" spans="1:16" ht="59.25" customHeight="1">
      <c r="A10" s="566"/>
      <c r="B10" s="568"/>
      <c r="C10" s="568"/>
      <c r="D10" s="56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36157.800000000003</v>
      </c>
      <c r="F11" s="35">
        <v>36425.533333333333</v>
      </c>
      <c r="G11" s="36">
        <v>35757.316666666666</v>
      </c>
      <c r="H11" s="36">
        <v>35356.833333333336</v>
      </c>
      <c r="I11" s="36">
        <v>34688.616666666669</v>
      </c>
      <c r="J11" s="36">
        <v>36826.016666666663</v>
      </c>
      <c r="K11" s="36">
        <v>37494.233333333323</v>
      </c>
      <c r="L11" s="36">
        <v>37894.71666666666</v>
      </c>
      <c r="M11" s="37">
        <v>37093.75</v>
      </c>
      <c r="N11" s="37">
        <v>36025.050000000003</v>
      </c>
      <c r="O11" s="38">
        <v>2881825</v>
      </c>
      <c r="P11" s="39">
        <v>0.21584448733770001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17052.150000000001</v>
      </c>
      <c r="F12" s="40">
        <v>17165.050000000003</v>
      </c>
      <c r="G12" s="41">
        <v>16902.150000000005</v>
      </c>
      <c r="H12" s="41">
        <v>16752.150000000001</v>
      </c>
      <c r="I12" s="41">
        <v>16489.250000000004</v>
      </c>
      <c r="J12" s="41">
        <v>17315.050000000007</v>
      </c>
      <c r="K12" s="41">
        <v>17577.95</v>
      </c>
      <c r="L12" s="41">
        <v>17727.950000000008</v>
      </c>
      <c r="M12" s="31">
        <v>17427.95</v>
      </c>
      <c r="N12" s="31">
        <v>17015.05</v>
      </c>
      <c r="O12" s="42">
        <v>11486350</v>
      </c>
      <c r="P12" s="43">
        <v>4.5720424429746498E-2</v>
      </c>
    </row>
    <row r="13" spans="1:16" ht="12.75" customHeight="1">
      <c r="A13" s="31">
        <v>3</v>
      </c>
      <c r="B13" s="32" t="s">
        <v>35</v>
      </c>
      <c r="C13" s="33" t="s">
        <v>847</v>
      </c>
      <c r="D13" s="34">
        <v>44530</v>
      </c>
      <c r="E13" s="40">
        <v>17860</v>
      </c>
      <c r="F13" s="40">
        <v>17940</v>
      </c>
      <c r="G13" s="41">
        <v>17780</v>
      </c>
      <c r="H13" s="41">
        <v>17700</v>
      </c>
      <c r="I13" s="41">
        <v>17540</v>
      </c>
      <c r="J13" s="41">
        <v>18020</v>
      </c>
      <c r="K13" s="41">
        <v>18180</v>
      </c>
      <c r="L13" s="41">
        <v>18260</v>
      </c>
      <c r="M13" s="31">
        <v>18100</v>
      </c>
      <c r="N13" s="31">
        <v>17860</v>
      </c>
      <c r="O13" s="42">
        <v>1120</v>
      </c>
      <c r="P13" s="43">
        <v>0.12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928.95</v>
      </c>
      <c r="F14" s="40">
        <v>935.80000000000007</v>
      </c>
      <c r="G14" s="41">
        <v>917.65000000000009</v>
      </c>
      <c r="H14" s="41">
        <v>906.35</v>
      </c>
      <c r="I14" s="41">
        <v>888.2</v>
      </c>
      <c r="J14" s="41">
        <v>947.10000000000014</v>
      </c>
      <c r="K14" s="41">
        <v>965.25</v>
      </c>
      <c r="L14" s="41">
        <v>976.55000000000018</v>
      </c>
      <c r="M14" s="31">
        <v>953.95</v>
      </c>
      <c r="N14" s="31">
        <v>924.5</v>
      </c>
      <c r="O14" s="42">
        <v>2279700</v>
      </c>
      <c r="P14" s="43">
        <v>-5.0283286118980169E-2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19636.55</v>
      </c>
      <c r="F15" s="40">
        <v>19693.733333333334</v>
      </c>
      <c r="G15" s="41">
        <v>19187.466666666667</v>
      </c>
      <c r="H15" s="41">
        <v>18738.383333333335</v>
      </c>
      <c r="I15" s="41">
        <v>18232.116666666669</v>
      </c>
      <c r="J15" s="41">
        <v>20142.816666666666</v>
      </c>
      <c r="K15" s="41">
        <v>20649.083333333336</v>
      </c>
      <c r="L15" s="41">
        <v>21098.166666666664</v>
      </c>
      <c r="M15" s="31">
        <v>20200</v>
      </c>
      <c r="N15" s="31">
        <v>19244.650000000001</v>
      </c>
      <c r="O15" s="42">
        <v>27925</v>
      </c>
      <c r="P15" s="43">
        <v>-3.5682426404995541E-3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259.45</v>
      </c>
      <c r="F16" s="40">
        <v>264.06666666666666</v>
      </c>
      <c r="G16" s="41">
        <v>252.18333333333334</v>
      </c>
      <c r="H16" s="41">
        <v>244.91666666666669</v>
      </c>
      <c r="I16" s="41">
        <v>233.03333333333336</v>
      </c>
      <c r="J16" s="41">
        <v>271.33333333333331</v>
      </c>
      <c r="K16" s="41">
        <v>283.21666666666664</v>
      </c>
      <c r="L16" s="41">
        <v>290.48333333333329</v>
      </c>
      <c r="M16" s="31">
        <v>275.95</v>
      </c>
      <c r="N16" s="31">
        <v>256.8</v>
      </c>
      <c r="O16" s="42">
        <v>10751000</v>
      </c>
      <c r="P16" s="43">
        <v>-3.5230984601026596E-2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2317.1</v>
      </c>
      <c r="F17" s="40">
        <v>2339.9833333333331</v>
      </c>
      <c r="G17" s="41">
        <v>2282.1666666666661</v>
      </c>
      <c r="H17" s="41">
        <v>2247.2333333333331</v>
      </c>
      <c r="I17" s="41">
        <v>2189.4166666666661</v>
      </c>
      <c r="J17" s="41">
        <v>2374.9166666666661</v>
      </c>
      <c r="K17" s="41">
        <v>2432.7333333333327</v>
      </c>
      <c r="L17" s="41">
        <v>2467.6666666666661</v>
      </c>
      <c r="M17" s="31">
        <v>2397.8000000000002</v>
      </c>
      <c r="N17" s="31">
        <v>2305.0500000000002</v>
      </c>
      <c r="O17" s="42">
        <v>2003250</v>
      </c>
      <c r="P17" s="43">
        <v>-1.2464165524118161E-3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1675.5</v>
      </c>
      <c r="F18" s="40">
        <v>1705.9166666666667</v>
      </c>
      <c r="G18" s="41">
        <v>1639.3333333333335</v>
      </c>
      <c r="H18" s="41">
        <v>1603.1666666666667</v>
      </c>
      <c r="I18" s="41">
        <v>1536.5833333333335</v>
      </c>
      <c r="J18" s="41">
        <v>1742.0833333333335</v>
      </c>
      <c r="K18" s="41">
        <v>1808.666666666667</v>
      </c>
      <c r="L18" s="41">
        <v>1844.8333333333335</v>
      </c>
      <c r="M18" s="31">
        <v>1772.5</v>
      </c>
      <c r="N18" s="31">
        <v>1669.75</v>
      </c>
      <c r="O18" s="42">
        <v>21466500</v>
      </c>
      <c r="P18" s="43">
        <v>-3.8906673233193793E-2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719.15</v>
      </c>
      <c r="F19" s="40">
        <v>734.83333333333337</v>
      </c>
      <c r="G19" s="41">
        <v>700.81666666666672</v>
      </c>
      <c r="H19" s="41">
        <v>682.48333333333335</v>
      </c>
      <c r="I19" s="41">
        <v>648.4666666666667</v>
      </c>
      <c r="J19" s="41">
        <v>753.16666666666674</v>
      </c>
      <c r="K19" s="41">
        <v>787.18333333333339</v>
      </c>
      <c r="L19" s="41">
        <v>805.51666666666677</v>
      </c>
      <c r="M19" s="31">
        <v>768.85</v>
      </c>
      <c r="N19" s="31">
        <v>716.5</v>
      </c>
      <c r="O19" s="42">
        <v>88403750</v>
      </c>
      <c r="P19" s="43">
        <v>-1.0521161245190626E-2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3564.95</v>
      </c>
      <c r="F20" s="40">
        <v>3503.3666666666668</v>
      </c>
      <c r="G20" s="41">
        <v>3396.7333333333336</v>
      </c>
      <c r="H20" s="41">
        <v>3228.5166666666669</v>
      </c>
      <c r="I20" s="41">
        <v>3121.8833333333337</v>
      </c>
      <c r="J20" s="41">
        <v>3671.5833333333335</v>
      </c>
      <c r="K20" s="41">
        <v>3778.2166666666667</v>
      </c>
      <c r="L20" s="41">
        <v>3946.4333333333334</v>
      </c>
      <c r="M20" s="31">
        <v>3610</v>
      </c>
      <c r="N20" s="31">
        <v>3335.15</v>
      </c>
      <c r="O20" s="42">
        <v>490600</v>
      </c>
      <c r="P20" s="43">
        <v>-9.114486846980363E-2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625.45000000000005</v>
      </c>
      <c r="F21" s="40">
        <v>627.51666666666677</v>
      </c>
      <c r="G21" s="41">
        <v>618.03333333333353</v>
      </c>
      <c r="H21" s="41">
        <v>610.61666666666679</v>
      </c>
      <c r="I21" s="41">
        <v>601.13333333333355</v>
      </c>
      <c r="J21" s="41">
        <v>634.93333333333351</v>
      </c>
      <c r="K21" s="41">
        <v>644.41666666666686</v>
      </c>
      <c r="L21" s="41">
        <v>651.83333333333348</v>
      </c>
      <c r="M21" s="31">
        <v>637</v>
      </c>
      <c r="N21" s="31">
        <v>620.1</v>
      </c>
      <c r="O21" s="42">
        <v>10182000</v>
      </c>
      <c r="P21" s="43">
        <v>-9.1475282210977029E-3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373.2</v>
      </c>
      <c r="F22" s="40">
        <v>378.2</v>
      </c>
      <c r="G22" s="41">
        <v>367</v>
      </c>
      <c r="H22" s="41">
        <v>360.8</v>
      </c>
      <c r="I22" s="41">
        <v>349.6</v>
      </c>
      <c r="J22" s="41">
        <v>384.4</v>
      </c>
      <c r="K22" s="41">
        <v>395.59999999999991</v>
      </c>
      <c r="L22" s="41">
        <v>401.79999999999995</v>
      </c>
      <c r="M22" s="31">
        <v>389.4</v>
      </c>
      <c r="N22" s="31">
        <v>372</v>
      </c>
      <c r="O22" s="42">
        <v>14157000</v>
      </c>
      <c r="P22" s="43">
        <v>0.11639460610361958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797.9</v>
      </c>
      <c r="F23" s="40">
        <v>798.1</v>
      </c>
      <c r="G23" s="41">
        <v>779.75</v>
      </c>
      <c r="H23" s="41">
        <v>761.6</v>
      </c>
      <c r="I23" s="41">
        <v>743.25</v>
      </c>
      <c r="J23" s="41">
        <v>816.25</v>
      </c>
      <c r="K23" s="41">
        <v>834.60000000000014</v>
      </c>
      <c r="L23" s="41">
        <v>852.75</v>
      </c>
      <c r="M23" s="31">
        <v>816.45</v>
      </c>
      <c r="N23" s="31">
        <v>779.95</v>
      </c>
      <c r="O23" s="42">
        <v>1974850</v>
      </c>
      <c r="P23" s="43">
        <v>9.2242436631234676E-3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5704.55</v>
      </c>
      <c r="F24" s="40">
        <v>5764.55</v>
      </c>
      <c r="G24" s="41">
        <v>5590</v>
      </c>
      <c r="H24" s="41">
        <v>5475.45</v>
      </c>
      <c r="I24" s="41">
        <v>5300.9</v>
      </c>
      <c r="J24" s="41">
        <v>5879.1</v>
      </c>
      <c r="K24" s="41">
        <v>6053.6500000000015</v>
      </c>
      <c r="L24" s="41">
        <v>6168.2000000000007</v>
      </c>
      <c r="M24" s="31">
        <v>5939.1</v>
      </c>
      <c r="N24" s="31">
        <v>5650</v>
      </c>
      <c r="O24" s="42">
        <v>1822250</v>
      </c>
      <c r="P24" s="43">
        <v>-2.3838221507968393E-2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211.9</v>
      </c>
      <c r="F25" s="40">
        <v>214.48333333333335</v>
      </c>
      <c r="G25" s="41">
        <v>207.66666666666669</v>
      </c>
      <c r="H25" s="41">
        <v>203.43333333333334</v>
      </c>
      <c r="I25" s="41">
        <v>196.61666666666667</v>
      </c>
      <c r="J25" s="41">
        <v>218.7166666666667</v>
      </c>
      <c r="K25" s="41">
        <v>225.53333333333336</v>
      </c>
      <c r="L25" s="41">
        <v>229.76666666666671</v>
      </c>
      <c r="M25" s="31">
        <v>221.3</v>
      </c>
      <c r="N25" s="31">
        <v>210.25</v>
      </c>
      <c r="O25" s="42">
        <v>11442500</v>
      </c>
      <c r="P25" s="43">
        <v>7.3405253283302066E-2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44560</v>
      </c>
      <c r="E26" s="40">
        <v>126.1</v>
      </c>
      <c r="F26" s="40">
        <v>128.26666666666668</v>
      </c>
      <c r="G26" s="41">
        <v>123.38333333333335</v>
      </c>
      <c r="H26" s="41">
        <v>120.66666666666667</v>
      </c>
      <c r="I26" s="41">
        <v>115.78333333333335</v>
      </c>
      <c r="J26" s="41">
        <v>130.98333333333335</v>
      </c>
      <c r="K26" s="41">
        <v>135.86666666666667</v>
      </c>
      <c r="L26" s="41">
        <v>138.58333333333337</v>
      </c>
      <c r="M26" s="31">
        <v>133.15</v>
      </c>
      <c r="N26" s="31">
        <v>125.55</v>
      </c>
      <c r="O26" s="42">
        <v>45072000</v>
      </c>
      <c r="P26" s="43">
        <v>9.9850224663005485E-5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44560</v>
      </c>
      <c r="E27" s="40">
        <v>3149.65</v>
      </c>
      <c r="F27" s="40">
        <v>3141.5333333333333</v>
      </c>
      <c r="G27" s="41">
        <v>3111.3666666666668</v>
      </c>
      <c r="H27" s="41">
        <v>3073.0833333333335</v>
      </c>
      <c r="I27" s="41">
        <v>3042.916666666667</v>
      </c>
      <c r="J27" s="41">
        <v>3179.8166666666666</v>
      </c>
      <c r="K27" s="41">
        <v>3209.9833333333336</v>
      </c>
      <c r="L27" s="41">
        <v>3248.2666666666664</v>
      </c>
      <c r="M27" s="31">
        <v>3171.7</v>
      </c>
      <c r="N27" s="31">
        <v>3103.25</v>
      </c>
      <c r="O27" s="42">
        <v>3814050</v>
      </c>
      <c r="P27" s="43">
        <v>1.0050051640581552E-2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44560</v>
      </c>
      <c r="E28" s="40">
        <v>2142.9</v>
      </c>
      <c r="F28" s="40">
        <v>2156.7500000000005</v>
      </c>
      <c r="G28" s="41">
        <v>2092.4500000000007</v>
      </c>
      <c r="H28" s="41">
        <v>2042.0000000000005</v>
      </c>
      <c r="I28" s="41">
        <v>1977.7000000000007</v>
      </c>
      <c r="J28" s="41">
        <v>2207.2000000000007</v>
      </c>
      <c r="K28" s="41">
        <v>2271.5000000000009</v>
      </c>
      <c r="L28" s="41">
        <v>2321.9500000000007</v>
      </c>
      <c r="M28" s="31">
        <v>2221.0500000000002</v>
      </c>
      <c r="N28" s="31">
        <v>2106.3000000000002</v>
      </c>
      <c r="O28" s="42">
        <v>469975</v>
      </c>
      <c r="P28" s="43">
        <v>-3.1728045325779039E-2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44560</v>
      </c>
      <c r="E29" s="40">
        <v>8331.25</v>
      </c>
      <c r="F29" s="40">
        <v>8405.3833333333332</v>
      </c>
      <c r="G29" s="41">
        <v>8230.7666666666664</v>
      </c>
      <c r="H29" s="41">
        <v>8130.2833333333328</v>
      </c>
      <c r="I29" s="41">
        <v>7955.6666666666661</v>
      </c>
      <c r="J29" s="41">
        <v>8505.8666666666668</v>
      </c>
      <c r="K29" s="41">
        <v>8680.4833333333318</v>
      </c>
      <c r="L29" s="41">
        <v>8780.9666666666672</v>
      </c>
      <c r="M29" s="31">
        <v>8580</v>
      </c>
      <c r="N29" s="31">
        <v>8304.9</v>
      </c>
      <c r="O29" s="42">
        <v>42150</v>
      </c>
      <c r="P29" s="43">
        <v>7.662835249042145E-2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1128.95</v>
      </c>
      <c r="F30" s="40">
        <v>1147.2333333333333</v>
      </c>
      <c r="G30" s="41">
        <v>1101.8166666666666</v>
      </c>
      <c r="H30" s="41">
        <v>1074.6833333333332</v>
      </c>
      <c r="I30" s="41">
        <v>1029.2666666666664</v>
      </c>
      <c r="J30" s="41">
        <v>1174.3666666666668</v>
      </c>
      <c r="K30" s="41">
        <v>1219.7833333333333</v>
      </c>
      <c r="L30" s="41">
        <v>1246.916666666667</v>
      </c>
      <c r="M30" s="31">
        <v>1192.6500000000001</v>
      </c>
      <c r="N30" s="31">
        <v>1120.0999999999999</v>
      </c>
      <c r="O30" s="42">
        <v>3847000</v>
      </c>
      <c r="P30" s="43">
        <v>6.6981001248093197E-2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679.9</v>
      </c>
      <c r="F31" s="40">
        <v>679.86666666666667</v>
      </c>
      <c r="G31" s="41">
        <v>665.23333333333335</v>
      </c>
      <c r="H31" s="41">
        <v>650.56666666666672</v>
      </c>
      <c r="I31" s="41">
        <v>635.93333333333339</v>
      </c>
      <c r="J31" s="41">
        <v>694.5333333333333</v>
      </c>
      <c r="K31" s="41">
        <v>709.16666666666674</v>
      </c>
      <c r="L31" s="41">
        <v>723.83333333333326</v>
      </c>
      <c r="M31" s="31">
        <v>694.5</v>
      </c>
      <c r="N31" s="31">
        <v>665.2</v>
      </c>
      <c r="O31" s="42">
        <v>15738350</v>
      </c>
      <c r="P31" s="43">
        <v>-1.0860308651480251E-2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663.5</v>
      </c>
      <c r="F32" s="40">
        <v>667.11666666666667</v>
      </c>
      <c r="G32" s="41">
        <v>657.58333333333337</v>
      </c>
      <c r="H32" s="41">
        <v>651.66666666666674</v>
      </c>
      <c r="I32" s="41">
        <v>642.13333333333344</v>
      </c>
      <c r="J32" s="41">
        <v>673.0333333333333</v>
      </c>
      <c r="K32" s="41">
        <v>682.56666666666661</v>
      </c>
      <c r="L32" s="41">
        <v>688.48333333333323</v>
      </c>
      <c r="M32" s="31">
        <v>676.65</v>
      </c>
      <c r="N32" s="31">
        <v>661.2</v>
      </c>
      <c r="O32" s="42">
        <v>60584400</v>
      </c>
      <c r="P32" s="43">
        <v>-7.0995909376966645E-3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3339.45</v>
      </c>
      <c r="F33" s="40">
        <v>3354.6</v>
      </c>
      <c r="G33" s="41">
        <v>3314.1</v>
      </c>
      <c r="H33" s="41">
        <v>3288.75</v>
      </c>
      <c r="I33" s="41">
        <v>3248.25</v>
      </c>
      <c r="J33" s="41">
        <v>3379.95</v>
      </c>
      <c r="K33" s="41">
        <v>3420.45</v>
      </c>
      <c r="L33" s="41">
        <v>3445.7999999999997</v>
      </c>
      <c r="M33" s="31">
        <v>3395.1</v>
      </c>
      <c r="N33" s="31">
        <v>3329.25</v>
      </c>
      <c r="O33" s="42">
        <v>3103750</v>
      </c>
      <c r="P33" s="43">
        <v>-7.2765072765072769E-3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16701.650000000001</v>
      </c>
      <c r="F34" s="40">
        <v>16864</v>
      </c>
      <c r="G34" s="41">
        <v>16462.95</v>
      </c>
      <c r="H34" s="41">
        <v>16224.25</v>
      </c>
      <c r="I34" s="41">
        <v>15823.2</v>
      </c>
      <c r="J34" s="41">
        <v>17102.7</v>
      </c>
      <c r="K34" s="41">
        <v>17503.750000000004</v>
      </c>
      <c r="L34" s="41">
        <v>17742.45</v>
      </c>
      <c r="M34" s="31">
        <v>17265.05</v>
      </c>
      <c r="N34" s="31">
        <v>16625.3</v>
      </c>
      <c r="O34" s="42">
        <v>664325</v>
      </c>
      <c r="P34" s="43">
        <v>7.0283550829708399E-2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6819.2</v>
      </c>
      <c r="F35" s="40">
        <v>6894.8833333333341</v>
      </c>
      <c r="G35" s="41">
        <v>6699.3166666666684</v>
      </c>
      <c r="H35" s="41">
        <v>6579.4333333333343</v>
      </c>
      <c r="I35" s="41">
        <v>6383.8666666666686</v>
      </c>
      <c r="J35" s="41">
        <v>7014.7666666666682</v>
      </c>
      <c r="K35" s="41">
        <v>7210.3333333333339</v>
      </c>
      <c r="L35" s="41">
        <v>7330.2166666666681</v>
      </c>
      <c r="M35" s="31">
        <v>7090.45</v>
      </c>
      <c r="N35" s="31">
        <v>6775</v>
      </c>
      <c r="O35" s="42">
        <v>4283625</v>
      </c>
      <c r="P35" s="43">
        <v>4.0978128797083839E-2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2173.6999999999998</v>
      </c>
      <c r="F36" s="40">
        <v>2191.5</v>
      </c>
      <c r="G36" s="41">
        <v>2139.75</v>
      </c>
      <c r="H36" s="41">
        <v>2105.8000000000002</v>
      </c>
      <c r="I36" s="41">
        <v>2054.0500000000002</v>
      </c>
      <c r="J36" s="41">
        <v>2225.4499999999998</v>
      </c>
      <c r="K36" s="41">
        <v>2277.1999999999998</v>
      </c>
      <c r="L36" s="41">
        <v>2311.1499999999996</v>
      </c>
      <c r="M36" s="31">
        <v>2243.25</v>
      </c>
      <c r="N36" s="31">
        <v>2157.5500000000002</v>
      </c>
      <c r="O36" s="42">
        <v>1472400</v>
      </c>
      <c r="P36" s="43">
        <v>0.12551597615043572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283.45</v>
      </c>
      <c r="F37" s="40">
        <v>292.16666666666669</v>
      </c>
      <c r="G37" s="41">
        <v>270.63333333333338</v>
      </c>
      <c r="H37" s="41">
        <v>257.81666666666672</v>
      </c>
      <c r="I37" s="41">
        <v>236.28333333333342</v>
      </c>
      <c r="J37" s="41">
        <v>304.98333333333335</v>
      </c>
      <c r="K37" s="41">
        <v>326.51666666666665</v>
      </c>
      <c r="L37" s="41">
        <v>339.33333333333331</v>
      </c>
      <c r="M37" s="31">
        <v>313.7</v>
      </c>
      <c r="N37" s="31">
        <v>279.35000000000002</v>
      </c>
      <c r="O37" s="42">
        <v>23920200</v>
      </c>
      <c r="P37" s="43">
        <v>0.1929084380610413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89</v>
      </c>
      <c r="F38" s="40">
        <v>89.84999999999998</v>
      </c>
      <c r="G38" s="41">
        <v>87.249999999999957</v>
      </c>
      <c r="H38" s="41">
        <v>85.499999999999972</v>
      </c>
      <c r="I38" s="41">
        <v>82.899999999999949</v>
      </c>
      <c r="J38" s="41">
        <v>91.599999999999966</v>
      </c>
      <c r="K38" s="41">
        <v>94.199999999999989</v>
      </c>
      <c r="L38" s="41">
        <v>95.949999999999974</v>
      </c>
      <c r="M38" s="31">
        <v>92.45</v>
      </c>
      <c r="N38" s="31">
        <v>88.1</v>
      </c>
      <c r="O38" s="42">
        <v>133965000</v>
      </c>
      <c r="P38" s="43">
        <v>-2.3870417732310314E-2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1919.85</v>
      </c>
      <c r="F39" s="40">
        <v>1960.8999999999999</v>
      </c>
      <c r="G39" s="41">
        <v>1868.9499999999998</v>
      </c>
      <c r="H39" s="41">
        <v>1818.05</v>
      </c>
      <c r="I39" s="41">
        <v>1726.1</v>
      </c>
      <c r="J39" s="41">
        <v>2011.7999999999997</v>
      </c>
      <c r="K39" s="41">
        <v>2103.75</v>
      </c>
      <c r="L39" s="41">
        <v>2154.6499999999996</v>
      </c>
      <c r="M39" s="31">
        <v>2052.85</v>
      </c>
      <c r="N39" s="31">
        <v>1910</v>
      </c>
      <c r="O39" s="42">
        <v>1676400</v>
      </c>
      <c r="P39" s="43">
        <v>-6.1576354679802957E-2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198.75</v>
      </c>
      <c r="F40" s="40">
        <v>202.23333333333335</v>
      </c>
      <c r="G40" s="41">
        <v>193.91666666666669</v>
      </c>
      <c r="H40" s="41">
        <v>189.08333333333334</v>
      </c>
      <c r="I40" s="41">
        <v>180.76666666666668</v>
      </c>
      <c r="J40" s="41">
        <v>207.06666666666669</v>
      </c>
      <c r="K40" s="41">
        <v>215.38333333333335</v>
      </c>
      <c r="L40" s="41">
        <v>220.2166666666667</v>
      </c>
      <c r="M40" s="31">
        <v>210.55</v>
      </c>
      <c r="N40" s="31">
        <v>197.4</v>
      </c>
      <c r="O40" s="42">
        <v>23248400</v>
      </c>
      <c r="P40" s="43">
        <v>-1.9575856443719412E-3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765.55</v>
      </c>
      <c r="F41" s="40">
        <v>762.1</v>
      </c>
      <c r="G41" s="41">
        <v>755.2</v>
      </c>
      <c r="H41" s="41">
        <v>744.85</v>
      </c>
      <c r="I41" s="41">
        <v>737.95</v>
      </c>
      <c r="J41" s="41">
        <v>772.45</v>
      </c>
      <c r="K41" s="41">
        <v>779.34999999999991</v>
      </c>
      <c r="L41" s="41">
        <v>789.7</v>
      </c>
      <c r="M41" s="31">
        <v>769</v>
      </c>
      <c r="N41" s="31">
        <v>751.75</v>
      </c>
      <c r="O41" s="42">
        <v>3675100</v>
      </c>
      <c r="P41" s="43">
        <v>-3.3275462962962965E-2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698.6</v>
      </c>
      <c r="F42" s="40">
        <v>707.28333333333342</v>
      </c>
      <c r="G42" s="41">
        <v>682.86666666666679</v>
      </c>
      <c r="H42" s="41">
        <v>667.13333333333333</v>
      </c>
      <c r="I42" s="41">
        <v>642.7166666666667</v>
      </c>
      <c r="J42" s="41">
        <v>723.01666666666688</v>
      </c>
      <c r="K42" s="41">
        <v>747.43333333333362</v>
      </c>
      <c r="L42" s="41">
        <v>763.16666666666697</v>
      </c>
      <c r="M42" s="31">
        <v>731.7</v>
      </c>
      <c r="N42" s="31">
        <v>691.55</v>
      </c>
      <c r="O42" s="42">
        <v>9905250</v>
      </c>
      <c r="P42" s="43">
        <v>1.3647736750322238E-3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739.85</v>
      </c>
      <c r="F43" s="40">
        <v>748.35</v>
      </c>
      <c r="G43" s="41">
        <v>726.75</v>
      </c>
      <c r="H43" s="41">
        <v>713.65</v>
      </c>
      <c r="I43" s="41">
        <v>692.05</v>
      </c>
      <c r="J43" s="41">
        <v>761.45</v>
      </c>
      <c r="K43" s="41">
        <v>783.05000000000018</v>
      </c>
      <c r="L43" s="41">
        <v>796.15000000000009</v>
      </c>
      <c r="M43" s="31">
        <v>769.95</v>
      </c>
      <c r="N43" s="31">
        <v>735.25</v>
      </c>
      <c r="O43" s="42">
        <v>62514524</v>
      </c>
      <c r="P43" s="43">
        <v>-3.4278898268589636E-3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59.6</v>
      </c>
      <c r="F44" s="40">
        <v>60.5</v>
      </c>
      <c r="G44" s="41">
        <v>58.35</v>
      </c>
      <c r="H44" s="41">
        <v>57.1</v>
      </c>
      <c r="I44" s="41">
        <v>54.95</v>
      </c>
      <c r="J44" s="41">
        <v>61.75</v>
      </c>
      <c r="K44" s="41">
        <v>63.900000000000006</v>
      </c>
      <c r="L44" s="41">
        <v>65.150000000000006</v>
      </c>
      <c r="M44" s="31">
        <v>62.65</v>
      </c>
      <c r="N44" s="31">
        <v>59.25</v>
      </c>
      <c r="O44" s="42">
        <v>101713500</v>
      </c>
      <c r="P44" s="43">
        <v>-1.30412633723892E-2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364.3</v>
      </c>
      <c r="F45" s="40">
        <v>366.33333333333331</v>
      </c>
      <c r="G45" s="41">
        <v>358.36666666666662</v>
      </c>
      <c r="H45" s="41">
        <v>352.43333333333328</v>
      </c>
      <c r="I45" s="41">
        <v>344.46666666666658</v>
      </c>
      <c r="J45" s="41">
        <v>372.26666666666665</v>
      </c>
      <c r="K45" s="41">
        <v>380.23333333333335</v>
      </c>
      <c r="L45" s="41">
        <v>386.16666666666669</v>
      </c>
      <c r="M45" s="31">
        <v>374.3</v>
      </c>
      <c r="N45" s="31">
        <v>360.4</v>
      </c>
      <c r="O45" s="42">
        <v>13912700</v>
      </c>
      <c r="P45" s="43">
        <v>1.9036388140161724E-2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16127.1</v>
      </c>
      <c r="F46" s="40">
        <v>16288.900000000001</v>
      </c>
      <c r="G46" s="41">
        <v>15853.350000000002</v>
      </c>
      <c r="H46" s="41">
        <v>15579.6</v>
      </c>
      <c r="I46" s="41">
        <v>15144.050000000001</v>
      </c>
      <c r="J46" s="41">
        <v>16562.650000000001</v>
      </c>
      <c r="K46" s="41">
        <v>16998.200000000004</v>
      </c>
      <c r="L46" s="41">
        <v>17271.950000000004</v>
      </c>
      <c r="M46" s="31">
        <v>16724.45</v>
      </c>
      <c r="N46" s="31">
        <v>16015.15</v>
      </c>
      <c r="O46" s="42">
        <v>138950</v>
      </c>
      <c r="P46" s="43">
        <v>2.9259259259259259E-2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377.5</v>
      </c>
      <c r="F47" s="40">
        <v>383.68333333333334</v>
      </c>
      <c r="G47" s="41">
        <v>368.81666666666666</v>
      </c>
      <c r="H47" s="41">
        <v>360.13333333333333</v>
      </c>
      <c r="I47" s="41">
        <v>345.26666666666665</v>
      </c>
      <c r="J47" s="41">
        <v>392.36666666666667</v>
      </c>
      <c r="K47" s="41">
        <v>407.23333333333335</v>
      </c>
      <c r="L47" s="41">
        <v>415.91666666666669</v>
      </c>
      <c r="M47" s="31">
        <v>398.55</v>
      </c>
      <c r="N47" s="31">
        <v>375</v>
      </c>
      <c r="O47" s="42">
        <v>29964600</v>
      </c>
      <c r="P47" s="43">
        <v>-1.6832034018426648E-2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3565.9</v>
      </c>
      <c r="F48" s="40">
        <v>3583.3666666666668</v>
      </c>
      <c r="G48" s="41">
        <v>3527.9333333333334</v>
      </c>
      <c r="H48" s="41">
        <v>3489.9666666666667</v>
      </c>
      <c r="I48" s="41">
        <v>3434.5333333333333</v>
      </c>
      <c r="J48" s="41">
        <v>3621.3333333333335</v>
      </c>
      <c r="K48" s="41">
        <v>3676.7666666666669</v>
      </c>
      <c r="L48" s="41">
        <v>3714.7333333333336</v>
      </c>
      <c r="M48" s="31">
        <v>3638.8</v>
      </c>
      <c r="N48" s="31">
        <v>3545.4</v>
      </c>
      <c r="O48" s="42">
        <v>1418000</v>
      </c>
      <c r="P48" s="43">
        <v>3.0673062945195523E-2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44560</v>
      </c>
      <c r="E49" s="40">
        <v>471.85</v>
      </c>
      <c r="F49" s="40">
        <v>479.8</v>
      </c>
      <c r="G49" s="41">
        <v>460.65000000000003</v>
      </c>
      <c r="H49" s="41">
        <v>449.45000000000005</v>
      </c>
      <c r="I49" s="41">
        <v>430.30000000000007</v>
      </c>
      <c r="J49" s="41">
        <v>491</v>
      </c>
      <c r="K49" s="41">
        <v>510.15</v>
      </c>
      <c r="L49" s="41">
        <v>521.34999999999991</v>
      </c>
      <c r="M49" s="31">
        <v>498.95</v>
      </c>
      <c r="N49" s="31">
        <v>468.6</v>
      </c>
      <c r="O49" s="42">
        <v>3513900</v>
      </c>
      <c r="P49" s="43">
        <v>-6.1784102742103435E-2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473.85</v>
      </c>
      <c r="F50" s="40">
        <v>472</v>
      </c>
      <c r="G50" s="41">
        <v>462.45</v>
      </c>
      <c r="H50" s="41">
        <v>451.05</v>
      </c>
      <c r="I50" s="41">
        <v>441.5</v>
      </c>
      <c r="J50" s="41">
        <v>483.4</v>
      </c>
      <c r="K50" s="41">
        <v>492.94999999999993</v>
      </c>
      <c r="L50" s="41">
        <v>504.34999999999997</v>
      </c>
      <c r="M50" s="31">
        <v>481.55</v>
      </c>
      <c r="N50" s="31">
        <v>460.6</v>
      </c>
      <c r="O50" s="42">
        <v>19665800</v>
      </c>
      <c r="P50" s="43">
        <v>4.3727012668573761E-2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203.35</v>
      </c>
      <c r="F51" s="40">
        <v>206.75</v>
      </c>
      <c r="G51" s="41">
        <v>199.15</v>
      </c>
      <c r="H51" s="41">
        <v>194.95000000000002</v>
      </c>
      <c r="I51" s="41">
        <v>187.35000000000002</v>
      </c>
      <c r="J51" s="41">
        <v>210.95</v>
      </c>
      <c r="K51" s="41">
        <v>218.55</v>
      </c>
      <c r="L51" s="41">
        <v>222.74999999999997</v>
      </c>
      <c r="M51" s="31">
        <v>214.35</v>
      </c>
      <c r="N51" s="31">
        <v>202.55</v>
      </c>
      <c r="O51" s="42">
        <v>49350600</v>
      </c>
      <c r="P51" s="43">
        <v>1.4245014245014246E-3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44560</v>
      </c>
      <c r="E52" s="40">
        <v>589.5</v>
      </c>
      <c r="F52" s="40">
        <v>596.68333333333339</v>
      </c>
      <c r="G52" s="41">
        <v>577.91666666666674</v>
      </c>
      <c r="H52" s="41">
        <v>566.33333333333337</v>
      </c>
      <c r="I52" s="41">
        <v>547.56666666666672</v>
      </c>
      <c r="J52" s="41">
        <v>608.26666666666677</v>
      </c>
      <c r="K52" s="41">
        <v>627.03333333333342</v>
      </c>
      <c r="L52" s="41">
        <v>638.61666666666679</v>
      </c>
      <c r="M52" s="31">
        <v>615.45000000000005</v>
      </c>
      <c r="N52" s="31">
        <v>585.1</v>
      </c>
      <c r="O52" s="42">
        <v>4446000</v>
      </c>
      <c r="P52" s="43">
        <v>-3.714223290364868E-3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44560</v>
      </c>
      <c r="E53" s="40">
        <v>369.3</v>
      </c>
      <c r="F53" s="40">
        <v>376.93333333333334</v>
      </c>
      <c r="G53" s="41">
        <v>354.36666666666667</v>
      </c>
      <c r="H53" s="41">
        <v>339.43333333333334</v>
      </c>
      <c r="I53" s="41">
        <v>316.86666666666667</v>
      </c>
      <c r="J53" s="41">
        <v>391.86666666666667</v>
      </c>
      <c r="K53" s="41">
        <v>414.43333333333339</v>
      </c>
      <c r="L53" s="41">
        <v>429.36666666666667</v>
      </c>
      <c r="M53" s="31">
        <v>399.5</v>
      </c>
      <c r="N53" s="31">
        <v>362</v>
      </c>
      <c r="O53" s="42">
        <v>1780500</v>
      </c>
      <c r="P53" s="43">
        <v>-0.14419610670511895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545.35</v>
      </c>
      <c r="F54" s="40">
        <v>555.76666666666677</v>
      </c>
      <c r="G54" s="41">
        <v>528.68333333333351</v>
      </c>
      <c r="H54" s="41">
        <v>512.01666666666677</v>
      </c>
      <c r="I54" s="41">
        <v>484.93333333333351</v>
      </c>
      <c r="J54" s="41">
        <v>572.43333333333351</v>
      </c>
      <c r="K54" s="41">
        <v>599.51666666666677</v>
      </c>
      <c r="L54" s="41">
        <v>616.18333333333351</v>
      </c>
      <c r="M54" s="31">
        <v>582.85</v>
      </c>
      <c r="N54" s="31">
        <v>539.1</v>
      </c>
      <c r="O54" s="42">
        <v>8691250</v>
      </c>
      <c r="P54" s="43">
        <v>6.9692307692307692E-2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969</v>
      </c>
      <c r="F55" s="40">
        <v>947.35</v>
      </c>
      <c r="G55" s="41">
        <v>916.45</v>
      </c>
      <c r="H55" s="41">
        <v>863.9</v>
      </c>
      <c r="I55" s="41">
        <v>833</v>
      </c>
      <c r="J55" s="41">
        <v>999.90000000000009</v>
      </c>
      <c r="K55" s="41">
        <v>1030.8</v>
      </c>
      <c r="L55" s="41">
        <v>1083.3500000000001</v>
      </c>
      <c r="M55" s="31">
        <v>978.25</v>
      </c>
      <c r="N55" s="31">
        <v>894.8</v>
      </c>
      <c r="O55" s="42">
        <v>10818600</v>
      </c>
      <c r="P55" s="43">
        <v>2.8995363214837713E-2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154.4</v>
      </c>
      <c r="F56" s="40">
        <v>155.19999999999999</v>
      </c>
      <c r="G56" s="41">
        <v>152.89999999999998</v>
      </c>
      <c r="H56" s="41">
        <v>151.39999999999998</v>
      </c>
      <c r="I56" s="41">
        <v>149.09999999999997</v>
      </c>
      <c r="J56" s="41">
        <v>156.69999999999999</v>
      </c>
      <c r="K56" s="41">
        <v>159</v>
      </c>
      <c r="L56" s="41">
        <v>160.5</v>
      </c>
      <c r="M56" s="31">
        <v>157.5</v>
      </c>
      <c r="N56" s="31">
        <v>153.69999999999999</v>
      </c>
      <c r="O56" s="42">
        <v>57594600</v>
      </c>
      <c r="P56" s="43">
        <v>-4.2856145738814827E-2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5147.3500000000004</v>
      </c>
      <c r="F57" s="40">
        <v>5234.8499999999995</v>
      </c>
      <c r="G57" s="41">
        <v>5029.2999999999993</v>
      </c>
      <c r="H57" s="41">
        <v>4911.25</v>
      </c>
      <c r="I57" s="41">
        <v>4705.7</v>
      </c>
      <c r="J57" s="41">
        <v>5352.8999999999987</v>
      </c>
      <c r="K57" s="41">
        <v>5558.45</v>
      </c>
      <c r="L57" s="41">
        <v>5676.4999999999982</v>
      </c>
      <c r="M57" s="31">
        <v>5440.4</v>
      </c>
      <c r="N57" s="31">
        <v>5116.8</v>
      </c>
      <c r="O57" s="42">
        <v>700200</v>
      </c>
      <c r="P57" s="43">
        <v>3.1374281926646048E-2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1463.1</v>
      </c>
      <c r="F58" s="40">
        <v>1465.8833333333332</v>
      </c>
      <c r="G58" s="41">
        <v>1447.5166666666664</v>
      </c>
      <c r="H58" s="41">
        <v>1431.9333333333332</v>
      </c>
      <c r="I58" s="41">
        <v>1413.5666666666664</v>
      </c>
      <c r="J58" s="41">
        <v>1481.4666666666665</v>
      </c>
      <c r="K58" s="41">
        <v>1499.8333333333333</v>
      </c>
      <c r="L58" s="41">
        <v>1515.4166666666665</v>
      </c>
      <c r="M58" s="31">
        <v>1484.25</v>
      </c>
      <c r="N58" s="31">
        <v>1450.3</v>
      </c>
      <c r="O58" s="42">
        <v>3510150</v>
      </c>
      <c r="P58" s="43">
        <v>-1.6185991759858742E-2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604.54999999999995</v>
      </c>
      <c r="F59" s="40">
        <v>608.11666666666667</v>
      </c>
      <c r="G59" s="41">
        <v>597.23333333333335</v>
      </c>
      <c r="H59" s="41">
        <v>589.91666666666663</v>
      </c>
      <c r="I59" s="41">
        <v>579.0333333333333</v>
      </c>
      <c r="J59" s="41">
        <v>615.43333333333339</v>
      </c>
      <c r="K59" s="41">
        <v>626.31666666666683</v>
      </c>
      <c r="L59" s="41">
        <v>633.63333333333344</v>
      </c>
      <c r="M59" s="31">
        <v>619</v>
      </c>
      <c r="N59" s="31">
        <v>600.79999999999995</v>
      </c>
      <c r="O59" s="42">
        <v>6090475</v>
      </c>
      <c r="P59" s="43">
        <v>6.6327793037569758E-4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753.8</v>
      </c>
      <c r="F60" s="40">
        <v>754.20000000000016</v>
      </c>
      <c r="G60" s="41">
        <v>746.0500000000003</v>
      </c>
      <c r="H60" s="41">
        <v>738.30000000000018</v>
      </c>
      <c r="I60" s="41">
        <v>730.15000000000032</v>
      </c>
      <c r="J60" s="41">
        <v>761.95000000000027</v>
      </c>
      <c r="K60" s="41">
        <v>770.10000000000014</v>
      </c>
      <c r="L60" s="41">
        <v>777.85000000000025</v>
      </c>
      <c r="M60" s="31">
        <v>762.35</v>
      </c>
      <c r="N60" s="31">
        <v>746.45</v>
      </c>
      <c r="O60" s="42">
        <v>1473125</v>
      </c>
      <c r="P60" s="43">
        <v>-1.7507294706127552E-2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437.25</v>
      </c>
      <c r="F61" s="40">
        <v>439.83333333333331</v>
      </c>
      <c r="G61" s="41">
        <v>432.41666666666663</v>
      </c>
      <c r="H61" s="41">
        <v>427.58333333333331</v>
      </c>
      <c r="I61" s="41">
        <v>420.16666666666663</v>
      </c>
      <c r="J61" s="41">
        <v>444.66666666666663</v>
      </c>
      <c r="K61" s="41">
        <v>452.08333333333326</v>
      </c>
      <c r="L61" s="41">
        <v>456.91666666666663</v>
      </c>
      <c r="M61" s="31">
        <v>447.25</v>
      </c>
      <c r="N61" s="31">
        <v>435</v>
      </c>
      <c r="O61" s="42">
        <v>1442100</v>
      </c>
      <c r="P61" s="43">
        <v>-7.6760563380281685E-2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148.1</v>
      </c>
      <c r="F62" s="40">
        <v>149.53333333333333</v>
      </c>
      <c r="G62" s="41">
        <v>146.11666666666667</v>
      </c>
      <c r="H62" s="41">
        <v>144.13333333333335</v>
      </c>
      <c r="I62" s="41">
        <v>140.7166666666667</v>
      </c>
      <c r="J62" s="41">
        <v>151.51666666666665</v>
      </c>
      <c r="K62" s="41">
        <v>154.93333333333334</v>
      </c>
      <c r="L62" s="41">
        <v>156.91666666666663</v>
      </c>
      <c r="M62" s="31">
        <v>152.94999999999999</v>
      </c>
      <c r="N62" s="31">
        <v>147.55000000000001</v>
      </c>
      <c r="O62" s="42">
        <v>8911500</v>
      </c>
      <c r="P62" s="43">
        <v>1.4157116682409441E-2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872.2</v>
      </c>
      <c r="F63" s="40">
        <v>876.66666666666663</v>
      </c>
      <c r="G63" s="41">
        <v>858.73333333333323</v>
      </c>
      <c r="H63" s="41">
        <v>845.26666666666665</v>
      </c>
      <c r="I63" s="41">
        <v>827.33333333333326</v>
      </c>
      <c r="J63" s="41">
        <v>890.13333333333321</v>
      </c>
      <c r="K63" s="41">
        <v>908.06666666666661</v>
      </c>
      <c r="L63" s="41">
        <v>921.53333333333319</v>
      </c>
      <c r="M63" s="31">
        <v>894.6</v>
      </c>
      <c r="N63" s="31">
        <v>863.2</v>
      </c>
      <c r="O63" s="42">
        <v>1334400</v>
      </c>
      <c r="P63" s="43">
        <v>-1.8967798853109837E-2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604.15</v>
      </c>
      <c r="F64" s="40">
        <v>606.98333333333323</v>
      </c>
      <c r="G64" s="41">
        <v>599.76666666666642</v>
      </c>
      <c r="H64" s="41">
        <v>595.38333333333321</v>
      </c>
      <c r="I64" s="41">
        <v>588.1666666666664</v>
      </c>
      <c r="J64" s="41">
        <v>611.36666666666645</v>
      </c>
      <c r="K64" s="41">
        <v>618.58333333333337</v>
      </c>
      <c r="L64" s="41">
        <v>622.96666666666647</v>
      </c>
      <c r="M64" s="31">
        <v>614.20000000000005</v>
      </c>
      <c r="N64" s="31">
        <v>602.6</v>
      </c>
      <c r="O64" s="42">
        <v>9302500</v>
      </c>
      <c r="P64" s="43">
        <v>-1.20789155818011E-3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1892.6</v>
      </c>
      <c r="F65" s="40">
        <v>1919.0166666666667</v>
      </c>
      <c r="G65" s="41">
        <v>1859.0833333333333</v>
      </c>
      <c r="H65" s="41">
        <v>1825.5666666666666</v>
      </c>
      <c r="I65" s="41">
        <v>1765.6333333333332</v>
      </c>
      <c r="J65" s="41">
        <v>1952.5333333333333</v>
      </c>
      <c r="K65" s="41">
        <v>2012.4666666666667</v>
      </c>
      <c r="L65" s="41">
        <v>2045.9833333333333</v>
      </c>
      <c r="M65" s="31">
        <v>1978.95</v>
      </c>
      <c r="N65" s="31">
        <v>1885.5</v>
      </c>
      <c r="O65" s="42">
        <v>431250</v>
      </c>
      <c r="P65" s="43">
        <v>-9.7588978185993106E-3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2108.75</v>
      </c>
      <c r="F66" s="40">
        <v>2129.5833333333335</v>
      </c>
      <c r="G66" s="41">
        <v>2066.166666666667</v>
      </c>
      <c r="H66" s="41">
        <v>2023.5833333333335</v>
      </c>
      <c r="I66" s="41">
        <v>1960.166666666667</v>
      </c>
      <c r="J66" s="41">
        <v>2172.166666666667</v>
      </c>
      <c r="K66" s="41">
        <v>2235.5833333333339</v>
      </c>
      <c r="L66" s="41">
        <v>2278.166666666667</v>
      </c>
      <c r="M66" s="31">
        <v>2193</v>
      </c>
      <c r="N66" s="31">
        <v>2087</v>
      </c>
      <c r="O66" s="42">
        <v>2769500</v>
      </c>
      <c r="P66" s="43">
        <v>6.1762034514078112E-3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44560</v>
      </c>
      <c r="E67" s="40">
        <v>267.39999999999998</v>
      </c>
      <c r="F67" s="40">
        <v>273.84999999999997</v>
      </c>
      <c r="G67" s="41">
        <v>258.79999999999995</v>
      </c>
      <c r="H67" s="41">
        <v>250.2</v>
      </c>
      <c r="I67" s="41">
        <v>235.14999999999998</v>
      </c>
      <c r="J67" s="41">
        <v>282.44999999999993</v>
      </c>
      <c r="K67" s="41">
        <v>297.5</v>
      </c>
      <c r="L67" s="41">
        <v>306.09999999999991</v>
      </c>
      <c r="M67" s="31">
        <v>288.89999999999998</v>
      </c>
      <c r="N67" s="31">
        <v>265.25</v>
      </c>
      <c r="O67" s="42">
        <v>13057100</v>
      </c>
      <c r="P67" s="43">
        <v>-6.4753237661883097E-3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4953.3999999999996</v>
      </c>
      <c r="F68" s="40">
        <v>4935.95</v>
      </c>
      <c r="G68" s="41">
        <v>4784.8499999999995</v>
      </c>
      <c r="H68" s="41">
        <v>4616.2999999999993</v>
      </c>
      <c r="I68" s="41">
        <v>4465.1999999999989</v>
      </c>
      <c r="J68" s="41">
        <v>5104.5</v>
      </c>
      <c r="K68" s="41">
        <v>5255.6</v>
      </c>
      <c r="L68" s="41">
        <v>5424.1500000000005</v>
      </c>
      <c r="M68" s="31">
        <v>5087.05</v>
      </c>
      <c r="N68" s="31">
        <v>4767.3999999999996</v>
      </c>
      <c r="O68" s="42">
        <v>1973600</v>
      </c>
      <c r="P68" s="43">
        <v>-1.932919254658385E-2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5119.6000000000004</v>
      </c>
      <c r="F69" s="40">
        <v>5108.166666666667</v>
      </c>
      <c r="G69" s="41">
        <v>5030.7833333333338</v>
      </c>
      <c r="H69" s="41">
        <v>4941.9666666666672</v>
      </c>
      <c r="I69" s="41">
        <v>4864.5833333333339</v>
      </c>
      <c r="J69" s="41">
        <v>5196.9833333333336</v>
      </c>
      <c r="K69" s="41">
        <v>5274.3666666666668</v>
      </c>
      <c r="L69" s="41">
        <v>5363.1833333333334</v>
      </c>
      <c r="M69" s="31">
        <v>5185.55</v>
      </c>
      <c r="N69" s="31">
        <v>5019.3500000000004</v>
      </c>
      <c r="O69" s="42">
        <v>400000</v>
      </c>
      <c r="P69" s="43">
        <v>-3.4690799396681751E-2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378.25</v>
      </c>
      <c r="F70" s="40">
        <v>386.31666666666661</v>
      </c>
      <c r="G70" s="41">
        <v>368.3333333333332</v>
      </c>
      <c r="H70" s="41">
        <v>358.41666666666657</v>
      </c>
      <c r="I70" s="41">
        <v>340.43333333333317</v>
      </c>
      <c r="J70" s="41">
        <v>396.23333333333323</v>
      </c>
      <c r="K70" s="41">
        <v>414.21666666666658</v>
      </c>
      <c r="L70" s="41">
        <v>424.13333333333327</v>
      </c>
      <c r="M70" s="31">
        <v>404.3</v>
      </c>
      <c r="N70" s="31">
        <v>376.4</v>
      </c>
      <c r="O70" s="42">
        <v>32315250</v>
      </c>
      <c r="P70" s="43">
        <v>2.2003889059461672E-3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4760.75</v>
      </c>
      <c r="F71" s="40">
        <v>4729.5</v>
      </c>
      <c r="G71" s="41">
        <v>4626.55</v>
      </c>
      <c r="H71" s="41">
        <v>4492.3500000000004</v>
      </c>
      <c r="I71" s="41">
        <v>4389.4000000000005</v>
      </c>
      <c r="J71" s="41">
        <v>4863.7</v>
      </c>
      <c r="K71" s="41">
        <v>4966.6500000000005</v>
      </c>
      <c r="L71" s="41">
        <v>5100.8499999999995</v>
      </c>
      <c r="M71" s="31">
        <v>4832.45</v>
      </c>
      <c r="N71" s="31">
        <v>4595.3</v>
      </c>
      <c r="O71" s="42">
        <v>2517375</v>
      </c>
      <c r="P71" s="43">
        <v>-3.9215686274509803E-2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2440.1999999999998</v>
      </c>
      <c r="F72" s="40">
        <v>2461.8833333333332</v>
      </c>
      <c r="G72" s="41">
        <v>2410.3166666666666</v>
      </c>
      <c r="H72" s="41">
        <v>2380.4333333333334</v>
      </c>
      <c r="I72" s="41">
        <v>2328.8666666666668</v>
      </c>
      <c r="J72" s="41">
        <v>2491.7666666666664</v>
      </c>
      <c r="K72" s="41">
        <v>2543.333333333333</v>
      </c>
      <c r="L72" s="41">
        <v>2573.2166666666662</v>
      </c>
      <c r="M72" s="31">
        <v>2513.4499999999998</v>
      </c>
      <c r="N72" s="31">
        <v>2432</v>
      </c>
      <c r="O72" s="42">
        <v>3731700</v>
      </c>
      <c r="P72" s="43">
        <v>9.2767890950397579E-3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1877.4</v>
      </c>
      <c r="F73" s="40">
        <v>1861.1000000000001</v>
      </c>
      <c r="G73" s="41">
        <v>1826.3500000000004</v>
      </c>
      <c r="H73" s="41">
        <v>1775.3000000000002</v>
      </c>
      <c r="I73" s="41">
        <v>1740.5500000000004</v>
      </c>
      <c r="J73" s="41">
        <v>1912.1500000000003</v>
      </c>
      <c r="K73" s="41">
        <v>1946.8999999999999</v>
      </c>
      <c r="L73" s="41">
        <v>1997.9500000000003</v>
      </c>
      <c r="M73" s="31">
        <v>1895.85</v>
      </c>
      <c r="N73" s="31">
        <v>1810.05</v>
      </c>
      <c r="O73" s="42">
        <v>6321700</v>
      </c>
      <c r="P73" s="43">
        <v>0.36703139866793533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165.75</v>
      </c>
      <c r="F74" s="40">
        <v>167</v>
      </c>
      <c r="G74" s="41">
        <v>164.15</v>
      </c>
      <c r="H74" s="41">
        <v>162.55000000000001</v>
      </c>
      <c r="I74" s="41">
        <v>159.70000000000002</v>
      </c>
      <c r="J74" s="41">
        <v>168.6</v>
      </c>
      <c r="K74" s="41">
        <v>171.45000000000002</v>
      </c>
      <c r="L74" s="41">
        <v>173.04999999999998</v>
      </c>
      <c r="M74" s="31">
        <v>169.85</v>
      </c>
      <c r="N74" s="31">
        <v>165.4</v>
      </c>
      <c r="O74" s="42">
        <v>27068400</v>
      </c>
      <c r="P74" s="43">
        <v>-7.3927392739273927E-3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88.85</v>
      </c>
      <c r="F75" s="40">
        <v>89.883333333333326</v>
      </c>
      <c r="G75" s="41">
        <v>87.016666666666652</v>
      </c>
      <c r="H75" s="41">
        <v>85.183333333333323</v>
      </c>
      <c r="I75" s="41">
        <v>82.316666666666649</v>
      </c>
      <c r="J75" s="41">
        <v>91.716666666666654</v>
      </c>
      <c r="K75" s="41">
        <v>94.583333333333329</v>
      </c>
      <c r="L75" s="41">
        <v>96.416666666666657</v>
      </c>
      <c r="M75" s="31">
        <v>92.75</v>
      </c>
      <c r="N75" s="31">
        <v>88.05</v>
      </c>
      <c r="O75" s="42">
        <v>100450000</v>
      </c>
      <c r="P75" s="43">
        <v>-6.429277942631058E-3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44560</v>
      </c>
      <c r="E76" s="40">
        <v>166.75</v>
      </c>
      <c r="F76" s="40">
        <v>168.06666666666666</v>
      </c>
      <c r="G76" s="41">
        <v>164.43333333333334</v>
      </c>
      <c r="H76" s="41">
        <v>162.11666666666667</v>
      </c>
      <c r="I76" s="41">
        <v>158.48333333333335</v>
      </c>
      <c r="J76" s="41">
        <v>170.38333333333333</v>
      </c>
      <c r="K76" s="41">
        <v>174.01666666666665</v>
      </c>
      <c r="L76" s="41">
        <v>176.33333333333331</v>
      </c>
      <c r="M76" s="31">
        <v>171.7</v>
      </c>
      <c r="N76" s="31">
        <v>165.75</v>
      </c>
      <c r="O76" s="42">
        <v>6195800</v>
      </c>
      <c r="P76" s="43">
        <v>-5.0104384133611689E-3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132.80000000000001</v>
      </c>
      <c r="F77" s="40">
        <v>135.01666666666668</v>
      </c>
      <c r="G77" s="41">
        <v>130.03333333333336</v>
      </c>
      <c r="H77" s="41">
        <v>127.26666666666668</v>
      </c>
      <c r="I77" s="41">
        <v>122.28333333333336</v>
      </c>
      <c r="J77" s="41">
        <v>137.78333333333336</v>
      </c>
      <c r="K77" s="41">
        <v>142.76666666666665</v>
      </c>
      <c r="L77" s="41">
        <v>145.53333333333336</v>
      </c>
      <c r="M77" s="31">
        <v>140</v>
      </c>
      <c r="N77" s="31">
        <v>132.25</v>
      </c>
      <c r="O77" s="42">
        <v>43407600</v>
      </c>
      <c r="P77" s="43">
        <v>-2.9195088676671213E-2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534.5</v>
      </c>
      <c r="F78" s="40">
        <v>538.1</v>
      </c>
      <c r="G78" s="41">
        <v>521.35</v>
      </c>
      <c r="H78" s="41">
        <v>508.20000000000005</v>
      </c>
      <c r="I78" s="41">
        <v>491.45000000000005</v>
      </c>
      <c r="J78" s="41">
        <v>551.25</v>
      </c>
      <c r="K78" s="41">
        <v>568</v>
      </c>
      <c r="L78" s="41">
        <v>581.15</v>
      </c>
      <c r="M78" s="31">
        <v>554.85</v>
      </c>
      <c r="N78" s="31">
        <v>524.95000000000005</v>
      </c>
      <c r="O78" s="42">
        <v>9807200</v>
      </c>
      <c r="P78" s="43">
        <v>2.94543698696282E-2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38.6</v>
      </c>
      <c r="F79" s="40">
        <v>38.466666666666669</v>
      </c>
      <c r="G79" s="41">
        <v>37.38333333333334</v>
      </c>
      <c r="H79" s="41">
        <v>36.166666666666671</v>
      </c>
      <c r="I79" s="41">
        <v>35.083333333333343</v>
      </c>
      <c r="J79" s="41">
        <v>39.683333333333337</v>
      </c>
      <c r="K79" s="41">
        <v>40.766666666666666</v>
      </c>
      <c r="L79" s="41">
        <v>41.983333333333334</v>
      </c>
      <c r="M79" s="31">
        <v>39.549999999999997</v>
      </c>
      <c r="N79" s="31">
        <v>37.25</v>
      </c>
      <c r="O79" s="42">
        <v>115807500</v>
      </c>
      <c r="P79" s="43">
        <v>4.0967616074912214E-3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897.85</v>
      </c>
      <c r="F80" s="40">
        <v>905.19999999999993</v>
      </c>
      <c r="G80" s="41">
        <v>885.64999999999986</v>
      </c>
      <c r="H80" s="41">
        <v>873.44999999999993</v>
      </c>
      <c r="I80" s="41">
        <v>853.89999999999986</v>
      </c>
      <c r="J80" s="41">
        <v>917.39999999999986</v>
      </c>
      <c r="K80" s="41">
        <v>936.94999999999982</v>
      </c>
      <c r="L80" s="41">
        <v>949.14999999999986</v>
      </c>
      <c r="M80" s="31">
        <v>924.75</v>
      </c>
      <c r="N80" s="31">
        <v>893</v>
      </c>
      <c r="O80" s="42">
        <v>4674500</v>
      </c>
      <c r="P80" s="43">
        <v>-1.2819143253925862E-3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2095.9</v>
      </c>
      <c r="F81" s="40">
        <v>2130.5166666666669</v>
      </c>
      <c r="G81" s="41">
        <v>2049.8333333333339</v>
      </c>
      <c r="H81" s="41">
        <v>2003.7666666666669</v>
      </c>
      <c r="I81" s="41">
        <v>1923.0833333333339</v>
      </c>
      <c r="J81" s="41">
        <v>2176.5833333333339</v>
      </c>
      <c r="K81" s="41">
        <v>2257.2666666666673</v>
      </c>
      <c r="L81" s="41">
        <v>2303.3333333333339</v>
      </c>
      <c r="M81" s="31">
        <v>2211.1999999999998</v>
      </c>
      <c r="N81" s="31">
        <v>2084.4499999999998</v>
      </c>
      <c r="O81" s="42">
        <v>1844050</v>
      </c>
      <c r="P81" s="43">
        <v>-2.3239800309864004E-2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313.3</v>
      </c>
      <c r="F82" s="40">
        <v>317.18333333333334</v>
      </c>
      <c r="G82" s="41">
        <v>308.11666666666667</v>
      </c>
      <c r="H82" s="41">
        <v>302.93333333333334</v>
      </c>
      <c r="I82" s="41">
        <v>293.86666666666667</v>
      </c>
      <c r="J82" s="41">
        <v>322.36666666666667</v>
      </c>
      <c r="K82" s="41">
        <v>331.43333333333339</v>
      </c>
      <c r="L82" s="41">
        <v>336.61666666666667</v>
      </c>
      <c r="M82" s="31">
        <v>326.25</v>
      </c>
      <c r="N82" s="31">
        <v>312</v>
      </c>
      <c r="O82" s="42">
        <v>13506700</v>
      </c>
      <c r="P82" s="43">
        <v>-1.2689780194878767E-2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44560</v>
      </c>
      <c r="E83" s="40">
        <v>1691.7</v>
      </c>
      <c r="F83" s="40">
        <v>1712.3</v>
      </c>
      <c r="G83" s="41">
        <v>1662.5</v>
      </c>
      <c r="H83" s="41">
        <v>1633.3</v>
      </c>
      <c r="I83" s="41">
        <v>1583.5</v>
      </c>
      <c r="J83" s="41">
        <v>1741.5</v>
      </c>
      <c r="K83" s="41">
        <v>1791.2999999999997</v>
      </c>
      <c r="L83" s="41">
        <v>1820.5</v>
      </c>
      <c r="M83" s="31">
        <v>1762.1</v>
      </c>
      <c r="N83" s="31">
        <v>1683.1</v>
      </c>
      <c r="O83" s="42">
        <v>10590125</v>
      </c>
      <c r="P83" s="43">
        <v>-5.2204176334106726E-3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303</v>
      </c>
      <c r="F84" s="40">
        <v>305.2</v>
      </c>
      <c r="G84" s="41">
        <v>299.5</v>
      </c>
      <c r="H84" s="41">
        <v>296</v>
      </c>
      <c r="I84" s="41">
        <v>290.3</v>
      </c>
      <c r="J84" s="41">
        <v>308.7</v>
      </c>
      <c r="K84" s="41">
        <v>314.39999999999992</v>
      </c>
      <c r="L84" s="41">
        <v>317.89999999999998</v>
      </c>
      <c r="M84" s="31">
        <v>310.89999999999998</v>
      </c>
      <c r="N84" s="31">
        <v>301.7</v>
      </c>
      <c r="O84" s="42">
        <v>906100</v>
      </c>
      <c r="P84" s="43">
        <v>-4.1366906474820143E-2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657.45</v>
      </c>
      <c r="F85" s="40">
        <v>662.61666666666667</v>
      </c>
      <c r="G85" s="41">
        <v>645.5333333333333</v>
      </c>
      <c r="H85" s="41">
        <v>633.61666666666667</v>
      </c>
      <c r="I85" s="41">
        <v>616.5333333333333</v>
      </c>
      <c r="J85" s="41">
        <v>674.5333333333333</v>
      </c>
      <c r="K85" s="41">
        <v>691.61666666666656</v>
      </c>
      <c r="L85" s="41">
        <v>703.5333333333333</v>
      </c>
      <c r="M85" s="31">
        <v>679.7</v>
      </c>
      <c r="N85" s="31">
        <v>650.70000000000005</v>
      </c>
      <c r="O85" s="42">
        <v>2032500</v>
      </c>
      <c r="P85" s="43">
        <v>-4.5774647887323945E-2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1292.25</v>
      </c>
      <c r="F86" s="40">
        <v>1309.3833333333334</v>
      </c>
      <c r="G86" s="41">
        <v>1268.5166666666669</v>
      </c>
      <c r="H86" s="41">
        <v>1244.7833333333335</v>
      </c>
      <c r="I86" s="41">
        <v>1203.916666666667</v>
      </c>
      <c r="J86" s="41">
        <v>1333.1166666666668</v>
      </c>
      <c r="K86" s="41">
        <v>1373.9833333333331</v>
      </c>
      <c r="L86" s="41">
        <v>1397.7166666666667</v>
      </c>
      <c r="M86" s="31">
        <v>1350.25</v>
      </c>
      <c r="N86" s="31">
        <v>1285.6500000000001</v>
      </c>
      <c r="O86" s="42">
        <v>2754525</v>
      </c>
      <c r="P86" s="43">
        <v>8.6296168450120819E-4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1330.1</v>
      </c>
      <c r="F87" s="40">
        <v>1346.6666666666667</v>
      </c>
      <c r="G87" s="41">
        <v>1308.3833333333334</v>
      </c>
      <c r="H87" s="41">
        <v>1286.6666666666667</v>
      </c>
      <c r="I87" s="41">
        <v>1248.3833333333334</v>
      </c>
      <c r="J87" s="41">
        <v>1368.3833333333334</v>
      </c>
      <c r="K87" s="41">
        <v>1406.6666666666667</v>
      </c>
      <c r="L87" s="41">
        <v>1428.3833333333334</v>
      </c>
      <c r="M87" s="31">
        <v>1384.95</v>
      </c>
      <c r="N87" s="31">
        <v>1324.95</v>
      </c>
      <c r="O87" s="42">
        <v>2975000</v>
      </c>
      <c r="P87" s="43">
        <v>5.6838365896980464E-2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1112.3499999999999</v>
      </c>
      <c r="F88" s="40">
        <v>1116.7166666666665</v>
      </c>
      <c r="G88" s="41">
        <v>1102.6833333333329</v>
      </c>
      <c r="H88" s="41">
        <v>1093.0166666666664</v>
      </c>
      <c r="I88" s="41">
        <v>1078.9833333333329</v>
      </c>
      <c r="J88" s="41">
        <v>1126.383333333333</v>
      </c>
      <c r="K88" s="41">
        <v>1140.4166666666663</v>
      </c>
      <c r="L88" s="41">
        <v>1150.083333333333</v>
      </c>
      <c r="M88" s="31">
        <v>1130.75</v>
      </c>
      <c r="N88" s="31">
        <v>1107.05</v>
      </c>
      <c r="O88" s="42">
        <v>23865100</v>
      </c>
      <c r="P88" s="43">
        <v>-1.6103431358402354E-2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2748.9</v>
      </c>
      <c r="F89" s="40">
        <v>2783.7666666666664</v>
      </c>
      <c r="G89" s="41">
        <v>2699.6333333333328</v>
      </c>
      <c r="H89" s="41">
        <v>2650.3666666666663</v>
      </c>
      <c r="I89" s="41">
        <v>2566.2333333333327</v>
      </c>
      <c r="J89" s="41">
        <v>2833.0333333333328</v>
      </c>
      <c r="K89" s="41">
        <v>2917.1666666666661</v>
      </c>
      <c r="L89" s="41">
        <v>2966.4333333333329</v>
      </c>
      <c r="M89" s="31">
        <v>2867.9</v>
      </c>
      <c r="N89" s="31">
        <v>2734.5</v>
      </c>
      <c r="O89" s="42">
        <v>12856200</v>
      </c>
      <c r="P89" s="43">
        <v>2.103833599390055E-2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2517.4499999999998</v>
      </c>
      <c r="F90" s="40">
        <v>2517.1</v>
      </c>
      <c r="G90" s="41">
        <v>2490.35</v>
      </c>
      <c r="H90" s="41">
        <v>2463.25</v>
      </c>
      <c r="I90" s="41">
        <v>2436.5</v>
      </c>
      <c r="J90" s="41">
        <v>2544.1999999999998</v>
      </c>
      <c r="K90" s="41">
        <v>2570.9499999999998</v>
      </c>
      <c r="L90" s="41">
        <v>2598.0499999999997</v>
      </c>
      <c r="M90" s="31">
        <v>2543.85</v>
      </c>
      <c r="N90" s="31">
        <v>2490</v>
      </c>
      <c r="O90" s="42">
        <v>3244800</v>
      </c>
      <c r="P90" s="43">
        <v>-1.3018615403333739E-2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1491.95</v>
      </c>
      <c r="F91" s="40">
        <v>1497.6833333333334</v>
      </c>
      <c r="G91" s="41">
        <v>1482.4666666666667</v>
      </c>
      <c r="H91" s="41">
        <v>1472.9833333333333</v>
      </c>
      <c r="I91" s="41">
        <v>1457.7666666666667</v>
      </c>
      <c r="J91" s="41">
        <v>1507.1666666666667</v>
      </c>
      <c r="K91" s="41">
        <v>1522.3833333333334</v>
      </c>
      <c r="L91" s="41">
        <v>1531.8666666666668</v>
      </c>
      <c r="M91" s="31">
        <v>1512.9</v>
      </c>
      <c r="N91" s="31">
        <v>1488.2</v>
      </c>
      <c r="O91" s="42">
        <v>37348850</v>
      </c>
      <c r="P91" s="43">
        <v>-1.3676470588235294E-3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671.45</v>
      </c>
      <c r="F92" s="40">
        <v>676.48333333333335</v>
      </c>
      <c r="G92" s="41">
        <v>663.2166666666667</v>
      </c>
      <c r="H92" s="41">
        <v>654.98333333333335</v>
      </c>
      <c r="I92" s="41">
        <v>641.7166666666667</v>
      </c>
      <c r="J92" s="41">
        <v>684.7166666666667</v>
      </c>
      <c r="K92" s="41">
        <v>697.98333333333335</v>
      </c>
      <c r="L92" s="41">
        <v>706.2166666666667</v>
      </c>
      <c r="M92" s="31">
        <v>689.75</v>
      </c>
      <c r="N92" s="31">
        <v>668.25</v>
      </c>
      <c r="O92" s="42">
        <v>15878500</v>
      </c>
      <c r="P92" s="43">
        <v>3.4618692660550461E-2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2533.5</v>
      </c>
      <c r="F93" s="40">
        <v>2548.5</v>
      </c>
      <c r="G93" s="41">
        <v>2495</v>
      </c>
      <c r="H93" s="41">
        <v>2456.5</v>
      </c>
      <c r="I93" s="41">
        <v>2403</v>
      </c>
      <c r="J93" s="41">
        <v>2587</v>
      </c>
      <c r="K93" s="41">
        <v>2640.5</v>
      </c>
      <c r="L93" s="41">
        <v>2679</v>
      </c>
      <c r="M93" s="31">
        <v>2602</v>
      </c>
      <c r="N93" s="31">
        <v>2510</v>
      </c>
      <c r="O93" s="42">
        <v>4733100</v>
      </c>
      <c r="P93" s="43">
        <v>3.9670510708401975E-2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418.45</v>
      </c>
      <c r="F94" s="40">
        <v>426.51666666666665</v>
      </c>
      <c r="G94" s="41">
        <v>408.63333333333333</v>
      </c>
      <c r="H94" s="41">
        <v>398.81666666666666</v>
      </c>
      <c r="I94" s="41">
        <v>380.93333333333334</v>
      </c>
      <c r="J94" s="41">
        <v>436.33333333333331</v>
      </c>
      <c r="K94" s="41">
        <v>454.21666666666664</v>
      </c>
      <c r="L94" s="41">
        <v>464.0333333333333</v>
      </c>
      <c r="M94" s="31">
        <v>444.4</v>
      </c>
      <c r="N94" s="31">
        <v>416.7</v>
      </c>
      <c r="O94" s="42">
        <v>31087925</v>
      </c>
      <c r="P94" s="43">
        <v>8.7221324109928944E-2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303.10000000000002</v>
      </c>
      <c r="F95" s="40">
        <v>306.88333333333338</v>
      </c>
      <c r="G95" s="41">
        <v>297.91666666666674</v>
      </c>
      <c r="H95" s="41">
        <v>292.73333333333335</v>
      </c>
      <c r="I95" s="41">
        <v>283.76666666666671</v>
      </c>
      <c r="J95" s="41">
        <v>312.06666666666678</v>
      </c>
      <c r="K95" s="41">
        <v>321.03333333333336</v>
      </c>
      <c r="L95" s="41">
        <v>326.21666666666681</v>
      </c>
      <c r="M95" s="31">
        <v>315.85000000000002</v>
      </c>
      <c r="N95" s="31">
        <v>301.7</v>
      </c>
      <c r="O95" s="42">
        <v>12714300</v>
      </c>
      <c r="P95" s="43">
        <v>-4.2453831458289112E-4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2340.0500000000002</v>
      </c>
      <c r="F96" s="40">
        <v>2349.7000000000003</v>
      </c>
      <c r="G96" s="41">
        <v>2325.4000000000005</v>
      </c>
      <c r="H96" s="41">
        <v>2310.7500000000005</v>
      </c>
      <c r="I96" s="41">
        <v>2286.4500000000007</v>
      </c>
      <c r="J96" s="41">
        <v>2364.3500000000004</v>
      </c>
      <c r="K96" s="41">
        <v>2388.6500000000005</v>
      </c>
      <c r="L96" s="41">
        <v>2403.3000000000002</v>
      </c>
      <c r="M96" s="31">
        <v>2374</v>
      </c>
      <c r="N96" s="31">
        <v>2335.0500000000002</v>
      </c>
      <c r="O96" s="42">
        <v>10841100</v>
      </c>
      <c r="P96" s="43">
        <v>6.1385731488824272E-2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247.1</v>
      </c>
      <c r="F97" s="40">
        <v>243.9</v>
      </c>
      <c r="G97" s="41">
        <v>228.15000000000003</v>
      </c>
      <c r="H97" s="41">
        <v>209.20000000000002</v>
      </c>
      <c r="I97" s="41">
        <v>193.45000000000005</v>
      </c>
      <c r="J97" s="41">
        <v>262.85000000000002</v>
      </c>
      <c r="K97" s="41">
        <v>278.59999999999997</v>
      </c>
      <c r="L97" s="41">
        <v>297.55</v>
      </c>
      <c r="M97" s="31">
        <v>259.64999999999998</v>
      </c>
      <c r="N97" s="31">
        <v>224.95</v>
      </c>
      <c r="O97" s="42">
        <v>55989100</v>
      </c>
      <c r="P97" s="43">
        <v>0.5333220137532898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724.25</v>
      </c>
      <c r="F98" s="40">
        <v>729.81666666666661</v>
      </c>
      <c r="G98" s="41">
        <v>715.88333333333321</v>
      </c>
      <c r="H98" s="41">
        <v>707.51666666666665</v>
      </c>
      <c r="I98" s="41">
        <v>693.58333333333326</v>
      </c>
      <c r="J98" s="41">
        <v>738.18333333333317</v>
      </c>
      <c r="K98" s="41">
        <v>752.11666666666656</v>
      </c>
      <c r="L98" s="41">
        <v>760.48333333333312</v>
      </c>
      <c r="M98" s="31">
        <v>743.75</v>
      </c>
      <c r="N98" s="31">
        <v>721.45</v>
      </c>
      <c r="O98" s="42">
        <v>96556625</v>
      </c>
      <c r="P98" s="43">
        <v>-2.3299757057411168E-3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1456.2</v>
      </c>
      <c r="F99" s="40">
        <v>1466.8166666666668</v>
      </c>
      <c r="G99" s="41">
        <v>1440.4833333333336</v>
      </c>
      <c r="H99" s="41">
        <v>1424.7666666666667</v>
      </c>
      <c r="I99" s="41">
        <v>1398.4333333333334</v>
      </c>
      <c r="J99" s="41">
        <v>1482.5333333333338</v>
      </c>
      <c r="K99" s="41">
        <v>1508.8666666666672</v>
      </c>
      <c r="L99" s="41">
        <v>1524.5833333333339</v>
      </c>
      <c r="M99" s="31">
        <v>1493.15</v>
      </c>
      <c r="N99" s="31">
        <v>1451.1</v>
      </c>
      <c r="O99" s="42">
        <v>2754000</v>
      </c>
      <c r="P99" s="43">
        <v>-2.6165922733569339E-3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591.65</v>
      </c>
      <c r="F100" s="40">
        <v>594.08333333333326</v>
      </c>
      <c r="G100" s="41">
        <v>587.11666666666656</v>
      </c>
      <c r="H100" s="41">
        <v>582.58333333333326</v>
      </c>
      <c r="I100" s="41">
        <v>575.61666666666656</v>
      </c>
      <c r="J100" s="41">
        <v>598.61666666666656</v>
      </c>
      <c r="K100" s="41">
        <v>605.58333333333326</v>
      </c>
      <c r="L100" s="41">
        <v>610.11666666666656</v>
      </c>
      <c r="M100" s="31">
        <v>601.04999999999995</v>
      </c>
      <c r="N100" s="31">
        <v>589.54999999999995</v>
      </c>
      <c r="O100" s="42">
        <v>4281000</v>
      </c>
      <c r="P100" s="43">
        <v>6.294227188081937E-2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10.9</v>
      </c>
      <c r="F101" s="40">
        <v>11.1</v>
      </c>
      <c r="G101" s="41">
        <v>10.6</v>
      </c>
      <c r="H101" s="41">
        <v>10.3</v>
      </c>
      <c r="I101" s="41">
        <v>9.8000000000000007</v>
      </c>
      <c r="J101" s="41">
        <v>11.399999999999999</v>
      </c>
      <c r="K101" s="41">
        <v>11.899999999999999</v>
      </c>
      <c r="L101" s="41">
        <v>12.199999999999998</v>
      </c>
      <c r="M101" s="31">
        <v>11.6</v>
      </c>
      <c r="N101" s="31">
        <v>10.8</v>
      </c>
      <c r="O101" s="42">
        <v>890400000</v>
      </c>
      <c r="P101" s="43">
        <v>7.8440694081293085E-3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46.4</v>
      </c>
      <c r="F102" s="40">
        <v>46.949999999999996</v>
      </c>
      <c r="G102" s="41">
        <v>45.54999999999999</v>
      </c>
      <c r="H102" s="41">
        <v>44.699999999999996</v>
      </c>
      <c r="I102" s="41">
        <v>43.29999999999999</v>
      </c>
      <c r="J102" s="41">
        <v>47.79999999999999</v>
      </c>
      <c r="K102" s="41">
        <v>49.199999999999996</v>
      </c>
      <c r="L102" s="41">
        <v>50.04999999999999</v>
      </c>
      <c r="M102" s="31">
        <v>48.35</v>
      </c>
      <c r="N102" s="31">
        <v>46.1</v>
      </c>
      <c r="O102" s="42">
        <v>163063700</v>
      </c>
      <c r="P102" s="43">
        <v>1.0373661235706164E-2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44560</v>
      </c>
      <c r="E103" s="40">
        <v>755.05</v>
      </c>
      <c r="F103" s="40">
        <v>760.98333333333323</v>
      </c>
      <c r="G103" s="41">
        <v>744.06666666666649</v>
      </c>
      <c r="H103" s="41">
        <v>733.08333333333326</v>
      </c>
      <c r="I103" s="41">
        <v>716.16666666666652</v>
      </c>
      <c r="J103" s="41">
        <v>771.96666666666647</v>
      </c>
      <c r="K103" s="41">
        <v>788.88333333333321</v>
      </c>
      <c r="L103" s="41">
        <v>799.86666666666645</v>
      </c>
      <c r="M103" s="31">
        <v>777.9</v>
      </c>
      <c r="N103" s="31">
        <v>750</v>
      </c>
      <c r="O103" s="42">
        <v>12442500</v>
      </c>
      <c r="P103" s="43">
        <v>-3.4040849018822589E-3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488</v>
      </c>
      <c r="F104" s="40">
        <v>491.7</v>
      </c>
      <c r="G104" s="41">
        <v>482.79999999999995</v>
      </c>
      <c r="H104" s="41">
        <v>477.59999999999997</v>
      </c>
      <c r="I104" s="41">
        <v>468.69999999999993</v>
      </c>
      <c r="J104" s="41">
        <v>496.9</v>
      </c>
      <c r="K104" s="41">
        <v>505.79999999999995</v>
      </c>
      <c r="L104" s="41">
        <v>511</v>
      </c>
      <c r="M104" s="31">
        <v>500.6</v>
      </c>
      <c r="N104" s="31">
        <v>486.5</v>
      </c>
      <c r="O104" s="42">
        <v>11365750</v>
      </c>
      <c r="P104" s="43">
        <v>1.1378930625229414E-2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182.85</v>
      </c>
      <c r="F105" s="40">
        <v>188.48333333333335</v>
      </c>
      <c r="G105" s="41">
        <v>175.3666666666667</v>
      </c>
      <c r="H105" s="41">
        <v>167.88333333333335</v>
      </c>
      <c r="I105" s="41">
        <v>154.76666666666671</v>
      </c>
      <c r="J105" s="41">
        <v>195.9666666666667</v>
      </c>
      <c r="K105" s="41">
        <v>209.08333333333337</v>
      </c>
      <c r="L105" s="41">
        <v>216.56666666666669</v>
      </c>
      <c r="M105" s="31">
        <v>201.6</v>
      </c>
      <c r="N105" s="31">
        <v>181</v>
      </c>
      <c r="O105" s="42">
        <v>15585250</v>
      </c>
      <c r="P105" s="43">
        <v>4.5319665497707037E-2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44560</v>
      </c>
      <c r="E106" s="40">
        <v>187</v>
      </c>
      <c r="F106" s="40">
        <v>189.31666666666669</v>
      </c>
      <c r="G106" s="41">
        <v>183.93333333333339</v>
      </c>
      <c r="H106" s="41">
        <v>180.8666666666667</v>
      </c>
      <c r="I106" s="41">
        <v>175.48333333333341</v>
      </c>
      <c r="J106" s="41">
        <v>192.38333333333338</v>
      </c>
      <c r="K106" s="41">
        <v>197.76666666666665</v>
      </c>
      <c r="L106" s="41">
        <v>200.83333333333337</v>
      </c>
      <c r="M106" s="31">
        <v>194.7</v>
      </c>
      <c r="N106" s="31">
        <v>186.25</v>
      </c>
      <c r="O106" s="42">
        <v>10814100</v>
      </c>
      <c r="P106" s="43">
        <v>-4.6535412937867553E-2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7272.65</v>
      </c>
      <c r="F107" s="40">
        <v>7275.3999999999987</v>
      </c>
      <c r="G107" s="41">
        <v>7162.8499999999976</v>
      </c>
      <c r="H107" s="41">
        <v>7053.0499999999993</v>
      </c>
      <c r="I107" s="41">
        <v>6940.4999999999982</v>
      </c>
      <c r="J107" s="41">
        <v>7385.1999999999971</v>
      </c>
      <c r="K107" s="41">
        <v>7497.7499999999982</v>
      </c>
      <c r="L107" s="41">
        <v>7607.5499999999965</v>
      </c>
      <c r="M107" s="31">
        <v>7387.95</v>
      </c>
      <c r="N107" s="31">
        <v>7165.6</v>
      </c>
      <c r="O107" s="42">
        <v>174975</v>
      </c>
      <c r="P107" s="43">
        <v>-8.9209855564995749E-3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1895.05</v>
      </c>
      <c r="F108" s="40">
        <v>1928.6666666666667</v>
      </c>
      <c r="G108" s="41">
        <v>1847.7333333333336</v>
      </c>
      <c r="H108" s="41">
        <v>1800.4166666666667</v>
      </c>
      <c r="I108" s="41">
        <v>1719.4833333333336</v>
      </c>
      <c r="J108" s="41">
        <v>1975.9833333333336</v>
      </c>
      <c r="K108" s="41">
        <v>2056.9166666666665</v>
      </c>
      <c r="L108" s="41">
        <v>2104.2333333333336</v>
      </c>
      <c r="M108" s="31">
        <v>2009.6</v>
      </c>
      <c r="N108" s="31">
        <v>1881.35</v>
      </c>
      <c r="O108" s="42">
        <v>3951750</v>
      </c>
      <c r="P108" s="43">
        <v>8.8711343756457062E-2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905.15</v>
      </c>
      <c r="F109" s="40">
        <v>923.51666666666677</v>
      </c>
      <c r="G109" s="41">
        <v>882.08333333333348</v>
      </c>
      <c r="H109" s="41">
        <v>859.01666666666677</v>
      </c>
      <c r="I109" s="41">
        <v>817.58333333333348</v>
      </c>
      <c r="J109" s="41">
        <v>946.58333333333348</v>
      </c>
      <c r="K109" s="41">
        <v>988.01666666666665</v>
      </c>
      <c r="L109" s="41">
        <v>1011.0833333333335</v>
      </c>
      <c r="M109" s="31">
        <v>964.95</v>
      </c>
      <c r="N109" s="31">
        <v>900.45</v>
      </c>
      <c r="O109" s="42">
        <v>24702300</v>
      </c>
      <c r="P109" s="43">
        <v>4.4088557516737674E-2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279.35000000000002</v>
      </c>
      <c r="F110" s="40">
        <v>283.08333333333331</v>
      </c>
      <c r="G110" s="41">
        <v>273.51666666666665</v>
      </c>
      <c r="H110" s="41">
        <v>267.68333333333334</v>
      </c>
      <c r="I110" s="41">
        <v>258.11666666666667</v>
      </c>
      <c r="J110" s="41">
        <v>288.91666666666663</v>
      </c>
      <c r="K110" s="41">
        <v>298.48333333333335</v>
      </c>
      <c r="L110" s="41">
        <v>304.31666666666661</v>
      </c>
      <c r="M110" s="31">
        <v>292.64999999999998</v>
      </c>
      <c r="N110" s="31">
        <v>277.25</v>
      </c>
      <c r="O110" s="42">
        <v>14898800</v>
      </c>
      <c r="P110" s="43">
        <v>-1.9170506912442396E-2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1694.8</v>
      </c>
      <c r="F111" s="40">
        <v>1701.3999999999999</v>
      </c>
      <c r="G111" s="41">
        <v>1680.9499999999998</v>
      </c>
      <c r="H111" s="41">
        <v>1667.1</v>
      </c>
      <c r="I111" s="41">
        <v>1646.6499999999999</v>
      </c>
      <c r="J111" s="41">
        <v>1715.2499999999998</v>
      </c>
      <c r="K111" s="41">
        <v>1735.7</v>
      </c>
      <c r="L111" s="41">
        <v>1749.5499999999997</v>
      </c>
      <c r="M111" s="31">
        <v>1721.85</v>
      </c>
      <c r="N111" s="31">
        <v>1687.55</v>
      </c>
      <c r="O111" s="42">
        <v>38486700</v>
      </c>
      <c r="P111" s="43">
        <v>2.3152505064361253E-2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121.2</v>
      </c>
      <c r="F112" s="40">
        <v>122.46666666666665</v>
      </c>
      <c r="G112" s="41">
        <v>119.43333333333331</v>
      </c>
      <c r="H112" s="41">
        <v>117.66666666666666</v>
      </c>
      <c r="I112" s="41">
        <v>114.63333333333331</v>
      </c>
      <c r="J112" s="41">
        <v>124.23333333333331</v>
      </c>
      <c r="K112" s="41">
        <v>127.26666666666664</v>
      </c>
      <c r="L112" s="41">
        <v>129.0333333333333</v>
      </c>
      <c r="M112" s="31">
        <v>125.5</v>
      </c>
      <c r="N112" s="31">
        <v>120.7</v>
      </c>
      <c r="O112" s="42">
        <v>31895500</v>
      </c>
      <c r="P112" s="43">
        <v>-1.8010806483890335E-2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2009</v>
      </c>
      <c r="F113" s="40">
        <v>2006.9833333333333</v>
      </c>
      <c r="G113" s="41">
        <v>1954.0166666666669</v>
      </c>
      <c r="H113" s="41">
        <v>1899.0333333333335</v>
      </c>
      <c r="I113" s="41">
        <v>1846.0666666666671</v>
      </c>
      <c r="J113" s="41">
        <v>2061.9666666666667</v>
      </c>
      <c r="K113" s="41">
        <v>2114.9333333333334</v>
      </c>
      <c r="L113" s="41">
        <v>2169.9166666666665</v>
      </c>
      <c r="M113" s="31">
        <v>2059.9499999999998</v>
      </c>
      <c r="N113" s="31">
        <v>1952</v>
      </c>
      <c r="O113" s="42">
        <v>3822750</v>
      </c>
      <c r="P113" s="43">
        <v>4.4510020902496006E-2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820.05</v>
      </c>
      <c r="F114" s="40">
        <v>830.5</v>
      </c>
      <c r="G114" s="41">
        <v>805.2</v>
      </c>
      <c r="H114" s="41">
        <v>790.35</v>
      </c>
      <c r="I114" s="41">
        <v>765.05000000000007</v>
      </c>
      <c r="J114" s="41">
        <v>845.35</v>
      </c>
      <c r="K114" s="41">
        <v>870.65</v>
      </c>
      <c r="L114" s="41">
        <v>885.5</v>
      </c>
      <c r="M114" s="31">
        <v>855.8</v>
      </c>
      <c r="N114" s="31">
        <v>815.65</v>
      </c>
      <c r="O114" s="42">
        <v>10308750</v>
      </c>
      <c r="P114" s="43">
        <v>1.2361440163018794E-2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224.3</v>
      </c>
      <c r="F115" s="40">
        <v>226.11666666666667</v>
      </c>
      <c r="G115" s="41">
        <v>221.73333333333335</v>
      </c>
      <c r="H115" s="41">
        <v>219.16666666666669</v>
      </c>
      <c r="I115" s="41">
        <v>214.78333333333336</v>
      </c>
      <c r="J115" s="41">
        <v>228.68333333333334</v>
      </c>
      <c r="K115" s="41">
        <v>233.06666666666666</v>
      </c>
      <c r="L115" s="41">
        <v>235.63333333333333</v>
      </c>
      <c r="M115" s="31">
        <v>230.5</v>
      </c>
      <c r="N115" s="31">
        <v>223.55</v>
      </c>
      <c r="O115" s="42">
        <v>233788800</v>
      </c>
      <c r="P115" s="43">
        <v>-4.5237154419479229E-3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355.3</v>
      </c>
      <c r="F116" s="40">
        <v>361.90000000000003</v>
      </c>
      <c r="G116" s="41">
        <v>346.60000000000008</v>
      </c>
      <c r="H116" s="41">
        <v>337.90000000000003</v>
      </c>
      <c r="I116" s="41">
        <v>322.60000000000008</v>
      </c>
      <c r="J116" s="41">
        <v>370.60000000000008</v>
      </c>
      <c r="K116" s="41">
        <v>385.90000000000003</v>
      </c>
      <c r="L116" s="41">
        <v>394.60000000000008</v>
      </c>
      <c r="M116" s="31">
        <v>377.2</v>
      </c>
      <c r="N116" s="31">
        <v>353.2</v>
      </c>
      <c r="O116" s="42">
        <v>34262500</v>
      </c>
      <c r="P116" s="43">
        <v>4.7653958944281526E-3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44560</v>
      </c>
      <c r="E117" s="40">
        <v>3246.9</v>
      </c>
      <c r="F117" s="40">
        <v>3284.8333333333335</v>
      </c>
      <c r="G117" s="41">
        <v>3197.7666666666669</v>
      </c>
      <c r="H117" s="41">
        <v>3148.6333333333332</v>
      </c>
      <c r="I117" s="41">
        <v>3061.5666666666666</v>
      </c>
      <c r="J117" s="41">
        <v>3333.9666666666672</v>
      </c>
      <c r="K117" s="41">
        <v>3421.0333333333338</v>
      </c>
      <c r="L117" s="41">
        <v>3470.1666666666674</v>
      </c>
      <c r="M117" s="31">
        <v>3371.9</v>
      </c>
      <c r="N117" s="31">
        <v>3235.7</v>
      </c>
      <c r="O117" s="42">
        <v>155750</v>
      </c>
      <c r="P117" s="43">
        <v>-4.4742729306487695E-3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629.75</v>
      </c>
      <c r="F118" s="40">
        <v>644.48333333333323</v>
      </c>
      <c r="G118" s="41">
        <v>610.36666666666645</v>
      </c>
      <c r="H118" s="41">
        <v>590.98333333333323</v>
      </c>
      <c r="I118" s="41">
        <v>556.86666666666645</v>
      </c>
      <c r="J118" s="41">
        <v>663.86666666666645</v>
      </c>
      <c r="K118" s="41">
        <v>697.98333333333323</v>
      </c>
      <c r="L118" s="41">
        <v>717.36666666666645</v>
      </c>
      <c r="M118" s="31">
        <v>678.6</v>
      </c>
      <c r="N118" s="31">
        <v>625.1</v>
      </c>
      <c r="O118" s="42">
        <v>46870650</v>
      </c>
      <c r="P118" s="43">
        <v>4.9451379862769401E-2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3665</v>
      </c>
      <c r="F119" s="40">
        <v>3679.8666666666668</v>
      </c>
      <c r="G119" s="41">
        <v>3595.1333333333337</v>
      </c>
      <c r="H119" s="41">
        <v>3525.2666666666669</v>
      </c>
      <c r="I119" s="41">
        <v>3440.5333333333338</v>
      </c>
      <c r="J119" s="41">
        <v>3749.7333333333336</v>
      </c>
      <c r="K119" s="41">
        <v>3834.4666666666672</v>
      </c>
      <c r="L119" s="41">
        <v>3904.3333333333335</v>
      </c>
      <c r="M119" s="31">
        <v>3764.6</v>
      </c>
      <c r="N119" s="31">
        <v>3610</v>
      </c>
      <c r="O119" s="42">
        <v>1445625</v>
      </c>
      <c r="P119" s="43">
        <v>1.7296549338406987E-4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1970.2</v>
      </c>
      <c r="F120" s="40">
        <v>1981.3666666666668</v>
      </c>
      <c r="G120" s="41">
        <v>1951.3833333333337</v>
      </c>
      <c r="H120" s="41">
        <v>1932.5666666666668</v>
      </c>
      <c r="I120" s="41">
        <v>1902.5833333333337</v>
      </c>
      <c r="J120" s="41">
        <v>2000.1833333333336</v>
      </c>
      <c r="K120" s="41">
        <v>2030.1666666666667</v>
      </c>
      <c r="L120" s="41">
        <v>2048.9833333333336</v>
      </c>
      <c r="M120" s="31">
        <v>2011.35</v>
      </c>
      <c r="N120" s="31">
        <v>1962.55</v>
      </c>
      <c r="O120" s="42">
        <v>12756800</v>
      </c>
      <c r="P120" s="43">
        <v>1.2243744702225849E-3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75.75</v>
      </c>
      <c r="F121" s="40">
        <v>76.583333333333329</v>
      </c>
      <c r="G121" s="41">
        <v>74.566666666666663</v>
      </c>
      <c r="H121" s="41">
        <v>73.38333333333334</v>
      </c>
      <c r="I121" s="41">
        <v>71.366666666666674</v>
      </c>
      <c r="J121" s="41">
        <v>77.766666666666652</v>
      </c>
      <c r="K121" s="41">
        <v>79.783333333333331</v>
      </c>
      <c r="L121" s="41">
        <v>80.96666666666664</v>
      </c>
      <c r="M121" s="31">
        <v>78.599999999999994</v>
      </c>
      <c r="N121" s="31">
        <v>75.400000000000006</v>
      </c>
      <c r="O121" s="42">
        <v>70633460</v>
      </c>
      <c r="P121" s="43">
        <v>1.2795905310300703E-2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3649.25</v>
      </c>
      <c r="F122" s="40">
        <v>3592.9166666666665</v>
      </c>
      <c r="G122" s="41">
        <v>3467.3833333333332</v>
      </c>
      <c r="H122" s="41">
        <v>3285.5166666666669</v>
      </c>
      <c r="I122" s="41">
        <v>3159.9833333333336</v>
      </c>
      <c r="J122" s="41">
        <v>3774.7833333333328</v>
      </c>
      <c r="K122" s="41">
        <v>3900.3166666666666</v>
      </c>
      <c r="L122" s="41">
        <v>4082.1833333333325</v>
      </c>
      <c r="M122" s="31">
        <v>3718.45</v>
      </c>
      <c r="N122" s="31">
        <v>3411.05</v>
      </c>
      <c r="O122" s="42">
        <v>442000</v>
      </c>
      <c r="P122" s="43">
        <v>-8.2273553075525571E-2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525.04999999999995</v>
      </c>
      <c r="F123" s="40">
        <v>534.36666666666667</v>
      </c>
      <c r="G123" s="41">
        <v>512.13333333333333</v>
      </c>
      <c r="H123" s="41">
        <v>499.2166666666667</v>
      </c>
      <c r="I123" s="41">
        <v>476.98333333333335</v>
      </c>
      <c r="J123" s="41">
        <v>547.2833333333333</v>
      </c>
      <c r="K123" s="41">
        <v>569.51666666666665</v>
      </c>
      <c r="L123" s="41">
        <v>582.43333333333328</v>
      </c>
      <c r="M123" s="31">
        <v>556.6</v>
      </c>
      <c r="N123" s="31">
        <v>521.45000000000005</v>
      </c>
      <c r="O123" s="42">
        <v>2963700</v>
      </c>
      <c r="P123" s="43">
        <v>6.0771801883925853E-4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379.35</v>
      </c>
      <c r="F124" s="40">
        <v>384.11666666666662</v>
      </c>
      <c r="G124" s="41">
        <v>373.23333333333323</v>
      </c>
      <c r="H124" s="41">
        <v>367.11666666666662</v>
      </c>
      <c r="I124" s="41">
        <v>356.23333333333323</v>
      </c>
      <c r="J124" s="41">
        <v>390.23333333333323</v>
      </c>
      <c r="K124" s="41">
        <v>401.11666666666656</v>
      </c>
      <c r="L124" s="41">
        <v>407.23333333333323</v>
      </c>
      <c r="M124" s="31">
        <v>395</v>
      </c>
      <c r="N124" s="31">
        <v>378</v>
      </c>
      <c r="O124" s="42">
        <v>13564000</v>
      </c>
      <c r="P124" s="43">
        <v>3.2582216808769791E-2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1783.6</v>
      </c>
      <c r="F125" s="40">
        <v>1802.3500000000001</v>
      </c>
      <c r="G125" s="41">
        <v>1756.8000000000002</v>
      </c>
      <c r="H125" s="41">
        <v>1730</v>
      </c>
      <c r="I125" s="41">
        <v>1684.45</v>
      </c>
      <c r="J125" s="41">
        <v>1829.1500000000003</v>
      </c>
      <c r="K125" s="41">
        <v>1874.7</v>
      </c>
      <c r="L125" s="41">
        <v>1901.5000000000005</v>
      </c>
      <c r="M125" s="31">
        <v>1847.9</v>
      </c>
      <c r="N125" s="31">
        <v>1775.55</v>
      </c>
      <c r="O125" s="42">
        <v>11060700</v>
      </c>
      <c r="P125" s="43">
        <v>1.6164817749603804E-2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6669.65</v>
      </c>
      <c r="F126" s="40">
        <v>6719.8666666666659</v>
      </c>
      <c r="G126" s="41">
        <v>6589.7833333333319</v>
      </c>
      <c r="H126" s="41">
        <v>6509.9166666666661</v>
      </c>
      <c r="I126" s="41">
        <v>6379.8333333333321</v>
      </c>
      <c r="J126" s="41">
        <v>6799.7333333333318</v>
      </c>
      <c r="K126" s="41">
        <v>6929.8166666666657</v>
      </c>
      <c r="L126" s="41">
        <v>7009.6833333333316</v>
      </c>
      <c r="M126" s="31">
        <v>6849.95</v>
      </c>
      <c r="N126" s="31">
        <v>6640</v>
      </c>
      <c r="O126" s="42">
        <v>518250</v>
      </c>
      <c r="P126" s="43">
        <v>-2.6211950394588502E-2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5258.6</v>
      </c>
      <c r="F127" s="40">
        <v>5256.1500000000005</v>
      </c>
      <c r="G127" s="41">
        <v>5182.4500000000007</v>
      </c>
      <c r="H127" s="41">
        <v>5106.3</v>
      </c>
      <c r="I127" s="41">
        <v>5032.6000000000004</v>
      </c>
      <c r="J127" s="41">
        <v>5332.3000000000011</v>
      </c>
      <c r="K127" s="41">
        <v>5406</v>
      </c>
      <c r="L127" s="41">
        <v>5482.1500000000015</v>
      </c>
      <c r="M127" s="31">
        <v>5329.85</v>
      </c>
      <c r="N127" s="31">
        <v>5180</v>
      </c>
      <c r="O127" s="42">
        <v>488000</v>
      </c>
      <c r="P127" s="43">
        <v>-0.11272727272727273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918.5</v>
      </c>
      <c r="F128" s="40">
        <v>915.79999999999984</v>
      </c>
      <c r="G128" s="41">
        <v>898.74999999999966</v>
      </c>
      <c r="H128" s="41">
        <v>878.99999999999977</v>
      </c>
      <c r="I128" s="41">
        <v>861.94999999999959</v>
      </c>
      <c r="J128" s="41">
        <v>935.54999999999973</v>
      </c>
      <c r="K128" s="41">
        <v>952.59999999999991</v>
      </c>
      <c r="L128" s="41">
        <v>972.3499999999998</v>
      </c>
      <c r="M128" s="31">
        <v>932.85</v>
      </c>
      <c r="N128" s="31">
        <v>896.05</v>
      </c>
      <c r="O128" s="42">
        <v>8364850</v>
      </c>
      <c r="P128" s="43">
        <v>1.6422226812642018E-2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855.4</v>
      </c>
      <c r="F129" s="40">
        <v>862.83333333333337</v>
      </c>
      <c r="G129" s="41">
        <v>837.76666666666677</v>
      </c>
      <c r="H129" s="41">
        <v>820.13333333333344</v>
      </c>
      <c r="I129" s="41">
        <v>795.06666666666683</v>
      </c>
      <c r="J129" s="41">
        <v>880.4666666666667</v>
      </c>
      <c r="K129" s="41">
        <v>905.5333333333333</v>
      </c>
      <c r="L129" s="41">
        <v>923.16666666666663</v>
      </c>
      <c r="M129" s="31">
        <v>887.9</v>
      </c>
      <c r="N129" s="31">
        <v>845.2</v>
      </c>
      <c r="O129" s="42">
        <v>10229100</v>
      </c>
      <c r="P129" s="43">
        <v>-9.5713406713611817E-4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159.05000000000001</v>
      </c>
      <c r="F130" s="40">
        <v>161.5</v>
      </c>
      <c r="G130" s="41">
        <v>155.65</v>
      </c>
      <c r="H130" s="41">
        <v>152.25</v>
      </c>
      <c r="I130" s="41">
        <v>146.4</v>
      </c>
      <c r="J130" s="41">
        <v>164.9</v>
      </c>
      <c r="K130" s="41">
        <v>170.75000000000003</v>
      </c>
      <c r="L130" s="41">
        <v>174.15</v>
      </c>
      <c r="M130" s="31">
        <v>167.35</v>
      </c>
      <c r="N130" s="31">
        <v>158.1</v>
      </c>
      <c r="O130" s="42">
        <v>25244000</v>
      </c>
      <c r="P130" s="43">
        <v>-1.375214877324582E-2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168.65</v>
      </c>
      <c r="F131" s="40">
        <v>170.06666666666666</v>
      </c>
      <c r="G131" s="41">
        <v>166.53333333333333</v>
      </c>
      <c r="H131" s="41">
        <v>164.41666666666666</v>
      </c>
      <c r="I131" s="41">
        <v>160.88333333333333</v>
      </c>
      <c r="J131" s="41">
        <v>172.18333333333334</v>
      </c>
      <c r="K131" s="41">
        <v>175.71666666666664</v>
      </c>
      <c r="L131" s="41">
        <v>177.83333333333334</v>
      </c>
      <c r="M131" s="31">
        <v>173.6</v>
      </c>
      <c r="N131" s="31">
        <v>167.95</v>
      </c>
      <c r="O131" s="42">
        <v>21429000</v>
      </c>
      <c r="P131" s="43">
        <v>-7.9166666666666673E-3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545.85</v>
      </c>
      <c r="F132" s="40">
        <v>548.28333333333342</v>
      </c>
      <c r="G132" s="41">
        <v>540.86666666666679</v>
      </c>
      <c r="H132" s="41">
        <v>535.88333333333333</v>
      </c>
      <c r="I132" s="41">
        <v>528.4666666666667</v>
      </c>
      <c r="J132" s="41">
        <v>553.26666666666688</v>
      </c>
      <c r="K132" s="41">
        <v>560.68333333333362</v>
      </c>
      <c r="L132" s="41">
        <v>565.66666666666697</v>
      </c>
      <c r="M132" s="31">
        <v>555.70000000000005</v>
      </c>
      <c r="N132" s="31">
        <v>543.29999999999995</v>
      </c>
      <c r="O132" s="42">
        <v>7264000</v>
      </c>
      <c r="P132" s="43">
        <v>4.6987604496973194E-2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7189.8</v>
      </c>
      <c r="F133" s="40">
        <v>7301.8666666666659</v>
      </c>
      <c r="G133" s="41">
        <v>7047.2333333333318</v>
      </c>
      <c r="H133" s="41">
        <v>6904.6666666666661</v>
      </c>
      <c r="I133" s="41">
        <v>6650.0333333333319</v>
      </c>
      <c r="J133" s="41">
        <v>7444.4333333333316</v>
      </c>
      <c r="K133" s="41">
        <v>7699.0666666666648</v>
      </c>
      <c r="L133" s="41">
        <v>7841.6333333333314</v>
      </c>
      <c r="M133" s="31">
        <v>7556.5</v>
      </c>
      <c r="N133" s="31">
        <v>7159.3</v>
      </c>
      <c r="O133" s="42">
        <v>2884400</v>
      </c>
      <c r="P133" s="43">
        <v>6.0753162694910268E-2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889.6</v>
      </c>
      <c r="F134" s="40">
        <v>907.69999999999993</v>
      </c>
      <c r="G134" s="41">
        <v>867.39999999999986</v>
      </c>
      <c r="H134" s="41">
        <v>845.19999999999993</v>
      </c>
      <c r="I134" s="41">
        <v>804.89999999999986</v>
      </c>
      <c r="J134" s="41">
        <v>929.89999999999986</v>
      </c>
      <c r="K134" s="41">
        <v>970.19999999999982</v>
      </c>
      <c r="L134" s="41">
        <v>992.39999999999986</v>
      </c>
      <c r="M134" s="31">
        <v>948</v>
      </c>
      <c r="N134" s="31">
        <v>885.5</v>
      </c>
      <c r="O134" s="42">
        <v>17181250</v>
      </c>
      <c r="P134" s="43">
        <v>4.3342948231364808E-2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44560</v>
      </c>
      <c r="E135" s="40">
        <v>1667.95</v>
      </c>
      <c r="F135" s="40">
        <v>1685.8166666666666</v>
      </c>
      <c r="G135" s="41">
        <v>1646.6333333333332</v>
      </c>
      <c r="H135" s="41">
        <v>1625.3166666666666</v>
      </c>
      <c r="I135" s="41">
        <v>1586.1333333333332</v>
      </c>
      <c r="J135" s="41">
        <v>1707.1333333333332</v>
      </c>
      <c r="K135" s="41">
        <v>1746.3166666666666</v>
      </c>
      <c r="L135" s="41">
        <v>1767.6333333333332</v>
      </c>
      <c r="M135" s="31">
        <v>1725</v>
      </c>
      <c r="N135" s="31">
        <v>1664.5</v>
      </c>
      <c r="O135" s="42">
        <v>1373400</v>
      </c>
      <c r="P135" s="43">
        <v>-2.2908366533864542E-2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3061.65</v>
      </c>
      <c r="F136" s="40">
        <v>3070.7166666666672</v>
      </c>
      <c r="G136" s="41">
        <v>2941.4833333333345</v>
      </c>
      <c r="H136" s="41">
        <v>2821.3166666666675</v>
      </c>
      <c r="I136" s="41">
        <v>2692.0833333333348</v>
      </c>
      <c r="J136" s="41">
        <v>3190.8833333333341</v>
      </c>
      <c r="K136" s="41">
        <v>3320.1166666666668</v>
      </c>
      <c r="L136" s="41">
        <v>3440.2833333333338</v>
      </c>
      <c r="M136" s="31">
        <v>3199.95</v>
      </c>
      <c r="N136" s="31">
        <v>2950.55</v>
      </c>
      <c r="O136" s="42">
        <v>598600</v>
      </c>
      <c r="P136" s="43">
        <v>-4.1933418693982073E-2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942.4</v>
      </c>
      <c r="F137" s="40">
        <v>946.51666666666677</v>
      </c>
      <c r="G137" s="41">
        <v>929.83333333333348</v>
      </c>
      <c r="H137" s="41">
        <v>917.26666666666677</v>
      </c>
      <c r="I137" s="41">
        <v>900.58333333333348</v>
      </c>
      <c r="J137" s="41">
        <v>959.08333333333348</v>
      </c>
      <c r="K137" s="41">
        <v>975.76666666666665</v>
      </c>
      <c r="L137" s="41">
        <v>988.33333333333348</v>
      </c>
      <c r="M137" s="31">
        <v>963.2</v>
      </c>
      <c r="N137" s="31">
        <v>933.95</v>
      </c>
      <c r="O137" s="42">
        <v>1744600</v>
      </c>
      <c r="P137" s="43">
        <v>-6.2939651980747869E-3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926.65</v>
      </c>
      <c r="F138" s="40">
        <v>930.9666666666667</v>
      </c>
      <c r="G138" s="41">
        <v>918.18333333333339</v>
      </c>
      <c r="H138" s="41">
        <v>909.7166666666667</v>
      </c>
      <c r="I138" s="41">
        <v>896.93333333333339</v>
      </c>
      <c r="J138" s="41">
        <v>939.43333333333339</v>
      </c>
      <c r="K138" s="41">
        <v>952.2166666666667</v>
      </c>
      <c r="L138" s="41">
        <v>960.68333333333339</v>
      </c>
      <c r="M138" s="31">
        <v>943.75</v>
      </c>
      <c r="N138" s="31">
        <v>922.5</v>
      </c>
      <c r="O138" s="42">
        <v>3884400</v>
      </c>
      <c r="P138" s="43">
        <v>7.9402148528724889E-3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4470.75</v>
      </c>
      <c r="F139" s="40">
        <v>4539.6166666666668</v>
      </c>
      <c r="G139" s="41">
        <v>4374.2333333333336</v>
      </c>
      <c r="H139" s="41">
        <v>4277.7166666666672</v>
      </c>
      <c r="I139" s="41">
        <v>4112.3333333333339</v>
      </c>
      <c r="J139" s="41">
        <v>4636.1333333333332</v>
      </c>
      <c r="K139" s="41">
        <v>4801.5166666666664</v>
      </c>
      <c r="L139" s="41">
        <v>4898.0333333333328</v>
      </c>
      <c r="M139" s="31">
        <v>4705</v>
      </c>
      <c r="N139" s="31">
        <v>4443.1000000000004</v>
      </c>
      <c r="O139" s="42">
        <v>1952400</v>
      </c>
      <c r="P139" s="43">
        <v>7.168734218904381E-2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217.4</v>
      </c>
      <c r="F140" s="40">
        <v>220.68333333333331</v>
      </c>
      <c r="G140" s="41">
        <v>213.21666666666661</v>
      </c>
      <c r="H140" s="41">
        <v>209.0333333333333</v>
      </c>
      <c r="I140" s="41">
        <v>201.56666666666661</v>
      </c>
      <c r="J140" s="41">
        <v>224.86666666666662</v>
      </c>
      <c r="K140" s="41">
        <v>232.33333333333331</v>
      </c>
      <c r="L140" s="41">
        <v>236.51666666666662</v>
      </c>
      <c r="M140" s="31">
        <v>228.15</v>
      </c>
      <c r="N140" s="31">
        <v>216.5</v>
      </c>
      <c r="O140" s="42">
        <v>28430500</v>
      </c>
      <c r="P140" s="43">
        <v>1.0574769843244588E-2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3063.05</v>
      </c>
      <c r="F141" s="40">
        <v>3109.1666666666665</v>
      </c>
      <c r="G141" s="41">
        <v>2993.4833333333331</v>
      </c>
      <c r="H141" s="41">
        <v>2923.9166666666665</v>
      </c>
      <c r="I141" s="41">
        <v>2808.2333333333331</v>
      </c>
      <c r="J141" s="41">
        <v>3178.7333333333331</v>
      </c>
      <c r="K141" s="41">
        <v>3294.4166666666665</v>
      </c>
      <c r="L141" s="41">
        <v>3363.9833333333331</v>
      </c>
      <c r="M141" s="31">
        <v>3224.85</v>
      </c>
      <c r="N141" s="31">
        <v>3039.6</v>
      </c>
      <c r="O141" s="42">
        <v>1239575</v>
      </c>
      <c r="P141" s="43">
        <v>4.6076921454039112E-2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75334.149999999994</v>
      </c>
      <c r="F142" s="40">
        <v>75220.599999999991</v>
      </c>
      <c r="G142" s="41">
        <v>74741.249999999985</v>
      </c>
      <c r="H142" s="41">
        <v>74148.349999999991</v>
      </c>
      <c r="I142" s="41">
        <v>73668.999999999985</v>
      </c>
      <c r="J142" s="41">
        <v>75813.499999999985</v>
      </c>
      <c r="K142" s="41">
        <v>76292.849999999991</v>
      </c>
      <c r="L142" s="41">
        <v>76885.749999999985</v>
      </c>
      <c r="M142" s="31">
        <v>75699.95</v>
      </c>
      <c r="N142" s="31">
        <v>74627.7</v>
      </c>
      <c r="O142" s="42">
        <v>64810</v>
      </c>
      <c r="P142" s="43">
        <v>2.111233653694659E-2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1444.75</v>
      </c>
      <c r="F143" s="40">
        <v>1457.8166666666666</v>
      </c>
      <c r="G143" s="41">
        <v>1427.7333333333331</v>
      </c>
      <c r="H143" s="41">
        <v>1410.7166666666665</v>
      </c>
      <c r="I143" s="41">
        <v>1380.633333333333</v>
      </c>
      <c r="J143" s="41">
        <v>1474.8333333333333</v>
      </c>
      <c r="K143" s="41">
        <v>1504.9166666666667</v>
      </c>
      <c r="L143" s="41">
        <v>1521.9333333333334</v>
      </c>
      <c r="M143" s="31">
        <v>1487.9</v>
      </c>
      <c r="N143" s="31">
        <v>1440.8</v>
      </c>
      <c r="O143" s="42">
        <v>3673875</v>
      </c>
      <c r="P143" s="43">
        <v>-1.3294390170208481E-2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377.55</v>
      </c>
      <c r="F144" s="40">
        <v>380.78333333333336</v>
      </c>
      <c r="G144" s="41">
        <v>372.9666666666667</v>
      </c>
      <c r="H144" s="41">
        <v>368.38333333333333</v>
      </c>
      <c r="I144" s="41">
        <v>360.56666666666666</v>
      </c>
      <c r="J144" s="41">
        <v>385.36666666666673</v>
      </c>
      <c r="K144" s="41">
        <v>393.18333333333345</v>
      </c>
      <c r="L144" s="41">
        <v>397.76666666666677</v>
      </c>
      <c r="M144" s="31">
        <v>388.6</v>
      </c>
      <c r="N144" s="31">
        <v>376.2</v>
      </c>
      <c r="O144" s="42">
        <v>2617600</v>
      </c>
      <c r="P144" s="43">
        <v>1.488833746898263E-2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88.3</v>
      </c>
      <c r="F145" s="40">
        <v>90.683333333333337</v>
      </c>
      <c r="G145" s="41">
        <v>85.416666666666671</v>
      </c>
      <c r="H145" s="41">
        <v>82.533333333333331</v>
      </c>
      <c r="I145" s="41">
        <v>77.266666666666666</v>
      </c>
      <c r="J145" s="41">
        <v>93.566666666666677</v>
      </c>
      <c r="K145" s="41">
        <v>98.833333333333329</v>
      </c>
      <c r="L145" s="41">
        <v>101.71666666666668</v>
      </c>
      <c r="M145" s="31">
        <v>95.95</v>
      </c>
      <c r="N145" s="31">
        <v>87.8</v>
      </c>
      <c r="O145" s="42">
        <v>89828000</v>
      </c>
      <c r="P145" s="43">
        <v>-1.6106507773950285E-2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5880.2</v>
      </c>
      <c r="F146" s="40">
        <v>5921.4666666666672</v>
      </c>
      <c r="G146" s="41">
        <v>5802.9833333333345</v>
      </c>
      <c r="H146" s="41">
        <v>5725.7666666666673</v>
      </c>
      <c r="I146" s="41">
        <v>5607.2833333333347</v>
      </c>
      <c r="J146" s="41">
        <v>5998.6833333333343</v>
      </c>
      <c r="K146" s="41">
        <v>6117.1666666666679</v>
      </c>
      <c r="L146" s="41">
        <v>6194.3833333333341</v>
      </c>
      <c r="M146" s="31">
        <v>6039.95</v>
      </c>
      <c r="N146" s="31">
        <v>5844.25</v>
      </c>
      <c r="O146" s="42">
        <v>899625</v>
      </c>
      <c r="P146" s="43">
        <v>1.9260727942217816E-2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3474.05</v>
      </c>
      <c r="F147" s="40">
        <v>3514.35</v>
      </c>
      <c r="G147" s="41">
        <v>3416.35</v>
      </c>
      <c r="H147" s="41">
        <v>3358.65</v>
      </c>
      <c r="I147" s="41">
        <v>3260.65</v>
      </c>
      <c r="J147" s="41">
        <v>3572.0499999999997</v>
      </c>
      <c r="K147" s="41">
        <v>3670.0499999999997</v>
      </c>
      <c r="L147" s="41">
        <v>3727.7499999999995</v>
      </c>
      <c r="M147" s="31">
        <v>3612.35</v>
      </c>
      <c r="N147" s="31">
        <v>3456.65</v>
      </c>
      <c r="O147" s="42">
        <v>492750</v>
      </c>
      <c r="P147" s="43">
        <v>-6.4102564102564097E-2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19250.25</v>
      </c>
      <c r="F148" s="40">
        <v>19249.116666666665</v>
      </c>
      <c r="G148" s="41">
        <v>19016.283333333329</v>
      </c>
      <c r="H148" s="41">
        <v>18782.316666666666</v>
      </c>
      <c r="I148" s="41">
        <v>18549.48333333333</v>
      </c>
      <c r="J148" s="41">
        <v>19483.083333333328</v>
      </c>
      <c r="K148" s="41">
        <v>19715.916666666664</v>
      </c>
      <c r="L148" s="41">
        <v>19949.883333333328</v>
      </c>
      <c r="M148" s="31">
        <v>19481.95</v>
      </c>
      <c r="N148" s="31">
        <v>19015.150000000001</v>
      </c>
      <c r="O148" s="42">
        <v>252500</v>
      </c>
      <c r="P148" s="43">
        <v>8.0846391855474604E-3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134.69999999999999</v>
      </c>
      <c r="F149" s="40">
        <v>136.96666666666667</v>
      </c>
      <c r="G149" s="41">
        <v>131.93333333333334</v>
      </c>
      <c r="H149" s="41">
        <v>129.16666666666666</v>
      </c>
      <c r="I149" s="41">
        <v>124.13333333333333</v>
      </c>
      <c r="J149" s="41">
        <v>139.73333333333335</v>
      </c>
      <c r="K149" s="41">
        <v>144.76666666666671</v>
      </c>
      <c r="L149" s="41">
        <v>147.53333333333336</v>
      </c>
      <c r="M149" s="31">
        <v>142</v>
      </c>
      <c r="N149" s="31">
        <v>134.19999999999999</v>
      </c>
      <c r="O149" s="42">
        <v>88312700</v>
      </c>
      <c r="P149" s="43">
        <v>2.7197630922693266E-2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128.1</v>
      </c>
      <c r="F150" s="40">
        <v>129.78333333333333</v>
      </c>
      <c r="G150" s="41">
        <v>125.71666666666667</v>
      </c>
      <c r="H150" s="41">
        <v>123.33333333333334</v>
      </c>
      <c r="I150" s="41">
        <v>119.26666666666668</v>
      </c>
      <c r="J150" s="41">
        <v>132.16666666666666</v>
      </c>
      <c r="K150" s="41">
        <v>136.23333333333332</v>
      </c>
      <c r="L150" s="41">
        <v>138.61666666666665</v>
      </c>
      <c r="M150" s="31">
        <v>133.85</v>
      </c>
      <c r="N150" s="31">
        <v>127.4</v>
      </c>
      <c r="O150" s="42">
        <v>52799100</v>
      </c>
      <c r="P150" s="43">
        <v>5.1538199568623003E-2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841.55</v>
      </c>
      <c r="F151" s="40">
        <v>848.83333333333337</v>
      </c>
      <c r="G151" s="41">
        <v>819.86666666666679</v>
      </c>
      <c r="H151" s="41">
        <v>798.18333333333339</v>
      </c>
      <c r="I151" s="41">
        <v>769.21666666666681</v>
      </c>
      <c r="J151" s="41">
        <v>870.51666666666677</v>
      </c>
      <c r="K151" s="41">
        <v>899.48333333333323</v>
      </c>
      <c r="L151" s="41">
        <v>921.16666666666674</v>
      </c>
      <c r="M151" s="31">
        <v>877.8</v>
      </c>
      <c r="N151" s="31">
        <v>827.15</v>
      </c>
      <c r="O151" s="42">
        <v>3054100</v>
      </c>
      <c r="P151" s="43">
        <v>-3.6865342163355408E-2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44560</v>
      </c>
      <c r="E152" s="40">
        <v>4183.7</v>
      </c>
      <c r="F152" s="40">
        <v>4174.9000000000005</v>
      </c>
      <c r="G152" s="41">
        <v>4119.8000000000011</v>
      </c>
      <c r="H152" s="41">
        <v>4055.9000000000005</v>
      </c>
      <c r="I152" s="41">
        <v>4000.8000000000011</v>
      </c>
      <c r="J152" s="41">
        <v>4238.8000000000011</v>
      </c>
      <c r="K152" s="41">
        <v>4293.9000000000015</v>
      </c>
      <c r="L152" s="41">
        <v>4357.8000000000011</v>
      </c>
      <c r="M152" s="31">
        <v>4230</v>
      </c>
      <c r="N152" s="31">
        <v>4111</v>
      </c>
      <c r="O152" s="42">
        <v>688500</v>
      </c>
      <c r="P152" s="43">
        <v>-3.5376532399299478E-2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147.19999999999999</v>
      </c>
      <c r="F153" s="40">
        <v>148.93333333333331</v>
      </c>
      <c r="G153" s="41">
        <v>144.76666666666662</v>
      </c>
      <c r="H153" s="41">
        <v>142.33333333333331</v>
      </c>
      <c r="I153" s="41">
        <v>138.16666666666663</v>
      </c>
      <c r="J153" s="41">
        <v>151.36666666666662</v>
      </c>
      <c r="K153" s="41">
        <v>155.5333333333333</v>
      </c>
      <c r="L153" s="41">
        <v>157.96666666666661</v>
      </c>
      <c r="M153" s="31">
        <v>153.1</v>
      </c>
      <c r="N153" s="31">
        <v>146.5</v>
      </c>
      <c r="O153" s="42">
        <v>35728000</v>
      </c>
      <c r="P153" s="43">
        <v>-4.3496186353329212E-2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39127.35</v>
      </c>
      <c r="F154" s="40">
        <v>39430.699999999997</v>
      </c>
      <c r="G154" s="41">
        <v>38650.449999999997</v>
      </c>
      <c r="H154" s="41">
        <v>38173.550000000003</v>
      </c>
      <c r="I154" s="41">
        <v>37393.300000000003</v>
      </c>
      <c r="J154" s="41">
        <v>39907.599999999991</v>
      </c>
      <c r="K154" s="41">
        <v>40687.849999999991</v>
      </c>
      <c r="L154" s="41">
        <v>41164.749999999985</v>
      </c>
      <c r="M154" s="31">
        <v>40210.949999999997</v>
      </c>
      <c r="N154" s="31">
        <v>38953.800000000003</v>
      </c>
      <c r="O154" s="42">
        <v>78240</v>
      </c>
      <c r="P154" s="43">
        <v>-9.4948727687048998E-3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44560</v>
      </c>
      <c r="E155" s="40">
        <v>2477.4</v>
      </c>
      <c r="F155" s="40">
        <v>2528.75</v>
      </c>
      <c r="G155" s="41">
        <v>2417.5</v>
      </c>
      <c r="H155" s="41">
        <v>2357.6</v>
      </c>
      <c r="I155" s="41">
        <v>2246.35</v>
      </c>
      <c r="J155" s="41">
        <v>2588.65</v>
      </c>
      <c r="K155" s="41">
        <v>2699.9</v>
      </c>
      <c r="L155" s="41">
        <v>2759.8</v>
      </c>
      <c r="M155" s="31">
        <v>2640</v>
      </c>
      <c r="N155" s="31">
        <v>2468.85</v>
      </c>
      <c r="O155" s="42">
        <v>3646775</v>
      </c>
      <c r="P155" s="43">
        <v>5.2710962927681196E-2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44560</v>
      </c>
      <c r="E156" s="40">
        <v>3919.45</v>
      </c>
      <c r="F156" s="40">
        <v>3977</v>
      </c>
      <c r="G156" s="41">
        <v>3844.45</v>
      </c>
      <c r="H156" s="41">
        <v>3769.45</v>
      </c>
      <c r="I156" s="41">
        <v>3636.8999999999996</v>
      </c>
      <c r="J156" s="41">
        <v>4052</v>
      </c>
      <c r="K156" s="41">
        <v>4184.55</v>
      </c>
      <c r="L156" s="41">
        <v>4259.55</v>
      </c>
      <c r="M156" s="31">
        <v>4109.55</v>
      </c>
      <c r="N156" s="31">
        <v>3902</v>
      </c>
      <c r="O156" s="42">
        <v>249300</v>
      </c>
      <c r="P156" s="43">
        <v>-1.8890200708382526E-2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221.3</v>
      </c>
      <c r="F157" s="40">
        <v>221.54999999999998</v>
      </c>
      <c r="G157" s="41">
        <v>219.49999999999997</v>
      </c>
      <c r="H157" s="41">
        <v>217.7</v>
      </c>
      <c r="I157" s="41">
        <v>215.64999999999998</v>
      </c>
      <c r="J157" s="41">
        <v>223.34999999999997</v>
      </c>
      <c r="K157" s="41">
        <v>225.39999999999998</v>
      </c>
      <c r="L157" s="41">
        <v>227.19999999999996</v>
      </c>
      <c r="M157" s="31">
        <v>223.6</v>
      </c>
      <c r="N157" s="31">
        <v>219.75</v>
      </c>
      <c r="O157" s="42">
        <v>19332000</v>
      </c>
      <c r="P157" s="43">
        <v>4.1538710198803945E-2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119.2</v>
      </c>
      <c r="F158" s="40">
        <v>120.65000000000002</v>
      </c>
      <c r="G158" s="41">
        <v>117.40000000000003</v>
      </c>
      <c r="H158" s="41">
        <v>115.60000000000001</v>
      </c>
      <c r="I158" s="41">
        <v>112.35000000000002</v>
      </c>
      <c r="J158" s="41">
        <v>122.45000000000005</v>
      </c>
      <c r="K158" s="41">
        <v>125.70000000000002</v>
      </c>
      <c r="L158" s="41">
        <v>127.50000000000006</v>
      </c>
      <c r="M158" s="31">
        <v>123.9</v>
      </c>
      <c r="N158" s="31">
        <v>118.85</v>
      </c>
      <c r="O158" s="42">
        <v>46642600</v>
      </c>
      <c r="P158" s="43">
        <v>3.6019210245464249E-3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5153.7</v>
      </c>
      <c r="F159" s="40">
        <v>5098.916666666667</v>
      </c>
      <c r="G159" s="41">
        <v>4978.8833333333341</v>
      </c>
      <c r="H159" s="41">
        <v>4804.0666666666675</v>
      </c>
      <c r="I159" s="41">
        <v>4684.0333333333347</v>
      </c>
      <c r="J159" s="41">
        <v>5273.7333333333336</v>
      </c>
      <c r="K159" s="41">
        <v>5393.7666666666664</v>
      </c>
      <c r="L159" s="41">
        <v>5568.583333333333</v>
      </c>
      <c r="M159" s="31">
        <v>5218.95</v>
      </c>
      <c r="N159" s="31">
        <v>4924.1000000000004</v>
      </c>
      <c r="O159" s="42">
        <v>194875</v>
      </c>
      <c r="P159" s="43">
        <v>8.7168758716875877E-2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2237.5</v>
      </c>
      <c r="F160" s="40">
        <v>2237.5499999999997</v>
      </c>
      <c r="G160" s="41">
        <v>2218.5499999999993</v>
      </c>
      <c r="H160" s="41">
        <v>2199.5999999999995</v>
      </c>
      <c r="I160" s="41">
        <v>2180.599999999999</v>
      </c>
      <c r="J160" s="41">
        <v>2256.4999999999995</v>
      </c>
      <c r="K160" s="41">
        <v>2275.5000000000005</v>
      </c>
      <c r="L160" s="41">
        <v>2294.4499999999998</v>
      </c>
      <c r="M160" s="31">
        <v>2256.5500000000002</v>
      </c>
      <c r="N160" s="31">
        <v>2218.6</v>
      </c>
      <c r="O160" s="42">
        <v>2632000</v>
      </c>
      <c r="P160" s="43">
        <v>1.8871576502467822E-2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2935.5</v>
      </c>
      <c r="F161" s="40">
        <v>2945.6166666666668</v>
      </c>
      <c r="G161" s="41">
        <v>2871.9333333333334</v>
      </c>
      <c r="H161" s="41">
        <v>2808.3666666666668</v>
      </c>
      <c r="I161" s="41">
        <v>2734.6833333333334</v>
      </c>
      <c r="J161" s="41">
        <v>3009.1833333333334</v>
      </c>
      <c r="K161" s="41">
        <v>3082.8666666666668</v>
      </c>
      <c r="L161" s="41">
        <v>3146.4333333333334</v>
      </c>
      <c r="M161" s="31">
        <v>3019.3</v>
      </c>
      <c r="N161" s="31">
        <v>2882.05</v>
      </c>
      <c r="O161" s="42">
        <v>1643750</v>
      </c>
      <c r="P161" s="43">
        <v>-2.3031203566121844E-2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38.549999999999997</v>
      </c>
      <c r="F162" s="40">
        <v>38.916666666666664</v>
      </c>
      <c r="G162" s="41">
        <v>37.983333333333327</v>
      </c>
      <c r="H162" s="41">
        <v>37.416666666666664</v>
      </c>
      <c r="I162" s="41">
        <v>36.483333333333327</v>
      </c>
      <c r="J162" s="41">
        <v>39.483333333333327</v>
      </c>
      <c r="K162" s="41">
        <v>40.416666666666664</v>
      </c>
      <c r="L162" s="41">
        <v>40.983333333333327</v>
      </c>
      <c r="M162" s="31">
        <v>39.85</v>
      </c>
      <c r="N162" s="31">
        <v>38.35</v>
      </c>
      <c r="O162" s="42">
        <v>276720000</v>
      </c>
      <c r="P162" s="43">
        <v>7.5148549458231391E-3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2252.65</v>
      </c>
      <c r="F163" s="40">
        <v>2282.2666666666669</v>
      </c>
      <c r="G163" s="41">
        <v>2204.1833333333338</v>
      </c>
      <c r="H163" s="41">
        <v>2155.7166666666672</v>
      </c>
      <c r="I163" s="41">
        <v>2077.6333333333341</v>
      </c>
      <c r="J163" s="41">
        <v>2330.7333333333336</v>
      </c>
      <c r="K163" s="41">
        <v>2408.8166666666666</v>
      </c>
      <c r="L163" s="41">
        <v>2457.2833333333333</v>
      </c>
      <c r="M163" s="31">
        <v>2360.35</v>
      </c>
      <c r="N163" s="31">
        <v>2233.8000000000002</v>
      </c>
      <c r="O163" s="42">
        <v>678000</v>
      </c>
      <c r="P163" s="43">
        <v>-0.10530482977038796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196.4</v>
      </c>
      <c r="F164" s="40">
        <v>197.76666666666665</v>
      </c>
      <c r="G164" s="41">
        <v>194.0333333333333</v>
      </c>
      <c r="H164" s="41">
        <v>191.66666666666666</v>
      </c>
      <c r="I164" s="41">
        <v>187.93333333333331</v>
      </c>
      <c r="J164" s="41">
        <v>200.1333333333333</v>
      </c>
      <c r="K164" s="41">
        <v>203.86666666666665</v>
      </c>
      <c r="L164" s="41">
        <v>206.23333333333329</v>
      </c>
      <c r="M164" s="31">
        <v>201.5</v>
      </c>
      <c r="N164" s="31">
        <v>195.4</v>
      </c>
      <c r="O164" s="42">
        <v>18814824</v>
      </c>
      <c r="P164" s="43">
        <v>5.5339515405324557E-2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1392.7</v>
      </c>
      <c r="F165" s="40">
        <v>1430.6666666666667</v>
      </c>
      <c r="G165" s="41">
        <v>1338.3333333333335</v>
      </c>
      <c r="H165" s="41">
        <v>1283.9666666666667</v>
      </c>
      <c r="I165" s="41">
        <v>1191.6333333333334</v>
      </c>
      <c r="J165" s="41">
        <v>1485.0333333333335</v>
      </c>
      <c r="K165" s="41">
        <v>1577.366666666667</v>
      </c>
      <c r="L165" s="41">
        <v>1631.7333333333336</v>
      </c>
      <c r="M165" s="31">
        <v>1523</v>
      </c>
      <c r="N165" s="31">
        <v>1376.3</v>
      </c>
      <c r="O165" s="42">
        <v>2971914</v>
      </c>
      <c r="P165" s="43">
        <v>2.6088150487436497E-3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952.3</v>
      </c>
      <c r="F166" s="40">
        <v>961.44999999999993</v>
      </c>
      <c r="G166" s="41">
        <v>936.99999999999989</v>
      </c>
      <c r="H166" s="41">
        <v>921.69999999999993</v>
      </c>
      <c r="I166" s="41">
        <v>897.24999999999989</v>
      </c>
      <c r="J166" s="41">
        <v>976.74999999999989</v>
      </c>
      <c r="K166" s="41">
        <v>1001.1999999999999</v>
      </c>
      <c r="L166" s="41">
        <v>1016.4999999999999</v>
      </c>
      <c r="M166" s="31">
        <v>985.9</v>
      </c>
      <c r="N166" s="31">
        <v>946.15</v>
      </c>
      <c r="O166" s="42">
        <v>2261850</v>
      </c>
      <c r="P166" s="43">
        <v>-3.0601092896174863E-2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186.25</v>
      </c>
      <c r="F167" s="40">
        <v>190.06666666666669</v>
      </c>
      <c r="G167" s="41">
        <v>181.43333333333339</v>
      </c>
      <c r="H167" s="41">
        <v>176.6166666666667</v>
      </c>
      <c r="I167" s="41">
        <v>167.98333333333341</v>
      </c>
      <c r="J167" s="41">
        <v>194.88333333333338</v>
      </c>
      <c r="K167" s="41">
        <v>203.51666666666665</v>
      </c>
      <c r="L167" s="41">
        <v>208.33333333333337</v>
      </c>
      <c r="M167" s="31">
        <v>198.7</v>
      </c>
      <c r="N167" s="31">
        <v>185.25</v>
      </c>
      <c r="O167" s="42">
        <v>26894600</v>
      </c>
      <c r="P167" s="43">
        <v>2.2695342051226629E-3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129.4</v>
      </c>
      <c r="F168" s="40">
        <v>130.41666666666666</v>
      </c>
      <c r="G168" s="41">
        <v>127.88333333333333</v>
      </c>
      <c r="H168" s="41">
        <v>126.36666666666667</v>
      </c>
      <c r="I168" s="41">
        <v>123.83333333333334</v>
      </c>
      <c r="J168" s="41">
        <v>131.93333333333331</v>
      </c>
      <c r="K168" s="41">
        <v>134.46666666666667</v>
      </c>
      <c r="L168" s="41">
        <v>135.98333333333329</v>
      </c>
      <c r="M168" s="31">
        <v>132.94999999999999</v>
      </c>
      <c r="N168" s="31">
        <v>128.9</v>
      </c>
      <c r="O168" s="42">
        <v>53760000</v>
      </c>
      <c r="P168" s="43">
        <v>4.7830663080341479E-2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44560</v>
      </c>
      <c r="E169" s="40">
        <v>2422.6</v>
      </c>
      <c r="F169" s="40">
        <v>2440.2166666666667</v>
      </c>
      <c r="G169" s="41">
        <v>2394.1833333333334</v>
      </c>
      <c r="H169" s="41">
        <v>2365.7666666666669</v>
      </c>
      <c r="I169" s="41">
        <v>2319.7333333333336</v>
      </c>
      <c r="J169" s="41">
        <v>2468.6333333333332</v>
      </c>
      <c r="K169" s="41">
        <v>2514.666666666667</v>
      </c>
      <c r="L169" s="41">
        <v>2543.083333333333</v>
      </c>
      <c r="M169" s="31">
        <v>2486.25</v>
      </c>
      <c r="N169" s="31">
        <v>2411.8000000000002</v>
      </c>
      <c r="O169" s="42">
        <v>35084500</v>
      </c>
      <c r="P169" s="43">
        <v>1.3951606493891206E-2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103.9</v>
      </c>
      <c r="F170" s="40">
        <v>105.83333333333333</v>
      </c>
      <c r="G170" s="41">
        <v>101.56666666666666</v>
      </c>
      <c r="H170" s="41">
        <v>99.233333333333334</v>
      </c>
      <c r="I170" s="41">
        <v>94.966666666666669</v>
      </c>
      <c r="J170" s="41">
        <v>108.16666666666666</v>
      </c>
      <c r="K170" s="41">
        <v>112.43333333333334</v>
      </c>
      <c r="L170" s="41">
        <v>114.76666666666665</v>
      </c>
      <c r="M170" s="31">
        <v>110.1</v>
      </c>
      <c r="N170" s="31">
        <v>103.5</v>
      </c>
      <c r="O170" s="42">
        <v>145411750</v>
      </c>
      <c r="P170" s="43">
        <v>-1.644979919678715E-2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958.65</v>
      </c>
      <c r="F171" s="40">
        <v>970.86666666666667</v>
      </c>
      <c r="G171" s="41">
        <v>941.68333333333339</v>
      </c>
      <c r="H171" s="41">
        <v>924.7166666666667</v>
      </c>
      <c r="I171" s="41">
        <v>895.53333333333342</v>
      </c>
      <c r="J171" s="41">
        <v>987.83333333333337</v>
      </c>
      <c r="K171" s="41">
        <v>1017.0166666666665</v>
      </c>
      <c r="L171" s="41">
        <v>1033.9833333333333</v>
      </c>
      <c r="M171" s="31">
        <v>1000.05</v>
      </c>
      <c r="N171" s="31">
        <v>953.9</v>
      </c>
      <c r="O171" s="42">
        <v>2568500</v>
      </c>
      <c r="P171" s="43">
        <v>7.0654439349729051E-2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1131.9000000000001</v>
      </c>
      <c r="F172" s="40">
        <v>1131.5166666666667</v>
      </c>
      <c r="G172" s="41">
        <v>1106.8333333333333</v>
      </c>
      <c r="H172" s="41">
        <v>1081.7666666666667</v>
      </c>
      <c r="I172" s="41">
        <v>1057.0833333333333</v>
      </c>
      <c r="J172" s="41">
        <v>1156.5833333333333</v>
      </c>
      <c r="K172" s="41">
        <v>1181.2666666666667</v>
      </c>
      <c r="L172" s="41">
        <v>1206.3333333333333</v>
      </c>
      <c r="M172" s="31">
        <v>1156.2</v>
      </c>
      <c r="N172" s="31">
        <v>1106.45</v>
      </c>
      <c r="O172" s="42">
        <v>7931250</v>
      </c>
      <c r="P172" s="43">
        <v>9.1781953334709884E-2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470.95</v>
      </c>
      <c r="F173" s="40">
        <v>476.23333333333335</v>
      </c>
      <c r="G173" s="41">
        <v>462.4666666666667</v>
      </c>
      <c r="H173" s="41">
        <v>453.98333333333335</v>
      </c>
      <c r="I173" s="41">
        <v>440.2166666666667</v>
      </c>
      <c r="J173" s="41">
        <v>484.7166666666667</v>
      </c>
      <c r="K173" s="41">
        <v>498.48333333333335</v>
      </c>
      <c r="L173" s="41">
        <v>506.9666666666667</v>
      </c>
      <c r="M173" s="31">
        <v>490</v>
      </c>
      <c r="N173" s="31">
        <v>467.75</v>
      </c>
      <c r="O173" s="42">
        <v>112687500</v>
      </c>
      <c r="P173" s="43">
        <v>3.7322912927011127E-2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25993.200000000001</v>
      </c>
      <c r="F174" s="40">
        <v>26155.916666666668</v>
      </c>
      <c r="G174" s="41">
        <v>25737.383333333335</v>
      </c>
      <c r="H174" s="41">
        <v>25481.566666666666</v>
      </c>
      <c r="I174" s="41">
        <v>25063.033333333333</v>
      </c>
      <c r="J174" s="41">
        <v>26411.733333333337</v>
      </c>
      <c r="K174" s="41">
        <v>26830.26666666667</v>
      </c>
      <c r="L174" s="41">
        <v>27086.083333333339</v>
      </c>
      <c r="M174" s="31">
        <v>26574.45</v>
      </c>
      <c r="N174" s="31">
        <v>25900.1</v>
      </c>
      <c r="O174" s="42">
        <v>176175</v>
      </c>
      <c r="P174" s="43">
        <v>3.0112556643765533E-2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2103.75</v>
      </c>
      <c r="F175" s="40">
        <v>2127.0833333333335</v>
      </c>
      <c r="G175" s="41">
        <v>2070.166666666667</v>
      </c>
      <c r="H175" s="41">
        <v>2036.5833333333335</v>
      </c>
      <c r="I175" s="41">
        <v>1979.666666666667</v>
      </c>
      <c r="J175" s="41">
        <v>2160.666666666667</v>
      </c>
      <c r="K175" s="41">
        <v>2217.5833333333339</v>
      </c>
      <c r="L175" s="41">
        <v>2251.166666666667</v>
      </c>
      <c r="M175" s="31">
        <v>2184</v>
      </c>
      <c r="N175" s="31">
        <v>2093.5</v>
      </c>
      <c r="O175" s="42">
        <v>1792725</v>
      </c>
      <c r="P175" s="43">
        <v>-1.3020439061317184E-2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2088.75</v>
      </c>
      <c r="F176" s="40">
        <v>2109.1833333333329</v>
      </c>
      <c r="G176" s="41">
        <v>2056.7166666666658</v>
      </c>
      <c r="H176" s="41">
        <v>2024.6833333333329</v>
      </c>
      <c r="I176" s="41">
        <v>1972.2166666666658</v>
      </c>
      <c r="J176" s="41">
        <v>2141.2166666666658</v>
      </c>
      <c r="K176" s="41">
        <v>2193.6833333333329</v>
      </c>
      <c r="L176" s="41">
        <v>2225.7166666666658</v>
      </c>
      <c r="M176" s="31">
        <v>2161.65</v>
      </c>
      <c r="N176" s="31">
        <v>2077.15</v>
      </c>
      <c r="O176" s="42">
        <v>2804250</v>
      </c>
      <c r="P176" s="43">
        <v>1.054054054054054E-2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1451.3</v>
      </c>
      <c r="F177" s="40">
        <v>1484.9000000000003</v>
      </c>
      <c r="G177" s="41">
        <v>1408.5500000000006</v>
      </c>
      <c r="H177" s="41">
        <v>1365.8000000000004</v>
      </c>
      <c r="I177" s="41">
        <v>1289.4500000000007</v>
      </c>
      <c r="J177" s="41">
        <v>1527.6500000000005</v>
      </c>
      <c r="K177" s="41">
        <v>1604.0000000000005</v>
      </c>
      <c r="L177" s="41">
        <v>1646.7500000000005</v>
      </c>
      <c r="M177" s="31">
        <v>1561.25</v>
      </c>
      <c r="N177" s="31">
        <v>1442.15</v>
      </c>
      <c r="O177" s="42">
        <v>3044400</v>
      </c>
      <c r="P177" s="43">
        <v>0.12605415002219264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44560</v>
      </c>
      <c r="E178" s="40">
        <v>512.45000000000005</v>
      </c>
      <c r="F178" s="40">
        <v>514.16666666666663</v>
      </c>
      <c r="G178" s="41">
        <v>491.38333333333321</v>
      </c>
      <c r="H178" s="41">
        <v>470.31666666666661</v>
      </c>
      <c r="I178" s="41">
        <v>447.53333333333319</v>
      </c>
      <c r="J178" s="41">
        <v>535.23333333333323</v>
      </c>
      <c r="K178" s="41">
        <v>558.01666666666677</v>
      </c>
      <c r="L178" s="41">
        <v>579.08333333333326</v>
      </c>
      <c r="M178" s="31">
        <v>536.95000000000005</v>
      </c>
      <c r="N178" s="31">
        <v>493.1</v>
      </c>
      <c r="O178" s="42">
        <v>3775275</v>
      </c>
      <c r="P178" s="43">
        <v>5.98155634158666E-2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769.8</v>
      </c>
      <c r="F179" s="40">
        <v>778.7166666666667</v>
      </c>
      <c r="G179" s="41">
        <v>756.43333333333339</v>
      </c>
      <c r="H179" s="41">
        <v>743.06666666666672</v>
      </c>
      <c r="I179" s="41">
        <v>720.78333333333342</v>
      </c>
      <c r="J179" s="41">
        <v>792.08333333333337</v>
      </c>
      <c r="K179" s="41">
        <v>814.36666666666667</v>
      </c>
      <c r="L179" s="41">
        <v>827.73333333333335</v>
      </c>
      <c r="M179" s="31">
        <v>801</v>
      </c>
      <c r="N179" s="31">
        <v>765.35</v>
      </c>
      <c r="O179" s="42">
        <v>31389400</v>
      </c>
      <c r="P179" s="43">
        <v>8.8188976377952758E-3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524.15</v>
      </c>
      <c r="F180" s="40">
        <v>529.48333333333335</v>
      </c>
      <c r="G180" s="41">
        <v>513.4666666666667</v>
      </c>
      <c r="H180" s="41">
        <v>502.7833333333333</v>
      </c>
      <c r="I180" s="41">
        <v>486.76666666666665</v>
      </c>
      <c r="J180" s="41">
        <v>540.16666666666674</v>
      </c>
      <c r="K180" s="41">
        <v>556.18333333333339</v>
      </c>
      <c r="L180" s="41">
        <v>566.86666666666679</v>
      </c>
      <c r="M180" s="31">
        <v>545.5</v>
      </c>
      <c r="N180" s="31">
        <v>518.79999999999995</v>
      </c>
      <c r="O180" s="42">
        <v>11424000</v>
      </c>
      <c r="P180" s="43">
        <v>-3.4237889931524219E-2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592.25</v>
      </c>
      <c r="F181" s="40">
        <v>591.23333333333335</v>
      </c>
      <c r="G181" s="41">
        <v>579.26666666666665</v>
      </c>
      <c r="H181" s="41">
        <v>566.2833333333333</v>
      </c>
      <c r="I181" s="41">
        <v>554.31666666666661</v>
      </c>
      <c r="J181" s="41">
        <v>604.2166666666667</v>
      </c>
      <c r="K181" s="41">
        <v>616.18333333333339</v>
      </c>
      <c r="L181" s="41">
        <v>629.16666666666674</v>
      </c>
      <c r="M181" s="31">
        <v>603.20000000000005</v>
      </c>
      <c r="N181" s="31">
        <v>578.25</v>
      </c>
      <c r="O181" s="42">
        <v>1142400</v>
      </c>
      <c r="P181" s="43">
        <v>-1.5384615384615385E-2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854.25</v>
      </c>
      <c r="F182" s="40">
        <v>868.48333333333323</v>
      </c>
      <c r="G182" s="41">
        <v>830.31666666666649</v>
      </c>
      <c r="H182" s="41">
        <v>806.38333333333321</v>
      </c>
      <c r="I182" s="41">
        <v>768.21666666666647</v>
      </c>
      <c r="J182" s="41">
        <v>892.41666666666652</v>
      </c>
      <c r="K182" s="41">
        <v>930.58333333333326</v>
      </c>
      <c r="L182" s="41">
        <v>954.51666666666654</v>
      </c>
      <c r="M182" s="31">
        <v>906.65</v>
      </c>
      <c r="N182" s="31">
        <v>844.55</v>
      </c>
      <c r="O182" s="42">
        <v>8245000</v>
      </c>
      <c r="P182" s="43">
        <v>3.4115138592750532E-2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769.5</v>
      </c>
      <c r="F183" s="40">
        <v>781.06666666666661</v>
      </c>
      <c r="G183" s="41">
        <v>754.98333333333323</v>
      </c>
      <c r="H183" s="41">
        <v>740.46666666666658</v>
      </c>
      <c r="I183" s="41">
        <v>714.38333333333321</v>
      </c>
      <c r="J183" s="41">
        <v>795.58333333333326</v>
      </c>
      <c r="K183" s="41">
        <v>821.66666666666674</v>
      </c>
      <c r="L183" s="41">
        <v>836.18333333333328</v>
      </c>
      <c r="M183" s="31">
        <v>807.15</v>
      </c>
      <c r="N183" s="31">
        <v>766.55</v>
      </c>
      <c r="O183" s="42">
        <v>9472950</v>
      </c>
      <c r="P183" s="43">
        <v>7.0072436141822347E-2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461.65</v>
      </c>
      <c r="F184" s="40">
        <v>469.68333333333339</v>
      </c>
      <c r="G184" s="41">
        <v>450.31666666666678</v>
      </c>
      <c r="H184" s="41">
        <v>438.98333333333341</v>
      </c>
      <c r="I184" s="41">
        <v>419.61666666666679</v>
      </c>
      <c r="J184" s="41">
        <v>481.01666666666677</v>
      </c>
      <c r="K184" s="41">
        <v>500.38333333333333</v>
      </c>
      <c r="L184" s="41">
        <v>511.71666666666675</v>
      </c>
      <c r="M184" s="31">
        <v>489.05</v>
      </c>
      <c r="N184" s="31">
        <v>458.35</v>
      </c>
      <c r="O184" s="42">
        <v>89703750</v>
      </c>
      <c r="P184" s="43">
        <v>8.5878168359662891E-3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227.2</v>
      </c>
      <c r="F185" s="40">
        <v>231.41666666666666</v>
      </c>
      <c r="G185" s="41">
        <v>221.88333333333333</v>
      </c>
      <c r="H185" s="41">
        <v>216.56666666666666</v>
      </c>
      <c r="I185" s="41">
        <v>207.03333333333333</v>
      </c>
      <c r="J185" s="41">
        <v>236.73333333333332</v>
      </c>
      <c r="K185" s="41">
        <v>246.26666666666668</v>
      </c>
      <c r="L185" s="41">
        <v>251.58333333333331</v>
      </c>
      <c r="M185" s="31">
        <v>240.95</v>
      </c>
      <c r="N185" s="31">
        <v>226.1</v>
      </c>
      <c r="O185" s="42">
        <v>101412000</v>
      </c>
      <c r="P185" s="43">
        <v>0.11827316710085597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1116.5999999999999</v>
      </c>
      <c r="F186" s="40">
        <v>1131.1666666666667</v>
      </c>
      <c r="G186" s="41">
        <v>1093.6833333333334</v>
      </c>
      <c r="H186" s="41">
        <v>1070.7666666666667</v>
      </c>
      <c r="I186" s="41">
        <v>1033.2833333333333</v>
      </c>
      <c r="J186" s="41">
        <v>1154.0833333333335</v>
      </c>
      <c r="K186" s="41">
        <v>1191.5666666666666</v>
      </c>
      <c r="L186" s="41">
        <v>1214.4833333333336</v>
      </c>
      <c r="M186" s="31">
        <v>1168.6500000000001</v>
      </c>
      <c r="N186" s="31">
        <v>1108.25</v>
      </c>
      <c r="O186" s="42">
        <v>50118975</v>
      </c>
      <c r="P186" s="43">
        <v>4.5266796667257581E-2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3453.75</v>
      </c>
      <c r="F187" s="40">
        <v>3455.1</v>
      </c>
      <c r="G187" s="41">
        <v>3418</v>
      </c>
      <c r="H187" s="41">
        <v>3382.25</v>
      </c>
      <c r="I187" s="41">
        <v>3345.15</v>
      </c>
      <c r="J187" s="41">
        <v>3490.85</v>
      </c>
      <c r="K187" s="41">
        <v>3527.9499999999994</v>
      </c>
      <c r="L187" s="41">
        <v>3563.7</v>
      </c>
      <c r="M187" s="31">
        <v>3492.2</v>
      </c>
      <c r="N187" s="31">
        <v>3419.35</v>
      </c>
      <c r="O187" s="42">
        <v>12890250</v>
      </c>
      <c r="P187" s="43">
        <v>-2.6808718055845691E-3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1529.4</v>
      </c>
      <c r="F188" s="40">
        <v>1531.6166666666668</v>
      </c>
      <c r="G188" s="41">
        <v>1511.7833333333335</v>
      </c>
      <c r="H188" s="41">
        <v>1494.1666666666667</v>
      </c>
      <c r="I188" s="41">
        <v>1474.3333333333335</v>
      </c>
      <c r="J188" s="41">
        <v>1549.2333333333336</v>
      </c>
      <c r="K188" s="41">
        <v>1569.0666666666666</v>
      </c>
      <c r="L188" s="41">
        <v>1586.6833333333336</v>
      </c>
      <c r="M188" s="31">
        <v>1551.45</v>
      </c>
      <c r="N188" s="31">
        <v>1514</v>
      </c>
      <c r="O188" s="42">
        <v>9298200</v>
      </c>
      <c r="P188" s="43">
        <v>-6.6025641025641022E-3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2297.0500000000002</v>
      </c>
      <c r="F189" s="40">
        <v>2325.65</v>
      </c>
      <c r="G189" s="41">
        <v>2261.3000000000002</v>
      </c>
      <c r="H189" s="41">
        <v>2225.5500000000002</v>
      </c>
      <c r="I189" s="41">
        <v>2161.2000000000003</v>
      </c>
      <c r="J189" s="41">
        <v>2361.4</v>
      </c>
      <c r="K189" s="41">
        <v>2425.7499999999995</v>
      </c>
      <c r="L189" s="41">
        <v>2461.5</v>
      </c>
      <c r="M189" s="31">
        <v>2390</v>
      </c>
      <c r="N189" s="31">
        <v>2289.9</v>
      </c>
      <c r="O189" s="42">
        <v>4518375</v>
      </c>
      <c r="P189" s="43">
        <v>4.5557098229781323E-2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3035.9</v>
      </c>
      <c r="F190" s="40">
        <v>3026.4166666666665</v>
      </c>
      <c r="G190" s="41">
        <v>2962.833333333333</v>
      </c>
      <c r="H190" s="41">
        <v>2889.7666666666664</v>
      </c>
      <c r="I190" s="41">
        <v>2826.1833333333329</v>
      </c>
      <c r="J190" s="41">
        <v>3099.4833333333331</v>
      </c>
      <c r="K190" s="41">
        <v>3163.0666666666662</v>
      </c>
      <c r="L190" s="41">
        <v>3236.1333333333332</v>
      </c>
      <c r="M190" s="31">
        <v>3090</v>
      </c>
      <c r="N190" s="31">
        <v>2953.35</v>
      </c>
      <c r="O190" s="42">
        <v>748250</v>
      </c>
      <c r="P190" s="43">
        <v>-3.544956493715759E-2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538.29999999999995</v>
      </c>
      <c r="F191" s="40">
        <v>543.31666666666672</v>
      </c>
      <c r="G191" s="41">
        <v>531.93333333333339</v>
      </c>
      <c r="H191" s="41">
        <v>525.56666666666672</v>
      </c>
      <c r="I191" s="41">
        <v>514.18333333333339</v>
      </c>
      <c r="J191" s="41">
        <v>549.68333333333339</v>
      </c>
      <c r="K191" s="41">
        <v>561.06666666666683</v>
      </c>
      <c r="L191" s="41">
        <v>567.43333333333339</v>
      </c>
      <c r="M191" s="31">
        <v>554.70000000000005</v>
      </c>
      <c r="N191" s="31">
        <v>536.95000000000005</v>
      </c>
      <c r="O191" s="42">
        <v>2830500</v>
      </c>
      <c r="P191" s="43">
        <v>-5.744255744255744E-2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1039.9000000000001</v>
      </c>
      <c r="F192" s="40">
        <v>1051.9000000000001</v>
      </c>
      <c r="G192" s="41">
        <v>1018.1000000000001</v>
      </c>
      <c r="H192" s="41">
        <v>996.3</v>
      </c>
      <c r="I192" s="41">
        <v>962.5</v>
      </c>
      <c r="J192" s="41">
        <v>1073.7000000000003</v>
      </c>
      <c r="K192" s="41">
        <v>1107.5000000000005</v>
      </c>
      <c r="L192" s="41">
        <v>1129.3000000000004</v>
      </c>
      <c r="M192" s="31">
        <v>1085.7</v>
      </c>
      <c r="N192" s="31">
        <v>1030.0999999999999</v>
      </c>
      <c r="O192" s="42">
        <v>2082200</v>
      </c>
      <c r="P192" s="43">
        <v>6.9686411149825784E-4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679.3</v>
      </c>
      <c r="F193" s="40">
        <v>685.1</v>
      </c>
      <c r="G193" s="41">
        <v>671.5</v>
      </c>
      <c r="H193" s="41">
        <v>663.69999999999993</v>
      </c>
      <c r="I193" s="41">
        <v>650.09999999999991</v>
      </c>
      <c r="J193" s="41">
        <v>692.90000000000009</v>
      </c>
      <c r="K193" s="41">
        <v>706.50000000000023</v>
      </c>
      <c r="L193" s="41">
        <v>714.30000000000018</v>
      </c>
      <c r="M193" s="31">
        <v>698.7</v>
      </c>
      <c r="N193" s="31">
        <v>677.3</v>
      </c>
      <c r="O193" s="42">
        <v>5891200</v>
      </c>
      <c r="P193" s="43">
        <v>4.4427897741375032E-2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1502.05</v>
      </c>
      <c r="F194" s="40">
        <v>1520.95</v>
      </c>
      <c r="G194" s="41">
        <v>1467.95</v>
      </c>
      <c r="H194" s="41">
        <v>1433.85</v>
      </c>
      <c r="I194" s="41">
        <v>1380.85</v>
      </c>
      <c r="J194" s="41">
        <v>1555.0500000000002</v>
      </c>
      <c r="K194" s="41">
        <v>1608.0500000000002</v>
      </c>
      <c r="L194" s="41">
        <v>1642.1500000000003</v>
      </c>
      <c r="M194" s="31">
        <v>1573.95</v>
      </c>
      <c r="N194" s="31">
        <v>1486.85</v>
      </c>
      <c r="O194" s="42">
        <v>1297800</v>
      </c>
      <c r="P194" s="43">
        <v>8.8347519812151457E-2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7408.2</v>
      </c>
      <c r="F195" s="40">
        <v>7457.7666666666664</v>
      </c>
      <c r="G195" s="41">
        <v>7334.6833333333325</v>
      </c>
      <c r="H195" s="41">
        <v>7261.1666666666661</v>
      </c>
      <c r="I195" s="41">
        <v>7138.0833333333321</v>
      </c>
      <c r="J195" s="41">
        <v>7531.2833333333328</v>
      </c>
      <c r="K195" s="41">
        <v>7654.3666666666668</v>
      </c>
      <c r="L195" s="41">
        <v>7727.8833333333332</v>
      </c>
      <c r="M195" s="31">
        <v>7580.85</v>
      </c>
      <c r="N195" s="31">
        <v>7384.25</v>
      </c>
      <c r="O195" s="42">
        <v>1750800</v>
      </c>
      <c r="P195" s="43">
        <v>1.5015363209461417E-2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705.5</v>
      </c>
      <c r="F196" s="40">
        <v>712.9666666666667</v>
      </c>
      <c r="G196" s="41">
        <v>695.63333333333344</v>
      </c>
      <c r="H196" s="41">
        <v>685.76666666666677</v>
      </c>
      <c r="I196" s="41">
        <v>668.43333333333351</v>
      </c>
      <c r="J196" s="41">
        <v>722.83333333333337</v>
      </c>
      <c r="K196" s="41">
        <v>740.16666666666663</v>
      </c>
      <c r="L196" s="41">
        <v>750.0333333333333</v>
      </c>
      <c r="M196" s="31">
        <v>730.3</v>
      </c>
      <c r="N196" s="31">
        <v>703.1</v>
      </c>
      <c r="O196" s="42">
        <v>25266800</v>
      </c>
      <c r="P196" s="43">
        <v>-3.0264170300076942E-3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352.75</v>
      </c>
      <c r="F197" s="40">
        <v>356</v>
      </c>
      <c r="G197" s="41">
        <v>344.45</v>
      </c>
      <c r="H197" s="41">
        <v>336.15</v>
      </c>
      <c r="I197" s="41">
        <v>324.59999999999997</v>
      </c>
      <c r="J197" s="41">
        <v>364.3</v>
      </c>
      <c r="K197" s="41">
        <v>375.84999999999997</v>
      </c>
      <c r="L197" s="41">
        <v>384.15000000000003</v>
      </c>
      <c r="M197" s="31">
        <v>367.55</v>
      </c>
      <c r="N197" s="31">
        <v>347.7</v>
      </c>
      <c r="O197" s="42">
        <v>44413700</v>
      </c>
      <c r="P197" s="43">
        <v>-7.4243990695270101E-2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1162.75</v>
      </c>
      <c r="F198" s="40">
        <v>1173.9166666666667</v>
      </c>
      <c r="G198" s="41">
        <v>1147.8333333333335</v>
      </c>
      <c r="H198" s="41">
        <v>1132.9166666666667</v>
      </c>
      <c r="I198" s="41">
        <v>1106.8333333333335</v>
      </c>
      <c r="J198" s="41">
        <v>1188.8333333333335</v>
      </c>
      <c r="K198" s="41">
        <v>1214.916666666667</v>
      </c>
      <c r="L198" s="41">
        <v>1229.8333333333335</v>
      </c>
      <c r="M198" s="31">
        <v>1200</v>
      </c>
      <c r="N198" s="31">
        <v>1159</v>
      </c>
      <c r="O198" s="42">
        <v>1682500</v>
      </c>
      <c r="P198" s="43">
        <v>4.1150990099009903E-2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2113.3000000000002</v>
      </c>
      <c r="F199" s="40">
        <v>2142.8833333333337</v>
      </c>
      <c r="G199" s="41">
        <v>2077.9666666666672</v>
      </c>
      <c r="H199" s="41">
        <v>2042.6333333333337</v>
      </c>
      <c r="I199" s="41">
        <v>1977.7166666666672</v>
      </c>
      <c r="J199" s="41">
        <v>2178.2166666666672</v>
      </c>
      <c r="K199" s="41">
        <v>2243.1333333333341</v>
      </c>
      <c r="L199" s="41">
        <v>2278.4666666666672</v>
      </c>
      <c r="M199" s="31">
        <v>2207.8000000000002</v>
      </c>
      <c r="N199" s="31">
        <v>2107.5500000000002</v>
      </c>
      <c r="O199" s="42">
        <v>367500</v>
      </c>
      <c r="P199" s="43">
        <v>5.9841384282624366E-2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622.35</v>
      </c>
      <c r="F200" s="40">
        <v>626.41666666666674</v>
      </c>
      <c r="G200" s="41">
        <v>616.63333333333344</v>
      </c>
      <c r="H200" s="41">
        <v>610.91666666666674</v>
      </c>
      <c r="I200" s="41">
        <v>601.13333333333344</v>
      </c>
      <c r="J200" s="41">
        <v>632.13333333333344</v>
      </c>
      <c r="K200" s="41">
        <v>641.91666666666674</v>
      </c>
      <c r="L200" s="41">
        <v>647.63333333333344</v>
      </c>
      <c r="M200" s="31">
        <v>636.20000000000005</v>
      </c>
      <c r="N200" s="31">
        <v>620.70000000000005</v>
      </c>
      <c r="O200" s="42">
        <v>29452800</v>
      </c>
      <c r="P200" s="43">
        <v>2.2240733027905038E-2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344.15</v>
      </c>
      <c r="F201" s="40">
        <v>341.33333333333331</v>
      </c>
      <c r="G201" s="41">
        <v>329.66666666666663</v>
      </c>
      <c r="H201" s="41">
        <v>315.18333333333334</v>
      </c>
      <c r="I201" s="41">
        <v>303.51666666666665</v>
      </c>
      <c r="J201" s="41">
        <v>355.81666666666661</v>
      </c>
      <c r="K201" s="41">
        <v>367.48333333333323</v>
      </c>
      <c r="L201" s="41">
        <v>381.96666666666658</v>
      </c>
      <c r="M201" s="31">
        <v>353</v>
      </c>
      <c r="N201" s="31">
        <v>326.85000000000002</v>
      </c>
      <c r="O201" s="42">
        <v>81663000</v>
      </c>
      <c r="P201" s="43">
        <v>6.3029640332721515E-2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65" t="s">
        <v>16</v>
      </c>
      <c r="B8" s="567"/>
      <c r="C8" s="571" t="s">
        <v>20</v>
      </c>
      <c r="D8" s="571" t="s">
        <v>21</v>
      </c>
      <c r="E8" s="562" t="s">
        <v>22</v>
      </c>
      <c r="F8" s="563"/>
      <c r="G8" s="564"/>
      <c r="H8" s="562" t="s">
        <v>23</v>
      </c>
      <c r="I8" s="563"/>
      <c r="J8" s="564"/>
      <c r="K8" s="26"/>
      <c r="L8" s="53"/>
      <c r="M8" s="53"/>
      <c r="N8" s="1"/>
      <c r="O8" s="1"/>
    </row>
    <row r="9" spans="1:15" ht="36" customHeight="1">
      <c r="A9" s="569"/>
      <c r="B9" s="570"/>
      <c r="C9" s="570"/>
      <c r="D9" s="5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17026.45</v>
      </c>
      <c r="D10" s="35">
        <v>17122.516666666666</v>
      </c>
      <c r="E10" s="35">
        <v>16889.633333333331</v>
      </c>
      <c r="F10" s="35">
        <v>16752.816666666666</v>
      </c>
      <c r="G10" s="35">
        <v>16519.933333333331</v>
      </c>
      <c r="H10" s="35">
        <v>17259.333333333332</v>
      </c>
      <c r="I10" s="35">
        <v>17492.216666666671</v>
      </c>
      <c r="J10" s="35">
        <v>17629.033333333333</v>
      </c>
      <c r="K10" s="37">
        <v>17355.400000000001</v>
      </c>
      <c r="L10" s="37">
        <v>16985.7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36025.5</v>
      </c>
      <c r="D11" s="40">
        <v>36266.166666666664</v>
      </c>
      <c r="E11" s="40">
        <v>35663.433333333327</v>
      </c>
      <c r="F11" s="40">
        <v>35301.366666666661</v>
      </c>
      <c r="G11" s="40">
        <v>34698.633333333324</v>
      </c>
      <c r="H11" s="40">
        <v>36628.23333333333</v>
      </c>
      <c r="I11" s="40">
        <v>37230.966666666667</v>
      </c>
      <c r="J11" s="40">
        <v>37593.033333333333</v>
      </c>
      <c r="K11" s="31">
        <v>36868.9</v>
      </c>
      <c r="L11" s="31">
        <v>35904.1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2265.6999999999998</v>
      </c>
      <c r="D12" s="40">
        <v>2283.9666666666667</v>
      </c>
      <c r="E12" s="40">
        <v>2240.9333333333334</v>
      </c>
      <c r="F12" s="40">
        <v>2216.1666666666665</v>
      </c>
      <c r="G12" s="40">
        <v>2173.1333333333332</v>
      </c>
      <c r="H12" s="40">
        <v>2308.7333333333336</v>
      </c>
      <c r="I12" s="40">
        <v>2351.7666666666673</v>
      </c>
      <c r="J12" s="40">
        <v>2376.5333333333338</v>
      </c>
      <c r="K12" s="31">
        <v>2327</v>
      </c>
      <c r="L12" s="31">
        <v>2259.1999999999998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5003</v>
      </c>
      <c r="D13" s="40">
        <v>5048.25</v>
      </c>
      <c r="E13" s="40">
        <v>4943.45</v>
      </c>
      <c r="F13" s="40">
        <v>4883.8999999999996</v>
      </c>
      <c r="G13" s="40">
        <v>4779.0999999999995</v>
      </c>
      <c r="H13" s="40">
        <v>5107.8</v>
      </c>
      <c r="I13" s="40">
        <v>5212.5999999999995</v>
      </c>
      <c r="J13" s="40">
        <v>5272.1500000000005</v>
      </c>
      <c r="K13" s="31">
        <v>5153.05</v>
      </c>
      <c r="L13" s="31">
        <v>4988.7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34606.1</v>
      </c>
      <c r="D14" s="40">
        <v>34769.599999999999</v>
      </c>
      <c r="E14" s="40">
        <v>34349.1</v>
      </c>
      <c r="F14" s="40">
        <v>34092.1</v>
      </c>
      <c r="G14" s="40">
        <v>33671.599999999999</v>
      </c>
      <c r="H14" s="40">
        <v>35026.6</v>
      </c>
      <c r="I14" s="40">
        <v>35447.1</v>
      </c>
      <c r="J14" s="40">
        <v>35704.1</v>
      </c>
      <c r="K14" s="31">
        <v>35190.1</v>
      </c>
      <c r="L14" s="31">
        <v>34512.6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3851.95</v>
      </c>
      <c r="D15" s="40">
        <v>3892.0500000000006</v>
      </c>
      <c r="E15" s="40">
        <v>3803.2000000000012</v>
      </c>
      <c r="F15" s="40">
        <v>3754.4500000000007</v>
      </c>
      <c r="G15" s="40">
        <v>3665.6000000000013</v>
      </c>
      <c r="H15" s="40">
        <v>3940.8000000000011</v>
      </c>
      <c r="I15" s="40">
        <v>4029.6500000000005</v>
      </c>
      <c r="J15" s="40">
        <v>4078.400000000001</v>
      </c>
      <c r="K15" s="31">
        <v>3980.9</v>
      </c>
      <c r="L15" s="31">
        <v>3843.3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8302.75</v>
      </c>
      <c r="D16" s="40">
        <v>8378.7166666666672</v>
      </c>
      <c r="E16" s="40">
        <v>8203.6833333333343</v>
      </c>
      <c r="F16" s="40">
        <v>8104.6166666666668</v>
      </c>
      <c r="G16" s="40">
        <v>7929.5833333333339</v>
      </c>
      <c r="H16" s="40">
        <v>8477.7833333333347</v>
      </c>
      <c r="I16" s="40">
        <v>8652.8166666666675</v>
      </c>
      <c r="J16" s="40">
        <v>8751.883333333335</v>
      </c>
      <c r="K16" s="31">
        <v>8553.75</v>
      </c>
      <c r="L16" s="31">
        <v>8279.65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2311.5</v>
      </c>
      <c r="D17" s="40">
        <v>2333.2000000000003</v>
      </c>
      <c r="E17" s="40">
        <v>2278.4000000000005</v>
      </c>
      <c r="F17" s="40">
        <v>2245.3000000000002</v>
      </c>
      <c r="G17" s="40">
        <v>2190.5000000000005</v>
      </c>
      <c r="H17" s="40">
        <v>2366.3000000000006</v>
      </c>
      <c r="I17" s="40">
        <v>2421.1000000000008</v>
      </c>
      <c r="J17" s="40">
        <v>2454.2000000000007</v>
      </c>
      <c r="K17" s="31">
        <v>2388</v>
      </c>
      <c r="L17" s="31">
        <v>2300.1</v>
      </c>
      <c r="M17" s="31">
        <v>2.0838000000000001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1127.9000000000001</v>
      </c>
      <c r="D18" s="40">
        <v>1146.1833333333334</v>
      </c>
      <c r="E18" s="40">
        <v>1100.7166666666667</v>
      </c>
      <c r="F18" s="40">
        <v>1073.5333333333333</v>
      </c>
      <c r="G18" s="40">
        <v>1028.0666666666666</v>
      </c>
      <c r="H18" s="40">
        <v>1173.3666666666668</v>
      </c>
      <c r="I18" s="40">
        <v>1218.8333333333335</v>
      </c>
      <c r="J18" s="40">
        <v>1246.0166666666669</v>
      </c>
      <c r="K18" s="31">
        <v>1191.6500000000001</v>
      </c>
      <c r="L18" s="31">
        <v>1119</v>
      </c>
      <c r="M18" s="31">
        <v>8.9349799999999995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929.3</v>
      </c>
      <c r="D19" s="40">
        <v>934.76666666666677</v>
      </c>
      <c r="E19" s="40">
        <v>918.53333333333353</v>
      </c>
      <c r="F19" s="40">
        <v>907.76666666666677</v>
      </c>
      <c r="G19" s="40">
        <v>891.53333333333353</v>
      </c>
      <c r="H19" s="40">
        <v>945.53333333333353</v>
      </c>
      <c r="I19" s="40">
        <v>961.76666666666688</v>
      </c>
      <c r="J19" s="40">
        <v>972.53333333333353</v>
      </c>
      <c r="K19" s="31">
        <v>951</v>
      </c>
      <c r="L19" s="31">
        <v>924</v>
      </c>
      <c r="M19" s="31">
        <v>7.3304799999999997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1669.55</v>
      </c>
      <c r="D20" s="40">
        <v>1699.6499999999999</v>
      </c>
      <c r="E20" s="40">
        <v>1630.7499999999998</v>
      </c>
      <c r="F20" s="40">
        <v>1591.9499999999998</v>
      </c>
      <c r="G20" s="40">
        <v>1523.0499999999997</v>
      </c>
      <c r="H20" s="40">
        <v>1738.4499999999998</v>
      </c>
      <c r="I20" s="40">
        <v>1807.35</v>
      </c>
      <c r="J20" s="40">
        <v>1846.1499999999999</v>
      </c>
      <c r="K20" s="31">
        <v>1768.55</v>
      </c>
      <c r="L20" s="31">
        <v>1660.85</v>
      </c>
      <c r="M20" s="31">
        <v>35.1081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1372.55</v>
      </c>
      <c r="D21" s="40">
        <v>1374.1666666666667</v>
      </c>
      <c r="E21" s="40">
        <v>1344.4333333333334</v>
      </c>
      <c r="F21" s="40">
        <v>1316.3166666666666</v>
      </c>
      <c r="G21" s="40">
        <v>1286.5833333333333</v>
      </c>
      <c r="H21" s="40">
        <v>1402.2833333333335</v>
      </c>
      <c r="I21" s="40">
        <v>1432.0166666666667</v>
      </c>
      <c r="J21" s="40">
        <v>1460.1333333333337</v>
      </c>
      <c r="K21" s="31">
        <v>1403.9</v>
      </c>
      <c r="L21" s="31">
        <v>1346.05</v>
      </c>
      <c r="M21" s="31">
        <v>16.093979999999998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717.15</v>
      </c>
      <c r="D22" s="40">
        <v>732.13333333333333</v>
      </c>
      <c r="E22" s="40">
        <v>698.26666666666665</v>
      </c>
      <c r="F22" s="40">
        <v>679.38333333333333</v>
      </c>
      <c r="G22" s="40">
        <v>645.51666666666665</v>
      </c>
      <c r="H22" s="40">
        <v>751.01666666666665</v>
      </c>
      <c r="I22" s="40">
        <v>784.88333333333321</v>
      </c>
      <c r="J22" s="40">
        <v>803.76666666666665</v>
      </c>
      <c r="K22" s="31">
        <v>766</v>
      </c>
      <c r="L22" s="31">
        <v>713.25</v>
      </c>
      <c r="M22" s="31">
        <v>72.199309999999997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1645.6</v>
      </c>
      <c r="D23" s="40">
        <v>1631.95</v>
      </c>
      <c r="E23" s="40">
        <v>1604.9</v>
      </c>
      <c r="F23" s="40">
        <v>1564.2</v>
      </c>
      <c r="G23" s="40">
        <v>1537.15</v>
      </c>
      <c r="H23" s="40">
        <v>1672.65</v>
      </c>
      <c r="I23" s="40">
        <v>1699.6999999999998</v>
      </c>
      <c r="J23" s="40">
        <v>1740.4</v>
      </c>
      <c r="K23" s="31">
        <v>1659</v>
      </c>
      <c r="L23" s="31">
        <v>1591.25</v>
      </c>
      <c r="M23" s="31">
        <v>8.0282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1993.85</v>
      </c>
      <c r="D24" s="40">
        <v>1993.1166666666668</v>
      </c>
      <c r="E24" s="40">
        <v>1941.2333333333336</v>
      </c>
      <c r="F24" s="40">
        <v>1888.6166666666668</v>
      </c>
      <c r="G24" s="40">
        <v>1836.7333333333336</v>
      </c>
      <c r="H24" s="40">
        <v>2045.7333333333336</v>
      </c>
      <c r="I24" s="40">
        <v>2097.6166666666668</v>
      </c>
      <c r="J24" s="40">
        <v>2150.2333333333336</v>
      </c>
      <c r="K24" s="31">
        <v>2045</v>
      </c>
      <c r="L24" s="31">
        <v>1940.5</v>
      </c>
      <c r="M24" s="31">
        <v>1.2550399999999999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107.1</v>
      </c>
      <c r="D25" s="40">
        <v>108.41666666666667</v>
      </c>
      <c r="E25" s="40">
        <v>105.33333333333334</v>
      </c>
      <c r="F25" s="40">
        <v>103.56666666666668</v>
      </c>
      <c r="G25" s="40">
        <v>100.48333333333335</v>
      </c>
      <c r="H25" s="40">
        <v>110.18333333333334</v>
      </c>
      <c r="I25" s="40">
        <v>113.26666666666668</v>
      </c>
      <c r="J25" s="40">
        <v>115.03333333333333</v>
      </c>
      <c r="K25" s="31">
        <v>111.5</v>
      </c>
      <c r="L25" s="31">
        <v>106.65</v>
      </c>
      <c r="M25" s="31">
        <v>102.47022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259.55</v>
      </c>
      <c r="D26" s="40">
        <v>263.83333333333331</v>
      </c>
      <c r="E26" s="40">
        <v>252.71666666666664</v>
      </c>
      <c r="F26" s="40">
        <v>245.88333333333333</v>
      </c>
      <c r="G26" s="40">
        <v>234.76666666666665</v>
      </c>
      <c r="H26" s="40">
        <v>270.66666666666663</v>
      </c>
      <c r="I26" s="40">
        <v>281.7833333333333</v>
      </c>
      <c r="J26" s="40">
        <v>288.61666666666662</v>
      </c>
      <c r="K26" s="31">
        <v>274.95</v>
      </c>
      <c r="L26" s="31">
        <v>257</v>
      </c>
      <c r="M26" s="31">
        <v>46.078890000000001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2091.8000000000002</v>
      </c>
      <c r="D27" s="40">
        <v>2099.9</v>
      </c>
      <c r="E27" s="40">
        <v>2061.9</v>
      </c>
      <c r="F27" s="40">
        <v>2032</v>
      </c>
      <c r="G27" s="40">
        <v>1994</v>
      </c>
      <c r="H27" s="40">
        <v>2129.8000000000002</v>
      </c>
      <c r="I27" s="40">
        <v>2167.8000000000002</v>
      </c>
      <c r="J27" s="40">
        <v>2197.7000000000003</v>
      </c>
      <c r="K27" s="31">
        <v>2137.9</v>
      </c>
      <c r="L27" s="31">
        <v>2070</v>
      </c>
      <c r="M27" s="31">
        <v>1.0385599999999999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796.6</v>
      </c>
      <c r="D28" s="40">
        <v>795.61666666666667</v>
      </c>
      <c r="E28" s="40">
        <v>776.88333333333333</v>
      </c>
      <c r="F28" s="40">
        <v>757.16666666666663</v>
      </c>
      <c r="G28" s="40">
        <v>738.43333333333328</v>
      </c>
      <c r="H28" s="40">
        <v>815.33333333333337</v>
      </c>
      <c r="I28" s="40">
        <v>834.06666666666672</v>
      </c>
      <c r="J28" s="40">
        <v>853.78333333333342</v>
      </c>
      <c r="K28" s="31">
        <v>814.35</v>
      </c>
      <c r="L28" s="31">
        <v>775.9</v>
      </c>
      <c r="M28" s="31">
        <v>18.506450000000001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3562.9</v>
      </c>
      <c r="D29" s="40">
        <v>3497.0833333333335</v>
      </c>
      <c r="E29" s="40">
        <v>3385.8166666666671</v>
      </c>
      <c r="F29" s="40">
        <v>3208.7333333333336</v>
      </c>
      <c r="G29" s="40">
        <v>3097.4666666666672</v>
      </c>
      <c r="H29" s="40">
        <v>3674.166666666667</v>
      </c>
      <c r="I29" s="40">
        <v>3785.4333333333334</v>
      </c>
      <c r="J29" s="40">
        <v>3962.5166666666669</v>
      </c>
      <c r="K29" s="31">
        <v>3608.35</v>
      </c>
      <c r="L29" s="31">
        <v>3320</v>
      </c>
      <c r="M29" s="31">
        <v>6.7801299999999998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624.4</v>
      </c>
      <c r="D30" s="40">
        <v>626.2166666666667</v>
      </c>
      <c r="E30" s="40">
        <v>616.43333333333339</v>
      </c>
      <c r="F30" s="40">
        <v>608.4666666666667</v>
      </c>
      <c r="G30" s="40">
        <v>598.68333333333339</v>
      </c>
      <c r="H30" s="40">
        <v>634.18333333333339</v>
      </c>
      <c r="I30" s="40">
        <v>643.9666666666667</v>
      </c>
      <c r="J30" s="40">
        <v>651.93333333333339</v>
      </c>
      <c r="K30" s="31">
        <v>636</v>
      </c>
      <c r="L30" s="31">
        <v>618.25</v>
      </c>
      <c r="M30" s="31">
        <v>12.05132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372.35</v>
      </c>
      <c r="D31" s="40">
        <v>377</v>
      </c>
      <c r="E31" s="40">
        <v>366.25</v>
      </c>
      <c r="F31" s="40">
        <v>360.15</v>
      </c>
      <c r="G31" s="40">
        <v>349.4</v>
      </c>
      <c r="H31" s="40">
        <v>383.1</v>
      </c>
      <c r="I31" s="40">
        <v>393.85</v>
      </c>
      <c r="J31" s="40">
        <v>399.95000000000005</v>
      </c>
      <c r="K31" s="31">
        <v>387.75</v>
      </c>
      <c r="L31" s="31">
        <v>370.9</v>
      </c>
      <c r="M31" s="31">
        <v>55.776739999999997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5687.6</v>
      </c>
      <c r="D32" s="40">
        <v>5750.1500000000005</v>
      </c>
      <c r="E32" s="40">
        <v>5564.9000000000015</v>
      </c>
      <c r="F32" s="40">
        <v>5442.2000000000007</v>
      </c>
      <c r="G32" s="40">
        <v>5256.9500000000016</v>
      </c>
      <c r="H32" s="40">
        <v>5872.8500000000013</v>
      </c>
      <c r="I32" s="40">
        <v>6058.0999999999995</v>
      </c>
      <c r="J32" s="40">
        <v>6180.8000000000011</v>
      </c>
      <c r="K32" s="31">
        <v>5935.4</v>
      </c>
      <c r="L32" s="31">
        <v>5627.45</v>
      </c>
      <c r="M32" s="31">
        <v>26.136690000000002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211.35</v>
      </c>
      <c r="D33" s="40">
        <v>214.05000000000004</v>
      </c>
      <c r="E33" s="40">
        <v>207.10000000000008</v>
      </c>
      <c r="F33" s="40">
        <v>202.85000000000005</v>
      </c>
      <c r="G33" s="40">
        <v>195.90000000000009</v>
      </c>
      <c r="H33" s="40">
        <v>218.30000000000007</v>
      </c>
      <c r="I33" s="40">
        <v>225.25000000000006</v>
      </c>
      <c r="J33" s="40">
        <v>229.50000000000006</v>
      </c>
      <c r="K33" s="31">
        <v>221</v>
      </c>
      <c r="L33" s="31">
        <v>209.8</v>
      </c>
      <c r="M33" s="31">
        <v>33.423819999999999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125.65</v>
      </c>
      <c r="D34" s="40">
        <v>127.90000000000002</v>
      </c>
      <c r="E34" s="40">
        <v>122.85000000000005</v>
      </c>
      <c r="F34" s="40">
        <v>120.05000000000003</v>
      </c>
      <c r="G34" s="40">
        <v>115.00000000000006</v>
      </c>
      <c r="H34" s="40">
        <v>130.70000000000005</v>
      </c>
      <c r="I34" s="40">
        <v>135.75000000000003</v>
      </c>
      <c r="J34" s="40">
        <v>138.55000000000004</v>
      </c>
      <c r="K34" s="31">
        <v>132.94999999999999</v>
      </c>
      <c r="L34" s="31">
        <v>125.1</v>
      </c>
      <c r="M34" s="31">
        <v>252.02323000000001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3143.1</v>
      </c>
      <c r="D35" s="40">
        <v>3133.8166666666671</v>
      </c>
      <c r="E35" s="40">
        <v>3100.2833333333342</v>
      </c>
      <c r="F35" s="40">
        <v>3057.4666666666672</v>
      </c>
      <c r="G35" s="40">
        <v>3023.9333333333343</v>
      </c>
      <c r="H35" s="40">
        <v>3176.6333333333341</v>
      </c>
      <c r="I35" s="40">
        <v>3210.166666666667</v>
      </c>
      <c r="J35" s="40">
        <v>3252.983333333334</v>
      </c>
      <c r="K35" s="31">
        <v>3167.35</v>
      </c>
      <c r="L35" s="31">
        <v>3091</v>
      </c>
      <c r="M35" s="31">
        <v>10.2911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2141.4</v>
      </c>
      <c r="D36" s="40">
        <v>2154.3166666666671</v>
      </c>
      <c r="E36" s="40">
        <v>2093.0833333333339</v>
      </c>
      <c r="F36" s="40">
        <v>2044.7666666666669</v>
      </c>
      <c r="G36" s="40">
        <v>1983.5333333333338</v>
      </c>
      <c r="H36" s="40">
        <v>2202.6333333333341</v>
      </c>
      <c r="I36" s="40">
        <v>2263.8666666666668</v>
      </c>
      <c r="J36" s="40">
        <v>2312.1833333333343</v>
      </c>
      <c r="K36" s="31">
        <v>2215.5500000000002</v>
      </c>
      <c r="L36" s="31">
        <v>2106</v>
      </c>
      <c r="M36" s="31">
        <v>2.6928700000000001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678.55</v>
      </c>
      <c r="D37" s="40">
        <v>677.91666666666663</v>
      </c>
      <c r="E37" s="40">
        <v>664.68333333333328</v>
      </c>
      <c r="F37" s="40">
        <v>650.81666666666661</v>
      </c>
      <c r="G37" s="40">
        <v>637.58333333333326</v>
      </c>
      <c r="H37" s="40">
        <v>691.7833333333333</v>
      </c>
      <c r="I37" s="40">
        <v>705.01666666666665</v>
      </c>
      <c r="J37" s="40">
        <v>718.88333333333333</v>
      </c>
      <c r="K37" s="31">
        <v>691.15</v>
      </c>
      <c r="L37" s="31">
        <v>664.05</v>
      </c>
      <c r="M37" s="31">
        <v>49.384160000000001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4718.75</v>
      </c>
      <c r="D38" s="40">
        <v>4759.6166666666668</v>
      </c>
      <c r="E38" s="40">
        <v>4659.2333333333336</v>
      </c>
      <c r="F38" s="40">
        <v>4599.7166666666672</v>
      </c>
      <c r="G38" s="40">
        <v>4499.3333333333339</v>
      </c>
      <c r="H38" s="40">
        <v>4819.1333333333332</v>
      </c>
      <c r="I38" s="40">
        <v>4919.5166666666664</v>
      </c>
      <c r="J38" s="40">
        <v>4979.0333333333328</v>
      </c>
      <c r="K38" s="31">
        <v>4860</v>
      </c>
      <c r="L38" s="31">
        <v>4700.1000000000004</v>
      </c>
      <c r="M38" s="31">
        <v>5.1855099999999998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661.75</v>
      </c>
      <c r="D39" s="40">
        <v>665.7</v>
      </c>
      <c r="E39" s="40">
        <v>656.50000000000011</v>
      </c>
      <c r="F39" s="40">
        <v>651.25000000000011</v>
      </c>
      <c r="G39" s="40">
        <v>642.05000000000018</v>
      </c>
      <c r="H39" s="40">
        <v>670.95</v>
      </c>
      <c r="I39" s="40">
        <v>680.14999999999986</v>
      </c>
      <c r="J39" s="40">
        <v>685.4</v>
      </c>
      <c r="K39" s="31">
        <v>674.9</v>
      </c>
      <c r="L39" s="31">
        <v>660.45</v>
      </c>
      <c r="M39" s="31">
        <v>102.52753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3334.6</v>
      </c>
      <c r="D40" s="40">
        <v>3346.0333333333333</v>
      </c>
      <c r="E40" s="40">
        <v>3308.5666666666666</v>
      </c>
      <c r="F40" s="40">
        <v>3282.5333333333333</v>
      </c>
      <c r="G40" s="40">
        <v>3245.0666666666666</v>
      </c>
      <c r="H40" s="40">
        <v>3372.0666666666666</v>
      </c>
      <c r="I40" s="40">
        <v>3409.5333333333328</v>
      </c>
      <c r="J40" s="40">
        <v>3435.5666666666666</v>
      </c>
      <c r="K40" s="31">
        <v>3383.5</v>
      </c>
      <c r="L40" s="31">
        <v>3320</v>
      </c>
      <c r="M40" s="31">
        <v>3.41506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6807.05</v>
      </c>
      <c r="D41" s="40">
        <v>6876.6500000000005</v>
      </c>
      <c r="E41" s="40">
        <v>6705.4000000000015</v>
      </c>
      <c r="F41" s="40">
        <v>6603.7500000000009</v>
      </c>
      <c r="G41" s="40">
        <v>6432.5000000000018</v>
      </c>
      <c r="H41" s="40">
        <v>6978.3000000000011</v>
      </c>
      <c r="I41" s="40">
        <v>7149.5499999999993</v>
      </c>
      <c r="J41" s="40">
        <v>7251.2000000000007</v>
      </c>
      <c r="K41" s="31">
        <v>7047.9</v>
      </c>
      <c r="L41" s="31">
        <v>6775</v>
      </c>
      <c r="M41" s="31">
        <v>16.890820000000001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16682.55</v>
      </c>
      <c r="D42" s="40">
        <v>16843.25</v>
      </c>
      <c r="E42" s="40">
        <v>16449.3</v>
      </c>
      <c r="F42" s="40">
        <v>16216.05</v>
      </c>
      <c r="G42" s="40">
        <v>15822.099999999999</v>
      </c>
      <c r="H42" s="40">
        <v>17076.5</v>
      </c>
      <c r="I42" s="40">
        <v>17470.449999999997</v>
      </c>
      <c r="J42" s="40">
        <v>17703.7</v>
      </c>
      <c r="K42" s="31">
        <v>17237.2</v>
      </c>
      <c r="L42" s="31">
        <v>16610</v>
      </c>
      <c r="M42" s="31">
        <v>3.4248599999999998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5036.7</v>
      </c>
      <c r="D43" s="40">
        <v>5008.666666666667</v>
      </c>
      <c r="E43" s="40">
        <v>4918.3333333333339</v>
      </c>
      <c r="F43" s="40">
        <v>4799.9666666666672</v>
      </c>
      <c r="G43" s="40">
        <v>4709.6333333333341</v>
      </c>
      <c r="H43" s="40">
        <v>5127.0333333333338</v>
      </c>
      <c r="I43" s="40">
        <v>5217.3666666666677</v>
      </c>
      <c r="J43" s="40">
        <v>5335.7333333333336</v>
      </c>
      <c r="K43" s="31">
        <v>5099</v>
      </c>
      <c r="L43" s="31">
        <v>4890.3</v>
      </c>
      <c r="M43" s="31">
        <v>1.1156699999999999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2165</v>
      </c>
      <c r="D44" s="40">
        <v>2181.5833333333335</v>
      </c>
      <c r="E44" s="40">
        <v>2129.8166666666671</v>
      </c>
      <c r="F44" s="40">
        <v>2094.6333333333337</v>
      </c>
      <c r="G44" s="40">
        <v>2042.8666666666672</v>
      </c>
      <c r="H44" s="40">
        <v>2216.7666666666669</v>
      </c>
      <c r="I44" s="40">
        <v>2268.5333333333333</v>
      </c>
      <c r="J44" s="40">
        <v>2303.7166666666667</v>
      </c>
      <c r="K44" s="31">
        <v>2233.35</v>
      </c>
      <c r="L44" s="31">
        <v>2146.4</v>
      </c>
      <c r="M44" s="31">
        <v>3.9641299999999999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282.64999999999998</v>
      </c>
      <c r="D45" s="40">
        <v>291.11666666666662</v>
      </c>
      <c r="E45" s="40">
        <v>269.58333333333326</v>
      </c>
      <c r="F45" s="40">
        <v>256.51666666666665</v>
      </c>
      <c r="G45" s="40">
        <v>234.98333333333329</v>
      </c>
      <c r="H45" s="40">
        <v>304.18333333333322</v>
      </c>
      <c r="I45" s="40">
        <v>325.71666666666664</v>
      </c>
      <c r="J45" s="40">
        <v>338.78333333333319</v>
      </c>
      <c r="K45" s="31">
        <v>312.64999999999998</v>
      </c>
      <c r="L45" s="31">
        <v>278.05</v>
      </c>
      <c r="M45" s="31">
        <v>156.48062999999999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88.85</v>
      </c>
      <c r="D46" s="40">
        <v>89.616666666666674</v>
      </c>
      <c r="E46" s="40">
        <v>87.233333333333348</v>
      </c>
      <c r="F46" s="40">
        <v>85.616666666666674</v>
      </c>
      <c r="G46" s="40">
        <v>83.233333333333348</v>
      </c>
      <c r="H46" s="40">
        <v>91.233333333333348</v>
      </c>
      <c r="I46" s="40">
        <v>93.616666666666674</v>
      </c>
      <c r="J46" s="40">
        <v>95.233333333333348</v>
      </c>
      <c r="K46" s="31">
        <v>92</v>
      </c>
      <c r="L46" s="31">
        <v>88</v>
      </c>
      <c r="M46" s="31">
        <v>510.03701999999998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56.7</v>
      </c>
      <c r="D47" s="40">
        <v>56.966666666666669</v>
      </c>
      <c r="E47" s="40">
        <v>56.233333333333334</v>
      </c>
      <c r="F47" s="40">
        <v>55.766666666666666</v>
      </c>
      <c r="G47" s="40">
        <v>55.033333333333331</v>
      </c>
      <c r="H47" s="40">
        <v>57.433333333333337</v>
      </c>
      <c r="I47" s="40">
        <v>58.166666666666671</v>
      </c>
      <c r="J47" s="40">
        <v>58.63333333333334</v>
      </c>
      <c r="K47" s="31">
        <v>57.7</v>
      </c>
      <c r="L47" s="31">
        <v>56.5</v>
      </c>
      <c r="M47" s="31">
        <v>44.769100000000002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1919.75</v>
      </c>
      <c r="D48" s="40">
        <v>1949.8500000000001</v>
      </c>
      <c r="E48" s="40">
        <v>1870.1500000000003</v>
      </c>
      <c r="F48" s="40">
        <v>1820.5500000000002</v>
      </c>
      <c r="G48" s="40">
        <v>1740.8500000000004</v>
      </c>
      <c r="H48" s="40">
        <v>1999.4500000000003</v>
      </c>
      <c r="I48" s="40">
        <v>2079.15</v>
      </c>
      <c r="J48" s="40">
        <v>2128.75</v>
      </c>
      <c r="K48" s="31">
        <v>2029.55</v>
      </c>
      <c r="L48" s="31">
        <v>1900.25</v>
      </c>
      <c r="M48" s="31">
        <v>6.5023499999999999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762.1</v>
      </c>
      <c r="D49" s="40">
        <v>758.75</v>
      </c>
      <c r="E49" s="40">
        <v>751.65</v>
      </c>
      <c r="F49" s="40">
        <v>741.19999999999993</v>
      </c>
      <c r="G49" s="40">
        <v>734.09999999999991</v>
      </c>
      <c r="H49" s="40">
        <v>769.2</v>
      </c>
      <c r="I49" s="40">
        <v>776.3</v>
      </c>
      <c r="J49" s="40">
        <v>786.75000000000011</v>
      </c>
      <c r="K49" s="31">
        <v>765.85</v>
      </c>
      <c r="L49" s="31">
        <v>748.3</v>
      </c>
      <c r="M49" s="31">
        <v>7.3823100000000004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198.2</v>
      </c>
      <c r="D50" s="40">
        <v>201.71666666666667</v>
      </c>
      <c r="E50" s="40">
        <v>193.08333333333334</v>
      </c>
      <c r="F50" s="40">
        <v>187.96666666666667</v>
      </c>
      <c r="G50" s="40">
        <v>179.33333333333334</v>
      </c>
      <c r="H50" s="40">
        <v>206.83333333333334</v>
      </c>
      <c r="I50" s="40">
        <v>215.46666666666667</v>
      </c>
      <c r="J50" s="40">
        <v>220.58333333333334</v>
      </c>
      <c r="K50" s="31">
        <v>210.35</v>
      </c>
      <c r="L50" s="31">
        <v>196.6</v>
      </c>
      <c r="M50" s="31">
        <v>76.271230000000003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698.15</v>
      </c>
      <c r="D51" s="40">
        <v>706.13333333333333</v>
      </c>
      <c r="E51" s="40">
        <v>683.01666666666665</v>
      </c>
      <c r="F51" s="40">
        <v>667.88333333333333</v>
      </c>
      <c r="G51" s="40">
        <v>644.76666666666665</v>
      </c>
      <c r="H51" s="40">
        <v>721.26666666666665</v>
      </c>
      <c r="I51" s="40">
        <v>744.38333333333321</v>
      </c>
      <c r="J51" s="40">
        <v>759.51666666666665</v>
      </c>
      <c r="K51" s="31">
        <v>729.25</v>
      </c>
      <c r="L51" s="31">
        <v>691</v>
      </c>
      <c r="M51" s="31">
        <v>50.5441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59.45</v>
      </c>
      <c r="D52" s="40">
        <v>60.283333333333331</v>
      </c>
      <c r="E52" s="40">
        <v>58.166666666666664</v>
      </c>
      <c r="F52" s="40">
        <v>56.883333333333333</v>
      </c>
      <c r="G52" s="40">
        <v>54.766666666666666</v>
      </c>
      <c r="H52" s="40">
        <v>61.566666666666663</v>
      </c>
      <c r="I52" s="40">
        <v>63.683333333333337</v>
      </c>
      <c r="J52" s="40">
        <v>64.966666666666669</v>
      </c>
      <c r="K52" s="31">
        <v>62.4</v>
      </c>
      <c r="L52" s="31">
        <v>59</v>
      </c>
      <c r="M52" s="31">
        <v>355.51380999999998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376.85</v>
      </c>
      <c r="D53" s="40">
        <v>383.01666666666665</v>
      </c>
      <c r="E53" s="40">
        <v>368.83333333333331</v>
      </c>
      <c r="F53" s="40">
        <v>360.81666666666666</v>
      </c>
      <c r="G53" s="40">
        <v>346.63333333333333</v>
      </c>
      <c r="H53" s="40">
        <v>391.0333333333333</v>
      </c>
      <c r="I53" s="40">
        <v>405.2166666666667</v>
      </c>
      <c r="J53" s="40">
        <v>413.23333333333329</v>
      </c>
      <c r="K53" s="31">
        <v>397.2</v>
      </c>
      <c r="L53" s="31">
        <v>375</v>
      </c>
      <c r="M53" s="31">
        <v>100.23331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738.75</v>
      </c>
      <c r="D54" s="40">
        <v>744.94999999999993</v>
      </c>
      <c r="E54" s="40">
        <v>726.89999999999986</v>
      </c>
      <c r="F54" s="40">
        <v>715.05</v>
      </c>
      <c r="G54" s="40">
        <v>696.99999999999989</v>
      </c>
      <c r="H54" s="40">
        <v>756.79999999999984</v>
      </c>
      <c r="I54" s="40">
        <v>774.8499999999998</v>
      </c>
      <c r="J54" s="40">
        <v>786.69999999999982</v>
      </c>
      <c r="K54" s="31">
        <v>763</v>
      </c>
      <c r="L54" s="31">
        <v>733.1</v>
      </c>
      <c r="M54" s="31">
        <v>111.42921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362.8</v>
      </c>
      <c r="D55" s="40">
        <v>365.10000000000008</v>
      </c>
      <c r="E55" s="40">
        <v>356.60000000000014</v>
      </c>
      <c r="F55" s="40">
        <v>350.40000000000003</v>
      </c>
      <c r="G55" s="40">
        <v>341.90000000000009</v>
      </c>
      <c r="H55" s="40">
        <v>371.30000000000018</v>
      </c>
      <c r="I55" s="40">
        <v>379.80000000000007</v>
      </c>
      <c r="J55" s="40">
        <v>386.00000000000023</v>
      </c>
      <c r="K55" s="31">
        <v>373.6</v>
      </c>
      <c r="L55" s="31">
        <v>358.9</v>
      </c>
      <c r="M55" s="31">
        <v>35.265329999999999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16177.4</v>
      </c>
      <c r="D56" s="40">
        <v>16312.833333333334</v>
      </c>
      <c r="E56" s="40">
        <v>15875.666666666668</v>
      </c>
      <c r="F56" s="40">
        <v>15573.933333333334</v>
      </c>
      <c r="G56" s="40">
        <v>15136.766666666668</v>
      </c>
      <c r="H56" s="40">
        <v>16614.566666666666</v>
      </c>
      <c r="I56" s="40">
        <v>17051.733333333337</v>
      </c>
      <c r="J56" s="40">
        <v>17353.466666666667</v>
      </c>
      <c r="K56" s="31">
        <v>16750</v>
      </c>
      <c r="L56" s="31">
        <v>16011.1</v>
      </c>
      <c r="M56" s="31">
        <v>0.51883999999999997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3555.3</v>
      </c>
      <c r="D57" s="40">
        <v>3574.7833333333328</v>
      </c>
      <c r="E57" s="40">
        <v>3514.4666666666658</v>
      </c>
      <c r="F57" s="40">
        <v>3473.6333333333328</v>
      </c>
      <c r="G57" s="40">
        <v>3413.3166666666657</v>
      </c>
      <c r="H57" s="40">
        <v>3615.6166666666659</v>
      </c>
      <c r="I57" s="40">
        <v>3675.9333333333334</v>
      </c>
      <c r="J57" s="40">
        <v>3716.766666666666</v>
      </c>
      <c r="K57" s="31">
        <v>3635.1</v>
      </c>
      <c r="L57" s="31">
        <v>3533.95</v>
      </c>
      <c r="M57" s="31">
        <v>3.7252999999999998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473.2</v>
      </c>
      <c r="D58" s="40">
        <v>470.41666666666669</v>
      </c>
      <c r="E58" s="40">
        <v>460.83333333333337</v>
      </c>
      <c r="F58" s="40">
        <v>448.4666666666667</v>
      </c>
      <c r="G58" s="40">
        <v>438.88333333333338</v>
      </c>
      <c r="H58" s="40">
        <v>482.78333333333336</v>
      </c>
      <c r="I58" s="40">
        <v>492.36666666666673</v>
      </c>
      <c r="J58" s="40">
        <v>504.73333333333335</v>
      </c>
      <c r="K58" s="31">
        <v>480</v>
      </c>
      <c r="L58" s="31">
        <v>458.05</v>
      </c>
      <c r="M58" s="31">
        <v>71.024600000000007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202.65</v>
      </c>
      <c r="D59" s="40">
        <v>206.04999999999998</v>
      </c>
      <c r="E59" s="40">
        <v>198.19999999999996</v>
      </c>
      <c r="F59" s="40">
        <v>193.74999999999997</v>
      </c>
      <c r="G59" s="40">
        <v>185.89999999999995</v>
      </c>
      <c r="H59" s="40">
        <v>210.49999999999997</v>
      </c>
      <c r="I59" s="40">
        <v>218.35</v>
      </c>
      <c r="J59" s="40">
        <v>222.79999999999998</v>
      </c>
      <c r="K59" s="31">
        <v>213.9</v>
      </c>
      <c r="L59" s="31">
        <v>201.6</v>
      </c>
      <c r="M59" s="31">
        <v>134.22935000000001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127.65</v>
      </c>
      <c r="D60" s="40">
        <v>127.85000000000001</v>
      </c>
      <c r="E60" s="40">
        <v>126.85000000000002</v>
      </c>
      <c r="F60" s="40">
        <v>126.05000000000001</v>
      </c>
      <c r="G60" s="40">
        <v>125.05000000000003</v>
      </c>
      <c r="H60" s="40">
        <v>128.65000000000003</v>
      </c>
      <c r="I60" s="40">
        <v>129.64999999999998</v>
      </c>
      <c r="J60" s="40">
        <v>130.45000000000002</v>
      </c>
      <c r="K60" s="31">
        <v>128.85</v>
      </c>
      <c r="L60" s="31">
        <v>127.05</v>
      </c>
      <c r="M60" s="31">
        <v>5.7018399999999998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544.79999999999995</v>
      </c>
      <c r="D61" s="40">
        <v>554.83333333333326</v>
      </c>
      <c r="E61" s="40">
        <v>526.76666666666654</v>
      </c>
      <c r="F61" s="40">
        <v>508.73333333333323</v>
      </c>
      <c r="G61" s="40">
        <v>480.66666666666652</v>
      </c>
      <c r="H61" s="40">
        <v>572.86666666666656</v>
      </c>
      <c r="I61" s="40">
        <v>600.93333333333317</v>
      </c>
      <c r="J61" s="40">
        <v>618.96666666666658</v>
      </c>
      <c r="K61" s="31">
        <v>582.9</v>
      </c>
      <c r="L61" s="31">
        <v>536.79999999999995</v>
      </c>
      <c r="M61" s="31">
        <v>51.014400000000002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966.7</v>
      </c>
      <c r="D62" s="40">
        <v>944.4666666666667</v>
      </c>
      <c r="E62" s="40">
        <v>912.88333333333344</v>
      </c>
      <c r="F62" s="40">
        <v>859.06666666666672</v>
      </c>
      <c r="G62" s="40">
        <v>827.48333333333346</v>
      </c>
      <c r="H62" s="40">
        <v>998.28333333333342</v>
      </c>
      <c r="I62" s="40">
        <v>1029.8666666666668</v>
      </c>
      <c r="J62" s="40">
        <v>1083.6833333333334</v>
      </c>
      <c r="K62" s="31">
        <v>976.05</v>
      </c>
      <c r="L62" s="31">
        <v>890.65</v>
      </c>
      <c r="M62" s="31">
        <v>144.58893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147.9</v>
      </c>
      <c r="D63" s="40">
        <v>149.06666666666669</v>
      </c>
      <c r="E63" s="40">
        <v>146.33333333333337</v>
      </c>
      <c r="F63" s="40">
        <v>144.76666666666668</v>
      </c>
      <c r="G63" s="40">
        <v>142.03333333333336</v>
      </c>
      <c r="H63" s="40">
        <v>150.63333333333338</v>
      </c>
      <c r="I63" s="40">
        <v>153.36666666666667</v>
      </c>
      <c r="J63" s="40">
        <v>154.93333333333339</v>
      </c>
      <c r="K63" s="31">
        <v>151.80000000000001</v>
      </c>
      <c r="L63" s="31">
        <v>147.5</v>
      </c>
      <c r="M63" s="31">
        <v>20.485209999999999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155.9</v>
      </c>
      <c r="D64" s="40">
        <v>156.88333333333333</v>
      </c>
      <c r="E64" s="40">
        <v>154.36666666666665</v>
      </c>
      <c r="F64" s="40">
        <v>152.83333333333331</v>
      </c>
      <c r="G64" s="40">
        <v>150.31666666666663</v>
      </c>
      <c r="H64" s="40">
        <v>158.41666666666666</v>
      </c>
      <c r="I64" s="40">
        <v>160.93333333333331</v>
      </c>
      <c r="J64" s="40">
        <v>162.46666666666667</v>
      </c>
      <c r="K64" s="31">
        <v>159.4</v>
      </c>
      <c r="L64" s="31">
        <v>155.35</v>
      </c>
      <c r="M64" s="31">
        <v>118.29846999999999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5267.65</v>
      </c>
      <c r="D65" s="40">
        <v>5333.2166666666662</v>
      </c>
      <c r="E65" s="40">
        <v>5136.4333333333325</v>
      </c>
      <c r="F65" s="40">
        <v>5005.2166666666662</v>
      </c>
      <c r="G65" s="40">
        <v>4808.4333333333325</v>
      </c>
      <c r="H65" s="40">
        <v>5464.4333333333325</v>
      </c>
      <c r="I65" s="40">
        <v>5661.2166666666672</v>
      </c>
      <c r="J65" s="40">
        <v>5792.4333333333325</v>
      </c>
      <c r="K65" s="31">
        <v>5530</v>
      </c>
      <c r="L65" s="31">
        <v>5202</v>
      </c>
      <c r="M65" s="31">
        <v>4.399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1459.2</v>
      </c>
      <c r="D66" s="40">
        <v>1462.05</v>
      </c>
      <c r="E66" s="40">
        <v>1444.1499999999999</v>
      </c>
      <c r="F66" s="40">
        <v>1429.1</v>
      </c>
      <c r="G66" s="40">
        <v>1411.1999999999998</v>
      </c>
      <c r="H66" s="40">
        <v>1477.1</v>
      </c>
      <c r="I66" s="40">
        <v>1495</v>
      </c>
      <c r="J66" s="40">
        <v>1510.05</v>
      </c>
      <c r="K66" s="31">
        <v>1479.95</v>
      </c>
      <c r="L66" s="31">
        <v>1447</v>
      </c>
      <c r="M66" s="31">
        <v>4.5463399999999998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604</v>
      </c>
      <c r="D67" s="40">
        <v>607.6</v>
      </c>
      <c r="E67" s="40">
        <v>596.40000000000009</v>
      </c>
      <c r="F67" s="40">
        <v>588.80000000000007</v>
      </c>
      <c r="G67" s="40">
        <v>577.60000000000014</v>
      </c>
      <c r="H67" s="40">
        <v>615.20000000000005</v>
      </c>
      <c r="I67" s="40">
        <v>626.40000000000009</v>
      </c>
      <c r="J67" s="40">
        <v>634</v>
      </c>
      <c r="K67" s="31">
        <v>618.79999999999995</v>
      </c>
      <c r="L67" s="31">
        <v>600</v>
      </c>
      <c r="M67" s="31">
        <v>15.963469999999999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751.95</v>
      </c>
      <c r="D68" s="40">
        <v>753.48333333333323</v>
      </c>
      <c r="E68" s="40">
        <v>746.46666666666647</v>
      </c>
      <c r="F68" s="40">
        <v>740.98333333333323</v>
      </c>
      <c r="G68" s="40">
        <v>733.96666666666647</v>
      </c>
      <c r="H68" s="40">
        <v>758.96666666666647</v>
      </c>
      <c r="I68" s="40">
        <v>765.98333333333312</v>
      </c>
      <c r="J68" s="40">
        <v>771.46666666666647</v>
      </c>
      <c r="K68" s="31">
        <v>760.5</v>
      </c>
      <c r="L68" s="31">
        <v>748</v>
      </c>
      <c r="M68" s="31">
        <v>4.4995799999999999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437.4</v>
      </c>
      <c r="D69" s="40">
        <v>439.68333333333339</v>
      </c>
      <c r="E69" s="40">
        <v>432.81666666666678</v>
      </c>
      <c r="F69" s="40">
        <v>428.23333333333341</v>
      </c>
      <c r="G69" s="40">
        <v>421.36666666666679</v>
      </c>
      <c r="H69" s="40">
        <v>444.26666666666677</v>
      </c>
      <c r="I69" s="40">
        <v>451.13333333333333</v>
      </c>
      <c r="J69" s="40">
        <v>455.71666666666675</v>
      </c>
      <c r="K69" s="31">
        <v>446.55</v>
      </c>
      <c r="L69" s="31">
        <v>435.1</v>
      </c>
      <c r="M69" s="31">
        <v>9.3958999999999993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875.25</v>
      </c>
      <c r="D70" s="40">
        <v>878.05000000000007</v>
      </c>
      <c r="E70" s="40">
        <v>861.40000000000009</v>
      </c>
      <c r="F70" s="40">
        <v>847.55000000000007</v>
      </c>
      <c r="G70" s="40">
        <v>830.90000000000009</v>
      </c>
      <c r="H70" s="40">
        <v>891.90000000000009</v>
      </c>
      <c r="I70" s="40">
        <v>908.55</v>
      </c>
      <c r="J70" s="40">
        <v>922.40000000000009</v>
      </c>
      <c r="K70" s="31">
        <v>894.7</v>
      </c>
      <c r="L70" s="31">
        <v>864.2</v>
      </c>
      <c r="M70" s="31">
        <v>5.0806699999999996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376.85</v>
      </c>
      <c r="D71" s="40">
        <v>384.55</v>
      </c>
      <c r="E71" s="40">
        <v>367.3</v>
      </c>
      <c r="F71" s="40">
        <v>357.75</v>
      </c>
      <c r="G71" s="40">
        <v>340.5</v>
      </c>
      <c r="H71" s="40">
        <v>394.1</v>
      </c>
      <c r="I71" s="40">
        <v>411.35</v>
      </c>
      <c r="J71" s="40">
        <v>420.90000000000003</v>
      </c>
      <c r="K71" s="31">
        <v>401.8</v>
      </c>
      <c r="L71" s="31">
        <v>375</v>
      </c>
      <c r="M71" s="31">
        <v>118.74169999999999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602</v>
      </c>
      <c r="D72" s="40">
        <v>604.73333333333335</v>
      </c>
      <c r="E72" s="40">
        <v>597.06666666666672</v>
      </c>
      <c r="F72" s="40">
        <v>592.13333333333333</v>
      </c>
      <c r="G72" s="40">
        <v>584.4666666666667</v>
      </c>
      <c r="H72" s="40">
        <v>609.66666666666674</v>
      </c>
      <c r="I72" s="40">
        <v>617.33333333333326</v>
      </c>
      <c r="J72" s="40">
        <v>622.26666666666677</v>
      </c>
      <c r="K72" s="31">
        <v>612.4</v>
      </c>
      <c r="L72" s="31">
        <v>599.79999999999995</v>
      </c>
      <c r="M72" s="31">
        <v>19.529209999999999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1888.35</v>
      </c>
      <c r="D73" s="40">
        <v>1914.6499999999999</v>
      </c>
      <c r="E73" s="40">
        <v>1852.6999999999998</v>
      </c>
      <c r="F73" s="40">
        <v>1817.05</v>
      </c>
      <c r="G73" s="40">
        <v>1755.1</v>
      </c>
      <c r="H73" s="40">
        <v>1950.2999999999997</v>
      </c>
      <c r="I73" s="40">
        <v>2012.25</v>
      </c>
      <c r="J73" s="40">
        <v>2047.8999999999996</v>
      </c>
      <c r="K73" s="31">
        <v>1976.6</v>
      </c>
      <c r="L73" s="31">
        <v>1879</v>
      </c>
      <c r="M73" s="31">
        <v>1.5446500000000001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2105.6</v>
      </c>
      <c r="D74" s="40">
        <v>2123.2666666666664</v>
      </c>
      <c r="E74" s="40">
        <v>2064.4833333333327</v>
      </c>
      <c r="F74" s="40">
        <v>2023.3666666666663</v>
      </c>
      <c r="G74" s="40">
        <v>1964.5833333333326</v>
      </c>
      <c r="H74" s="40">
        <v>2164.3833333333328</v>
      </c>
      <c r="I74" s="40">
        <v>2223.1666666666665</v>
      </c>
      <c r="J74" s="40">
        <v>2264.2833333333328</v>
      </c>
      <c r="K74" s="31">
        <v>2182.0500000000002</v>
      </c>
      <c r="L74" s="31">
        <v>2082.15</v>
      </c>
      <c r="M74" s="31">
        <v>8.7271999999999998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170.9</v>
      </c>
      <c r="D75" s="40">
        <v>172.6</v>
      </c>
      <c r="E75" s="40">
        <v>166.6</v>
      </c>
      <c r="F75" s="40">
        <v>162.30000000000001</v>
      </c>
      <c r="G75" s="40">
        <v>156.30000000000001</v>
      </c>
      <c r="H75" s="40">
        <v>176.89999999999998</v>
      </c>
      <c r="I75" s="40">
        <v>182.89999999999998</v>
      </c>
      <c r="J75" s="40">
        <v>187.19999999999996</v>
      </c>
      <c r="K75" s="31">
        <v>178.6</v>
      </c>
      <c r="L75" s="31">
        <v>168.3</v>
      </c>
      <c r="M75" s="31">
        <v>35.830710000000003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4937.8</v>
      </c>
      <c r="D76" s="40">
        <v>4924.083333333333</v>
      </c>
      <c r="E76" s="40">
        <v>4770.4666666666662</v>
      </c>
      <c r="F76" s="40">
        <v>4603.1333333333332</v>
      </c>
      <c r="G76" s="40">
        <v>4449.5166666666664</v>
      </c>
      <c r="H76" s="40">
        <v>5091.4166666666661</v>
      </c>
      <c r="I76" s="40">
        <v>5245.0333333333328</v>
      </c>
      <c r="J76" s="40">
        <v>5412.3666666666659</v>
      </c>
      <c r="K76" s="31">
        <v>5077.7</v>
      </c>
      <c r="L76" s="31">
        <v>4756.75</v>
      </c>
      <c r="M76" s="31">
        <v>15.705550000000001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5102.5</v>
      </c>
      <c r="D77" s="40">
        <v>5106.5666666666666</v>
      </c>
      <c r="E77" s="40">
        <v>5003.1833333333334</v>
      </c>
      <c r="F77" s="40">
        <v>4903.8666666666668</v>
      </c>
      <c r="G77" s="40">
        <v>4800.4833333333336</v>
      </c>
      <c r="H77" s="40">
        <v>5205.8833333333332</v>
      </c>
      <c r="I77" s="40">
        <v>5309.2666666666664</v>
      </c>
      <c r="J77" s="40">
        <v>5408.583333333333</v>
      </c>
      <c r="K77" s="31">
        <v>5209.95</v>
      </c>
      <c r="L77" s="31">
        <v>5007.25</v>
      </c>
      <c r="M77" s="31">
        <v>3.83534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3657.1</v>
      </c>
      <c r="D78" s="40">
        <v>3589.3666666666663</v>
      </c>
      <c r="E78" s="40">
        <v>3462.7833333333328</v>
      </c>
      <c r="F78" s="40">
        <v>3268.4666666666667</v>
      </c>
      <c r="G78" s="40">
        <v>3141.8833333333332</v>
      </c>
      <c r="H78" s="40">
        <v>3783.6833333333325</v>
      </c>
      <c r="I78" s="40">
        <v>3910.2666666666655</v>
      </c>
      <c r="J78" s="40">
        <v>4104.5833333333321</v>
      </c>
      <c r="K78" s="31">
        <v>3715.95</v>
      </c>
      <c r="L78" s="31">
        <v>3395.05</v>
      </c>
      <c r="M78" s="31">
        <v>6.0448899999999997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4750.8999999999996</v>
      </c>
      <c r="D79" s="40">
        <v>4715.6833333333334</v>
      </c>
      <c r="E79" s="40">
        <v>4611.3666666666668</v>
      </c>
      <c r="F79" s="40">
        <v>4471.833333333333</v>
      </c>
      <c r="G79" s="40">
        <v>4367.5166666666664</v>
      </c>
      <c r="H79" s="40">
        <v>4855.2166666666672</v>
      </c>
      <c r="I79" s="40">
        <v>4959.5333333333347</v>
      </c>
      <c r="J79" s="40">
        <v>5099.0666666666675</v>
      </c>
      <c r="K79" s="31">
        <v>4820</v>
      </c>
      <c r="L79" s="31">
        <v>4576.1499999999996</v>
      </c>
      <c r="M79" s="31">
        <v>10.72273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2433.9</v>
      </c>
      <c r="D80" s="40">
        <v>2453.8333333333335</v>
      </c>
      <c r="E80" s="40">
        <v>2401.5666666666671</v>
      </c>
      <c r="F80" s="40">
        <v>2369.2333333333336</v>
      </c>
      <c r="G80" s="40">
        <v>2316.9666666666672</v>
      </c>
      <c r="H80" s="40">
        <v>2486.166666666667</v>
      </c>
      <c r="I80" s="40">
        <v>2538.4333333333334</v>
      </c>
      <c r="J80" s="40">
        <v>2570.7666666666669</v>
      </c>
      <c r="K80" s="31">
        <v>2506.1</v>
      </c>
      <c r="L80" s="31">
        <v>2421.5</v>
      </c>
      <c r="M80" s="31">
        <v>5.5462899999999999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530.79999999999995</v>
      </c>
      <c r="D81" s="40">
        <v>528.48333333333323</v>
      </c>
      <c r="E81" s="40">
        <v>511.41666666666652</v>
      </c>
      <c r="F81" s="40">
        <v>492.0333333333333</v>
      </c>
      <c r="G81" s="40">
        <v>474.96666666666658</v>
      </c>
      <c r="H81" s="40">
        <v>547.86666666666645</v>
      </c>
      <c r="I81" s="40">
        <v>564.93333333333328</v>
      </c>
      <c r="J81" s="40">
        <v>584.31666666666638</v>
      </c>
      <c r="K81" s="31">
        <v>545.54999999999995</v>
      </c>
      <c r="L81" s="31">
        <v>509.1</v>
      </c>
      <c r="M81" s="31">
        <v>4.1751800000000001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1687.4</v>
      </c>
      <c r="D82" s="40">
        <v>1698.8500000000001</v>
      </c>
      <c r="E82" s="40">
        <v>1662.1000000000004</v>
      </c>
      <c r="F82" s="40">
        <v>1636.8000000000002</v>
      </c>
      <c r="G82" s="40">
        <v>1600.0500000000004</v>
      </c>
      <c r="H82" s="40">
        <v>1724.1500000000003</v>
      </c>
      <c r="I82" s="40">
        <v>1760.8999999999999</v>
      </c>
      <c r="J82" s="40">
        <v>1786.2000000000003</v>
      </c>
      <c r="K82" s="31">
        <v>1735.6</v>
      </c>
      <c r="L82" s="31">
        <v>1673.55</v>
      </c>
      <c r="M82" s="31">
        <v>1.40882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1869.4</v>
      </c>
      <c r="D83" s="40">
        <v>1854.05</v>
      </c>
      <c r="E83" s="40">
        <v>1818.35</v>
      </c>
      <c r="F83" s="40">
        <v>1767.3</v>
      </c>
      <c r="G83" s="40">
        <v>1731.6</v>
      </c>
      <c r="H83" s="40">
        <v>1905.1</v>
      </c>
      <c r="I83" s="40">
        <v>1940.8000000000002</v>
      </c>
      <c r="J83" s="40">
        <v>1991.85</v>
      </c>
      <c r="K83" s="31">
        <v>1889.75</v>
      </c>
      <c r="L83" s="31">
        <v>1803</v>
      </c>
      <c r="M83" s="31">
        <v>49.032730000000001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165.7</v>
      </c>
      <c r="D84" s="40">
        <v>166.9</v>
      </c>
      <c r="E84" s="40">
        <v>164.10000000000002</v>
      </c>
      <c r="F84" s="40">
        <v>162.50000000000003</v>
      </c>
      <c r="G84" s="40">
        <v>159.70000000000005</v>
      </c>
      <c r="H84" s="40">
        <v>168.5</v>
      </c>
      <c r="I84" s="40">
        <v>171.3</v>
      </c>
      <c r="J84" s="40">
        <v>172.89999999999998</v>
      </c>
      <c r="K84" s="31">
        <v>169.7</v>
      </c>
      <c r="L84" s="31">
        <v>165.3</v>
      </c>
      <c r="M84" s="31">
        <v>24.62903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88.7</v>
      </c>
      <c r="D85" s="40">
        <v>89.816666666666663</v>
      </c>
      <c r="E85" s="40">
        <v>86.933333333333323</v>
      </c>
      <c r="F85" s="40">
        <v>85.166666666666657</v>
      </c>
      <c r="G85" s="40">
        <v>82.283333333333317</v>
      </c>
      <c r="H85" s="40">
        <v>91.583333333333329</v>
      </c>
      <c r="I85" s="40">
        <v>94.466666666666654</v>
      </c>
      <c r="J85" s="40">
        <v>96.233333333333334</v>
      </c>
      <c r="K85" s="31">
        <v>92.7</v>
      </c>
      <c r="L85" s="31">
        <v>88.05</v>
      </c>
      <c r="M85" s="31">
        <v>210.88333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283.35000000000002</v>
      </c>
      <c r="D86" s="40">
        <v>288.78333333333336</v>
      </c>
      <c r="E86" s="40">
        <v>274.56666666666672</v>
      </c>
      <c r="F86" s="40">
        <v>265.78333333333336</v>
      </c>
      <c r="G86" s="40">
        <v>251.56666666666672</v>
      </c>
      <c r="H86" s="40">
        <v>297.56666666666672</v>
      </c>
      <c r="I86" s="40">
        <v>311.7833333333333</v>
      </c>
      <c r="J86" s="40">
        <v>320.56666666666672</v>
      </c>
      <c r="K86" s="31">
        <v>303</v>
      </c>
      <c r="L86" s="31">
        <v>280</v>
      </c>
      <c r="M86" s="31">
        <v>90.877290000000002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133.6</v>
      </c>
      <c r="D87" s="40">
        <v>135.66666666666666</v>
      </c>
      <c r="E87" s="40">
        <v>130.98333333333332</v>
      </c>
      <c r="F87" s="40">
        <v>128.36666666666667</v>
      </c>
      <c r="G87" s="40">
        <v>123.68333333333334</v>
      </c>
      <c r="H87" s="40">
        <v>138.2833333333333</v>
      </c>
      <c r="I87" s="40">
        <v>142.96666666666664</v>
      </c>
      <c r="J87" s="40">
        <v>145.58333333333329</v>
      </c>
      <c r="K87" s="31">
        <v>140.35</v>
      </c>
      <c r="L87" s="31">
        <v>133.05000000000001</v>
      </c>
      <c r="M87" s="31">
        <v>104.99621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38.700000000000003</v>
      </c>
      <c r="D88" s="40">
        <v>38.5</v>
      </c>
      <c r="E88" s="40">
        <v>37.5</v>
      </c>
      <c r="F88" s="40">
        <v>36.299999999999997</v>
      </c>
      <c r="G88" s="40">
        <v>35.299999999999997</v>
      </c>
      <c r="H88" s="40">
        <v>39.700000000000003</v>
      </c>
      <c r="I88" s="40">
        <v>40.700000000000003</v>
      </c>
      <c r="J88" s="40">
        <v>41.900000000000006</v>
      </c>
      <c r="K88" s="31">
        <v>39.5</v>
      </c>
      <c r="L88" s="31">
        <v>37.299999999999997</v>
      </c>
      <c r="M88" s="31">
        <v>210.00877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3504.85</v>
      </c>
      <c r="D89" s="40">
        <v>3518.6833333333329</v>
      </c>
      <c r="E89" s="40">
        <v>3462.3666666666659</v>
      </c>
      <c r="F89" s="40">
        <v>3419.8833333333328</v>
      </c>
      <c r="G89" s="40">
        <v>3363.5666666666657</v>
      </c>
      <c r="H89" s="40">
        <v>3561.1666666666661</v>
      </c>
      <c r="I89" s="40">
        <v>3617.4833333333327</v>
      </c>
      <c r="J89" s="40">
        <v>3659.9666666666662</v>
      </c>
      <c r="K89" s="31">
        <v>3575</v>
      </c>
      <c r="L89" s="31">
        <v>3476.2</v>
      </c>
      <c r="M89" s="31">
        <v>3.1046999999999998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532.20000000000005</v>
      </c>
      <c r="D90" s="40">
        <v>535.43333333333328</v>
      </c>
      <c r="E90" s="40">
        <v>519.06666666666661</v>
      </c>
      <c r="F90" s="40">
        <v>505.93333333333328</v>
      </c>
      <c r="G90" s="40">
        <v>489.56666666666661</v>
      </c>
      <c r="H90" s="40">
        <v>548.56666666666661</v>
      </c>
      <c r="I90" s="40">
        <v>564.93333333333317</v>
      </c>
      <c r="J90" s="40">
        <v>578.06666666666661</v>
      </c>
      <c r="K90" s="31">
        <v>551.79999999999995</v>
      </c>
      <c r="L90" s="31">
        <v>522.29999999999995</v>
      </c>
      <c r="M90" s="31">
        <v>46.884369999999997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897.45</v>
      </c>
      <c r="D91" s="40">
        <v>903.2166666666667</v>
      </c>
      <c r="E91" s="40">
        <v>884.73333333333335</v>
      </c>
      <c r="F91" s="40">
        <v>872.01666666666665</v>
      </c>
      <c r="G91" s="40">
        <v>853.5333333333333</v>
      </c>
      <c r="H91" s="40">
        <v>915.93333333333339</v>
      </c>
      <c r="I91" s="40">
        <v>934.41666666666674</v>
      </c>
      <c r="J91" s="40">
        <v>947.13333333333344</v>
      </c>
      <c r="K91" s="31">
        <v>921.7</v>
      </c>
      <c r="L91" s="31">
        <v>890.5</v>
      </c>
      <c r="M91" s="31">
        <v>5.5568600000000004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577</v>
      </c>
      <c r="D92" s="40">
        <v>587.08333333333337</v>
      </c>
      <c r="E92" s="40">
        <v>560.91666666666674</v>
      </c>
      <c r="F92" s="40">
        <v>544.83333333333337</v>
      </c>
      <c r="G92" s="40">
        <v>518.66666666666674</v>
      </c>
      <c r="H92" s="40">
        <v>603.16666666666674</v>
      </c>
      <c r="I92" s="40">
        <v>629.33333333333348</v>
      </c>
      <c r="J92" s="40">
        <v>645.41666666666674</v>
      </c>
      <c r="K92" s="31">
        <v>613.25</v>
      </c>
      <c r="L92" s="31">
        <v>571</v>
      </c>
      <c r="M92" s="31">
        <v>2.3440400000000001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2095.75</v>
      </c>
      <c r="D93" s="40">
        <v>2135.9500000000003</v>
      </c>
      <c r="E93" s="40">
        <v>2039.8000000000006</v>
      </c>
      <c r="F93" s="40">
        <v>1983.8500000000004</v>
      </c>
      <c r="G93" s="40">
        <v>1887.7000000000007</v>
      </c>
      <c r="H93" s="40">
        <v>2191.9000000000005</v>
      </c>
      <c r="I93" s="40">
        <v>2288.0500000000002</v>
      </c>
      <c r="J93" s="40">
        <v>2344.0000000000005</v>
      </c>
      <c r="K93" s="31">
        <v>2232.1</v>
      </c>
      <c r="L93" s="31">
        <v>2080</v>
      </c>
      <c r="M93" s="31">
        <v>11.635770000000001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1690.1</v>
      </c>
      <c r="D94" s="40">
        <v>1708.9833333333333</v>
      </c>
      <c r="E94" s="40">
        <v>1660.1166666666668</v>
      </c>
      <c r="F94" s="40">
        <v>1630.1333333333334</v>
      </c>
      <c r="G94" s="40">
        <v>1581.2666666666669</v>
      </c>
      <c r="H94" s="40">
        <v>1738.9666666666667</v>
      </c>
      <c r="I94" s="40">
        <v>1787.833333333333</v>
      </c>
      <c r="J94" s="40">
        <v>1817.8166666666666</v>
      </c>
      <c r="K94" s="31">
        <v>1757.85</v>
      </c>
      <c r="L94" s="31">
        <v>1679</v>
      </c>
      <c r="M94" s="31">
        <v>7.4826499999999996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656.3</v>
      </c>
      <c r="D95" s="40">
        <v>661.36666666666667</v>
      </c>
      <c r="E95" s="40">
        <v>645.43333333333339</v>
      </c>
      <c r="F95" s="40">
        <v>634.56666666666672</v>
      </c>
      <c r="G95" s="40">
        <v>618.63333333333344</v>
      </c>
      <c r="H95" s="40">
        <v>672.23333333333335</v>
      </c>
      <c r="I95" s="40">
        <v>688.16666666666652</v>
      </c>
      <c r="J95" s="40">
        <v>699.0333333333333</v>
      </c>
      <c r="K95" s="31">
        <v>677.3</v>
      </c>
      <c r="L95" s="31">
        <v>650.5</v>
      </c>
      <c r="M95" s="31">
        <v>16.280919999999998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302.3</v>
      </c>
      <c r="D96" s="40">
        <v>304.56666666666666</v>
      </c>
      <c r="E96" s="40">
        <v>299.13333333333333</v>
      </c>
      <c r="F96" s="40">
        <v>295.96666666666664</v>
      </c>
      <c r="G96" s="40">
        <v>290.5333333333333</v>
      </c>
      <c r="H96" s="40">
        <v>307.73333333333335</v>
      </c>
      <c r="I96" s="40">
        <v>313.16666666666663</v>
      </c>
      <c r="J96" s="40">
        <v>316.33333333333337</v>
      </c>
      <c r="K96" s="31">
        <v>310</v>
      </c>
      <c r="L96" s="31">
        <v>301.39999999999998</v>
      </c>
      <c r="M96" s="31">
        <v>3.3769300000000002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1110.05</v>
      </c>
      <c r="D97" s="40">
        <v>1113.1166666666668</v>
      </c>
      <c r="E97" s="40">
        <v>1100.2333333333336</v>
      </c>
      <c r="F97" s="40">
        <v>1090.4166666666667</v>
      </c>
      <c r="G97" s="40">
        <v>1077.5333333333335</v>
      </c>
      <c r="H97" s="40">
        <v>1122.9333333333336</v>
      </c>
      <c r="I97" s="40">
        <v>1135.8166666666668</v>
      </c>
      <c r="J97" s="40">
        <v>1145.6333333333337</v>
      </c>
      <c r="K97" s="31">
        <v>1126</v>
      </c>
      <c r="L97" s="31">
        <v>1103.3</v>
      </c>
      <c r="M97" s="31">
        <v>22.07274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2512.9499999999998</v>
      </c>
      <c r="D98" s="40">
        <v>2513.6833333333334</v>
      </c>
      <c r="E98" s="40">
        <v>2486.5666666666666</v>
      </c>
      <c r="F98" s="40">
        <v>2460.1833333333334</v>
      </c>
      <c r="G98" s="40">
        <v>2433.0666666666666</v>
      </c>
      <c r="H98" s="40">
        <v>2540.0666666666666</v>
      </c>
      <c r="I98" s="40">
        <v>2567.1833333333334</v>
      </c>
      <c r="J98" s="40">
        <v>2593.5666666666666</v>
      </c>
      <c r="K98" s="31">
        <v>2540.8000000000002</v>
      </c>
      <c r="L98" s="31">
        <v>2487.3000000000002</v>
      </c>
      <c r="M98" s="31">
        <v>3.27956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1489.9</v>
      </c>
      <c r="D99" s="40">
        <v>1493.8666666666668</v>
      </c>
      <c r="E99" s="40">
        <v>1481.0333333333335</v>
      </c>
      <c r="F99" s="40">
        <v>1472.1666666666667</v>
      </c>
      <c r="G99" s="40">
        <v>1459.3333333333335</v>
      </c>
      <c r="H99" s="40">
        <v>1502.7333333333336</v>
      </c>
      <c r="I99" s="40">
        <v>1515.5666666666666</v>
      </c>
      <c r="J99" s="40">
        <v>1524.4333333333336</v>
      </c>
      <c r="K99" s="31">
        <v>1506.7</v>
      </c>
      <c r="L99" s="31">
        <v>1485</v>
      </c>
      <c r="M99" s="31">
        <v>93.124679999999998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670.65</v>
      </c>
      <c r="D100" s="40">
        <v>675.58333333333337</v>
      </c>
      <c r="E100" s="40">
        <v>662.16666666666674</v>
      </c>
      <c r="F100" s="40">
        <v>653.68333333333339</v>
      </c>
      <c r="G100" s="40">
        <v>640.26666666666677</v>
      </c>
      <c r="H100" s="40">
        <v>684.06666666666672</v>
      </c>
      <c r="I100" s="40">
        <v>697.48333333333346</v>
      </c>
      <c r="J100" s="40">
        <v>705.9666666666667</v>
      </c>
      <c r="K100" s="31">
        <v>689</v>
      </c>
      <c r="L100" s="31">
        <v>667.1</v>
      </c>
      <c r="M100" s="31">
        <v>22.366620000000001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1327.2</v>
      </c>
      <c r="D101" s="40">
        <v>1342.4166666666667</v>
      </c>
      <c r="E101" s="40">
        <v>1305.8333333333335</v>
      </c>
      <c r="F101" s="40">
        <v>1284.4666666666667</v>
      </c>
      <c r="G101" s="40">
        <v>1247.8833333333334</v>
      </c>
      <c r="H101" s="40">
        <v>1363.7833333333335</v>
      </c>
      <c r="I101" s="40">
        <v>1400.366666666667</v>
      </c>
      <c r="J101" s="40">
        <v>1421.7333333333336</v>
      </c>
      <c r="K101" s="31">
        <v>1379</v>
      </c>
      <c r="L101" s="31">
        <v>1321.05</v>
      </c>
      <c r="M101" s="31">
        <v>12.193659999999999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2529.4</v>
      </c>
      <c r="D102" s="40">
        <v>2541.4166666666665</v>
      </c>
      <c r="E102" s="40">
        <v>2493.1333333333332</v>
      </c>
      <c r="F102" s="40">
        <v>2456.8666666666668</v>
      </c>
      <c r="G102" s="40">
        <v>2408.5833333333335</v>
      </c>
      <c r="H102" s="40">
        <v>2577.6833333333329</v>
      </c>
      <c r="I102" s="40">
        <v>2625.9666666666667</v>
      </c>
      <c r="J102" s="40">
        <v>2662.2333333333327</v>
      </c>
      <c r="K102" s="31">
        <v>2589.6999999999998</v>
      </c>
      <c r="L102" s="31">
        <v>2505.15</v>
      </c>
      <c r="M102" s="31">
        <v>6.8544799999999997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417</v>
      </c>
      <c r="D103" s="40">
        <v>424.8</v>
      </c>
      <c r="E103" s="40">
        <v>406.90000000000003</v>
      </c>
      <c r="F103" s="40">
        <v>396.8</v>
      </c>
      <c r="G103" s="40">
        <v>378.90000000000003</v>
      </c>
      <c r="H103" s="40">
        <v>434.90000000000003</v>
      </c>
      <c r="I103" s="40">
        <v>452.8</v>
      </c>
      <c r="J103" s="40">
        <v>462.90000000000003</v>
      </c>
      <c r="K103" s="31">
        <v>442.7</v>
      </c>
      <c r="L103" s="31">
        <v>414.7</v>
      </c>
      <c r="M103" s="31">
        <v>148.26141000000001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1285.9000000000001</v>
      </c>
      <c r="D104" s="40">
        <v>1302.9666666666667</v>
      </c>
      <c r="E104" s="40">
        <v>1257.9333333333334</v>
      </c>
      <c r="F104" s="40">
        <v>1229.9666666666667</v>
      </c>
      <c r="G104" s="40">
        <v>1184.9333333333334</v>
      </c>
      <c r="H104" s="40">
        <v>1330.9333333333334</v>
      </c>
      <c r="I104" s="40">
        <v>1375.9666666666667</v>
      </c>
      <c r="J104" s="40">
        <v>1403.9333333333334</v>
      </c>
      <c r="K104" s="31">
        <v>1348</v>
      </c>
      <c r="L104" s="31">
        <v>1275</v>
      </c>
      <c r="M104" s="31">
        <v>5.1549699999999996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115.75</v>
      </c>
      <c r="D105" s="40">
        <v>116.86666666666667</v>
      </c>
      <c r="E105" s="40">
        <v>114.28333333333335</v>
      </c>
      <c r="F105" s="40">
        <v>112.81666666666668</v>
      </c>
      <c r="G105" s="40">
        <v>110.23333333333335</v>
      </c>
      <c r="H105" s="40">
        <v>118.33333333333334</v>
      </c>
      <c r="I105" s="40">
        <v>120.91666666666666</v>
      </c>
      <c r="J105" s="40">
        <v>122.38333333333334</v>
      </c>
      <c r="K105" s="31">
        <v>119.45</v>
      </c>
      <c r="L105" s="31">
        <v>115.4</v>
      </c>
      <c r="M105" s="31">
        <v>23.98781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302.2</v>
      </c>
      <c r="D106" s="40">
        <v>306.34999999999997</v>
      </c>
      <c r="E106" s="40">
        <v>296.59999999999991</v>
      </c>
      <c r="F106" s="40">
        <v>290.99999999999994</v>
      </c>
      <c r="G106" s="40">
        <v>281.24999999999989</v>
      </c>
      <c r="H106" s="40">
        <v>311.94999999999993</v>
      </c>
      <c r="I106" s="40">
        <v>321.70000000000005</v>
      </c>
      <c r="J106" s="40">
        <v>327.29999999999995</v>
      </c>
      <c r="K106" s="31">
        <v>316.10000000000002</v>
      </c>
      <c r="L106" s="31">
        <v>300.75</v>
      </c>
      <c r="M106" s="31">
        <v>37.853000000000002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2335.1</v>
      </c>
      <c r="D107" s="40">
        <v>2341.7666666666669</v>
      </c>
      <c r="E107" s="40">
        <v>2318.5333333333338</v>
      </c>
      <c r="F107" s="40">
        <v>2301.9666666666667</v>
      </c>
      <c r="G107" s="40">
        <v>2278.7333333333336</v>
      </c>
      <c r="H107" s="40">
        <v>2358.3333333333339</v>
      </c>
      <c r="I107" s="40">
        <v>2381.5666666666666</v>
      </c>
      <c r="J107" s="40">
        <v>2398.1333333333341</v>
      </c>
      <c r="K107" s="31">
        <v>2365</v>
      </c>
      <c r="L107" s="31">
        <v>2325.1999999999998</v>
      </c>
      <c r="M107" s="31">
        <v>24.50902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330.3</v>
      </c>
      <c r="D108" s="40">
        <v>329.43333333333334</v>
      </c>
      <c r="E108" s="40">
        <v>324.86666666666667</v>
      </c>
      <c r="F108" s="40">
        <v>319.43333333333334</v>
      </c>
      <c r="G108" s="40">
        <v>314.86666666666667</v>
      </c>
      <c r="H108" s="40">
        <v>334.86666666666667</v>
      </c>
      <c r="I108" s="40">
        <v>339.43333333333339</v>
      </c>
      <c r="J108" s="40">
        <v>344.86666666666667</v>
      </c>
      <c r="K108" s="31">
        <v>334</v>
      </c>
      <c r="L108" s="31">
        <v>324</v>
      </c>
      <c r="M108" s="31">
        <v>13.80003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2741.7</v>
      </c>
      <c r="D109" s="40">
        <v>2773.5666666666671</v>
      </c>
      <c r="E109" s="40">
        <v>2691.1333333333341</v>
      </c>
      <c r="F109" s="40">
        <v>2640.5666666666671</v>
      </c>
      <c r="G109" s="40">
        <v>2558.1333333333341</v>
      </c>
      <c r="H109" s="40">
        <v>2824.1333333333341</v>
      </c>
      <c r="I109" s="40">
        <v>2906.5666666666675</v>
      </c>
      <c r="J109" s="40">
        <v>2957.1333333333341</v>
      </c>
      <c r="K109" s="31">
        <v>2856</v>
      </c>
      <c r="L109" s="31">
        <v>2723</v>
      </c>
      <c r="M109" s="31">
        <v>33.532780000000002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722.2</v>
      </c>
      <c r="D110" s="40">
        <v>727.61666666666667</v>
      </c>
      <c r="E110" s="40">
        <v>713.18333333333339</v>
      </c>
      <c r="F110" s="40">
        <v>704.16666666666674</v>
      </c>
      <c r="G110" s="40">
        <v>689.73333333333346</v>
      </c>
      <c r="H110" s="40">
        <v>736.63333333333333</v>
      </c>
      <c r="I110" s="40">
        <v>751.06666666666649</v>
      </c>
      <c r="J110" s="40">
        <v>760.08333333333326</v>
      </c>
      <c r="K110" s="31">
        <v>742.05</v>
      </c>
      <c r="L110" s="31">
        <v>718.6</v>
      </c>
      <c r="M110" s="31">
        <v>189.87551999999999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1453.65</v>
      </c>
      <c r="D111" s="40">
        <v>1465.5833333333333</v>
      </c>
      <c r="E111" s="40">
        <v>1436.1666666666665</v>
      </c>
      <c r="F111" s="40">
        <v>1418.6833333333332</v>
      </c>
      <c r="G111" s="40">
        <v>1389.2666666666664</v>
      </c>
      <c r="H111" s="40">
        <v>1483.0666666666666</v>
      </c>
      <c r="I111" s="40">
        <v>1512.4833333333331</v>
      </c>
      <c r="J111" s="40">
        <v>1529.9666666666667</v>
      </c>
      <c r="K111" s="31">
        <v>1495</v>
      </c>
      <c r="L111" s="31">
        <v>1448.1</v>
      </c>
      <c r="M111" s="31">
        <v>8.7043800000000005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589.9</v>
      </c>
      <c r="D112" s="40">
        <v>591.63333333333333</v>
      </c>
      <c r="E112" s="40">
        <v>585.91666666666663</v>
      </c>
      <c r="F112" s="40">
        <v>581.93333333333328</v>
      </c>
      <c r="G112" s="40">
        <v>576.21666666666658</v>
      </c>
      <c r="H112" s="40">
        <v>595.61666666666667</v>
      </c>
      <c r="I112" s="40">
        <v>601.33333333333337</v>
      </c>
      <c r="J112" s="40">
        <v>605.31666666666672</v>
      </c>
      <c r="K112" s="31">
        <v>597.35</v>
      </c>
      <c r="L112" s="31">
        <v>587.65</v>
      </c>
      <c r="M112" s="31">
        <v>13.521430000000001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759.05</v>
      </c>
      <c r="D113" s="40">
        <v>765.68333333333339</v>
      </c>
      <c r="E113" s="40">
        <v>744.36666666666679</v>
      </c>
      <c r="F113" s="40">
        <v>729.68333333333339</v>
      </c>
      <c r="G113" s="40">
        <v>708.36666666666679</v>
      </c>
      <c r="H113" s="40">
        <v>780.36666666666679</v>
      </c>
      <c r="I113" s="40">
        <v>801.68333333333339</v>
      </c>
      <c r="J113" s="40">
        <v>816.36666666666679</v>
      </c>
      <c r="K113" s="31">
        <v>787</v>
      </c>
      <c r="L113" s="31">
        <v>751</v>
      </c>
      <c r="M113" s="31">
        <v>5.5530900000000001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46.35</v>
      </c>
      <c r="D114" s="40">
        <v>46.883333333333333</v>
      </c>
      <c r="E114" s="40">
        <v>45.566666666666663</v>
      </c>
      <c r="F114" s="40">
        <v>44.783333333333331</v>
      </c>
      <c r="G114" s="40">
        <v>43.466666666666661</v>
      </c>
      <c r="H114" s="40">
        <v>47.666666666666664</v>
      </c>
      <c r="I114" s="40">
        <v>48.983333333333341</v>
      </c>
      <c r="J114" s="40">
        <v>49.766666666666666</v>
      </c>
      <c r="K114" s="31">
        <v>48.2</v>
      </c>
      <c r="L114" s="31">
        <v>46.1</v>
      </c>
      <c r="M114" s="31">
        <v>334.77019000000001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224</v>
      </c>
      <c r="D115" s="40">
        <v>225.71666666666667</v>
      </c>
      <c r="E115" s="40">
        <v>221.38333333333333</v>
      </c>
      <c r="F115" s="40">
        <v>218.76666666666665</v>
      </c>
      <c r="G115" s="40">
        <v>214.43333333333331</v>
      </c>
      <c r="H115" s="40">
        <v>228.33333333333334</v>
      </c>
      <c r="I115" s="40">
        <v>232.66666666666666</v>
      </c>
      <c r="J115" s="40">
        <v>235.28333333333336</v>
      </c>
      <c r="K115" s="31">
        <v>230.05</v>
      </c>
      <c r="L115" s="31">
        <v>223.1</v>
      </c>
      <c r="M115" s="31">
        <v>270.27021999999999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7297.05</v>
      </c>
      <c r="D116" s="40">
        <v>7284.6833333333334</v>
      </c>
      <c r="E116" s="40">
        <v>7189.3666666666668</v>
      </c>
      <c r="F116" s="40">
        <v>7081.6833333333334</v>
      </c>
      <c r="G116" s="40">
        <v>6986.3666666666668</v>
      </c>
      <c r="H116" s="40">
        <v>7392.3666666666668</v>
      </c>
      <c r="I116" s="40">
        <v>7487.6833333333343</v>
      </c>
      <c r="J116" s="40">
        <v>7595.3666666666668</v>
      </c>
      <c r="K116" s="31">
        <v>7380</v>
      </c>
      <c r="L116" s="31">
        <v>7177</v>
      </c>
      <c r="M116" s="31">
        <v>1.00244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147.69999999999999</v>
      </c>
      <c r="D117" s="40">
        <v>148.28333333333333</v>
      </c>
      <c r="E117" s="40">
        <v>144.96666666666667</v>
      </c>
      <c r="F117" s="40">
        <v>142.23333333333335</v>
      </c>
      <c r="G117" s="40">
        <v>138.91666666666669</v>
      </c>
      <c r="H117" s="40">
        <v>151.01666666666665</v>
      </c>
      <c r="I117" s="40">
        <v>154.33333333333331</v>
      </c>
      <c r="J117" s="40">
        <v>157.06666666666663</v>
      </c>
      <c r="K117" s="31">
        <v>151.6</v>
      </c>
      <c r="L117" s="31">
        <v>145.55000000000001</v>
      </c>
      <c r="M117" s="31">
        <v>34.095260000000003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182.05</v>
      </c>
      <c r="D118" s="40">
        <v>187.83333333333334</v>
      </c>
      <c r="E118" s="40">
        <v>174.26666666666668</v>
      </c>
      <c r="F118" s="40">
        <v>166.48333333333335</v>
      </c>
      <c r="G118" s="40">
        <v>152.91666666666669</v>
      </c>
      <c r="H118" s="40">
        <v>195.61666666666667</v>
      </c>
      <c r="I118" s="40">
        <v>209.18333333333334</v>
      </c>
      <c r="J118" s="40">
        <v>216.96666666666667</v>
      </c>
      <c r="K118" s="31">
        <v>201.4</v>
      </c>
      <c r="L118" s="31">
        <v>180.05</v>
      </c>
      <c r="M118" s="31">
        <v>189.34223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120.95</v>
      </c>
      <c r="D119" s="40">
        <v>122.35000000000001</v>
      </c>
      <c r="E119" s="40">
        <v>119.10000000000002</v>
      </c>
      <c r="F119" s="40">
        <v>117.25000000000001</v>
      </c>
      <c r="G119" s="40">
        <v>114.00000000000003</v>
      </c>
      <c r="H119" s="40">
        <v>124.20000000000002</v>
      </c>
      <c r="I119" s="40">
        <v>127.44999999999999</v>
      </c>
      <c r="J119" s="40">
        <v>129.30000000000001</v>
      </c>
      <c r="K119" s="31">
        <v>125.6</v>
      </c>
      <c r="L119" s="31">
        <v>120.5</v>
      </c>
      <c r="M119" s="31">
        <v>77.252880000000005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823.05</v>
      </c>
      <c r="D120" s="40">
        <v>832.66666666666663</v>
      </c>
      <c r="E120" s="40">
        <v>810.38333333333321</v>
      </c>
      <c r="F120" s="40">
        <v>797.71666666666658</v>
      </c>
      <c r="G120" s="40">
        <v>775.43333333333317</v>
      </c>
      <c r="H120" s="40">
        <v>845.33333333333326</v>
      </c>
      <c r="I120" s="40">
        <v>867.61666666666679</v>
      </c>
      <c r="J120" s="40">
        <v>880.2833333333333</v>
      </c>
      <c r="K120" s="31">
        <v>854.95</v>
      </c>
      <c r="L120" s="31">
        <v>820</v>
      </c>
      <c r="M120" s="31">
        <v>102.11011000000001</v>
      </c>
      <c r="N120" s="1"/>
      <c r="O120" s="1"/>
    </row>
    <row r="121" spans="1:15" ht="12.75" customHeight="1">
      <c r="A121" s="56">
        <v>112</v>
      </c>
      <c r="B121" s="31" t="s">
        <v>852</v>
      </c>
      <c r="C121" s="31">
        <v>23.35</v>
      </c>
      <c r="D121" s="40">
        <v>23.45</v>
      </c>
      <c r="E121" s="40">
        <v>23.2</v>
      </c>
      <c r="F121" s="40">
        <v>23.05</v>
      </c>
      <c r="G121" s="40">
        <v>22.8</v>
      </c>
      <c r="H121" s="40">
        <v>23.599999999999998</v>
      </c>
      <c r="I121" s="40">
        <v>23.849999999999998</v>
      </c>
      <c r="J121" s="40">
        <v>23.999999999999996</v>
      </c>
      <c r="K121" s="31">
        <v>23.7</v>
      </c>
      <c r="L121" s="31">
        <v>23.3</v>
      </c>
      <c r="M121" s="31">
        <v>72.098699999999994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486.4</v>
      </c>
      <c r="D122" s="40">
        <v>489.81666666666666</v>
      </c>
      <c r="E122" s="40">
        <v>479.38333333333333</v>
      </c>
      <c r="F122" s="40">
        <v>472.36666666666667</v>
      </c>
      <c r="G122" s="40">
        <v>461.93333333333334</v>
      </c>
      <c r="H122" s="40">
        <v>496.83333333333331</v>
      </c>
      <c r="I122" s="40">
        <v>507.26666666666659</v>
      </c>
      <c r="J122" s="40">
        <v>514.2833333333333</v>
      </c>
      <c r="K122" s="31">
        <v>500.25</v>
      </c>
      <c r="L122" s="31">
        <v>482.8</v>
      </c>
      <c r="M122" s="31">
        <v>29.050219999999999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278.7</v>
      </c>
      <c r="D123" s="40">
        <v>282.78333333333336</v>
      </c>
      <c r="E123" s="40">
        <v>272.76666666666671</v>
      </c>
      <c r="F123" s="40">
        <v>266.83333333333337</v>
      </c>
      <c r="G123" s="40">
        <v>256.81666666666672</v>
      </c>
      <c r="H123" s="40">
        <v>288.7166666666667</v>
      </c>
      <c r="I123" s="40">
        <v>298.73333333333335</v>
      </c>
      <c r="J123" s="40">
        <v>304.66666666666669</v>
      </c>
      <c r="K123" s="31">
        <v>292.8</v>
      </c>
      <c r="L123" s="31">
        <v>276.85000000000002</v>
      </c>
      <c r="M123" s="31">
        <v>33.311039999999998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901.8</v>
      </c>
      <c r="D124" s="40">
        <v>918.91666666666663</v>
      </c>
      <c r="E124" s="40">
        <v>880.88333333333321</v>
      </c>
      <c r="F124" s="40">
        <v>859.96666666666658</v>
      </c>
      <c r="G124" s="40">
        <v>821.93333333333317</v>
      </c>
      <c r="H124" s="40">
        <v>939.83333333333326</v>
      </c>
      <c r="I124" s="40">
        <v>977.86666666666679</v>
      </c>
      <c r="J124" s="40">
        <v>998.7833333333333</v>
      </c>
      <c r="K124" s="31">
        <v>956.95</v>
      </c>
      <c r="L124" s="31">
        <v>898</v>
      </c>
      <c r="M124" s="31">
        <v>67.460210000000004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5859.7</v>
      </c>
      <c r="D125" s="40">
        <v>5901.5666666666666</v>
      </c>
      <c r="E125" s="40">
        <v>5783.1333333333332</v>
      </c>
      <c r="F125" s="40">
        <v>5706.5666666666666</v>
      </c>
      <c r="G125" s="40">
        <v>5588.1333333333332</v>
      </c>
      <c r="H125" s="40">
        <v>5978.1333333333332</v>
      </c>
      <c r="I125" s="40">
        <v>6096.5666666666657</v>
      </c>
      <c r="J125" s="40">
        <v>6173.1333333333332</v>
      </c>
      <c r="K125" s="31">
        <v>6020</v>
      </c>
      <c r="L125" s="31">
        <v>5825</v>
      </c>
      <c r="M125" s="31">
        <v>3.75759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1691.65</v>
      </c>
      <c r="D126" s="40">
        <v>1698</v>
      </c>
      <c r="E126" s="40">
        <v>1677.65</v>
      </c>
      <c r="F126" s="40">
        <v>1663.65</v>
      </c>
      <c r="G126" s="40">
        <v>1643.3000000000002</v>
      </c>
      <c r="H126" s="40">
        <v>1712</v>
      </c>
      <c r="I126" s="40">
        <v>1732.35</v>
      </c>
      <c r="J126" s="40">
        <v>1746.35</v>
      </c>
      <c r="K126" s="31">
        <v>1718.35</v>
      </c>
      <c r="L126" s="31">
        <v>1684</v>
      </c>
      <c r="M126" s="31">
        <v>44.941809999999997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1888.1</v>
      </c>
      <c r="D127" s="40">
        <v>1919.6166666666668</v>
      </c>
      <c r="E127" s="40">
        <v>1839.3333333333335</v>
      </c>
      <c r="F127" s="40">
        <v>1790.5666666666666</v>
      </c>
      <c r="G127" s="40">
        <v>1710.2833333333333</v>
      </c>
      <c r="H127" s="40">
        <v>1968.3833333333337</v>
      </c>
      <c r="I127" s="40">
        <v>2048.666666666667</v>
      </c>
      <c r="J127" s="40">
        <v>2097.4333333333338</v>
      </c>
      <c r="K127" s="31">
        <v>1999.9</v>
      </c>
      <c r="L127" s="31">
        <v>1870.85</v>
      </c>
      <c r="M127" s="31">
        <v>28.19594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2016.15</v>
      </c>
      <c r="D128" s="40">
        <v>2032.3166666666666</v>
      </c>
      <c r="E128" s="40">
        <v>1979.6333333333332</v>
      </c>
      <c r="F128" s="40">
        <v>1943.1166666666666</v>
      </c>
      <c r="G128" s="40">
        <v>1890.4333333333332</v>
      </c>
      <c r="H128" s="40">
        <v>2068.833333333333</v>
      </c>
      <c r="I128" s="40">
        <v>2121.5166666666664</v>
      </c>
      <c r="J128" s="40">
        <v>2158.0333333333333</v>
      </c>
      <c r="K128" s="31">
        <v>2085</v>
      </c>
      <c r="L128" s="31">
        <v>1995.8</v>
      </c>
      <c r="M128" s="31">
        <v>11.47932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301.89999999999998</v>
      </c>
      <c r="D129" s="40">
        <v>306.51666666666665</v>
      </c>
      <c r="E129" s="40">
        <v>296.5333333333333</v>
      </c>
      <c r="F129" s="40">
        <v>291.16666666666663</v>
      </c>
      <c r="G129" s="40">
        <v>281.18333333333328</v>
      </c>
      <c r="H129" s="40">
        <v>311.88333333333333</v>
      </c>
      <c r="I129" s="40">
        <v>321.86666666666667</v>
      </c>
      <c r="J129" s="40">
        <v>327.23333333333335</v>
      </c>
      <c r="K129" s="31">
        <v>316.5</v>
      </c>
      <c r="L129" s="31">
        <v>301.14999999999998</v>
      </c>
      <c r="M129" s="31">
        <v>15.0329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628.65</v>
      </c>
      <c r="D130" s="40">
        <v>641.81666666666661</v>
      </c>
      <c r="E130" s="40">
        <v>611.08333333333326</v>
      </c>
      <c r="F130" s="40">
        <v>593.51666666666665</v>
      </c>
      <c r="G130" s="40">
        <v>562.7833333333333</v>
      </c>
      <c r="H130" s="40">
        <v>659.38333333333321</v>
      </c>
      <c r="I130" s="40">
        <v>690.11666666666656</v>
      </c>
      <c r="J130" s="40">
        <v>707.68333333333317</v>
      </c>
      <c r="K130" s="31">
        <v>672.55</v>
      </c>
      <c r="L130" s="31">
        <v>624.25</v>
      </c>
      <c r="M130" s="31">
        <v>89.218400000000003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354.4</v>
      </c>
      <c r="D131" s="40">
        <v>361</v>
      </c>
      <c r="E131" s="40">
        <v>345.75</v>
      </c>
      <c r="F131" s="40">
        <v>337.1</v>
      </c>
      <c r="G131" s="40">
        <v>321.85000000000002</v>
      </c>
      <c r="H131" s="40">
        <v>369.65</v>
      </c>
      <c r="I131" s="40">
        <v>384.9</v>
      </c>
      <c r="J131" s="40">
        <v>393.54999999999995</v>
      </c>
      <c r="K131" s="31">
        <v>376.25</v>
      </c>
      <c r="L131" s="31">
        <v>352.35</v>
      </c>
      <c r="M131" s="31">
        <v>88.884720000000002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3658.5</v>
      </c>
      <c r="D132" s="40">
        <v>3667.65</v>
      </c>
      <c r="E132" s="40">
        <v>3592.8500000000004</v>
      </c>
      <c r="F132" s="40">
        <v>3527.2000000000003</v>
      </c>
      <c r="G132" s="40">
        <v>3452.4000000000005</v>
      </c>
      <c r="H132" s="40">
        <v>3733.3</v>
      </c>
      <c r="I132" s="40">
        <v>3808.1000000000004</v>
      </c>
      <c r="J132" s="40">
        <v>3873.75</v>
      </c>
      <c r="K132" s="31">
        <v>3742.45</v>
      </c>
      <c r="L132" s="31">
        <v>3602</v>
      </c>
      <c r="M132" s="31">
        <v>4.4153700000000002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1964.3</v>
      </c>
      <c r="D133" s="40">
        <v>1975.4666666666665</v>
      </c>
      <c r="E133" s="40">
        <v>1943.9333333333329</v>
      </c>
      <c r="F133" s="40">
        <v>1923.5666666666664</v>
      </c>
      <c r="G133" s="40">
        <v>1892.0333333333328</v>
      </c>
      <c r="H133" s="40">
        <v>1995.833333333333</v>
      </c>
      <c r="I133" s="40">
        <v>2027.3666666666663</v>
      </c>
      <c r="J133" s="40">
        <v>2047.7333333333331</v>
      </c>
      <c r="K133" s="31">
        <v>2007</v>
      </c>
      <c r="L133" s="31">
        <v>1955.1</v>
      </c>
      <c r="M133" s="31">
        <v>26.475529999999999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75.75</v>
      </c>
      <c r="D134" s="40">
        <v>76.55</v>
      </c>
      <c r="E134" s="40">
        <v>74.699999999999989</v>
      </c>
      <c r="F134" s="40">
        <v>73.649999999999991</v>
      </c>
      <c r="G134" s="40">
        <v>71.799999999999983</v>
      </c>
      <c r="H134" s="40">
        <v>77.599999999999994</v>
      </c>
      <c r="I134" s="40">
        <v>79.449999999999989</v>
      </c>
      <c r="J134" s="40">
        <v>80.5</v>
      </c>
      <c r="K134" s="31">
        <v>78.400000000000006</v>
      </c>
      <c r="L134" s="31">
        <v>75.5</v>
      </c>
      <c r="M134" s="31">
        <v>95.260580000000004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5281.1</v>
      </c>
      <c r="D135" s="40">
        <v>5269.0666666666666</v>
      </c>
      <c r="E135" s="40">
        <v>5213.1333333333332</v>
      </c>
      <c r="F135" s="40">
        <v>5145.166666666667</v>
      </c>
      <c r="G135" s="40">
        <v>5089.2333333333336</v>
      </c>
      <c r="H135" s="40">
        <v>5337.0333333333328</v>
      </c>
      <c r="I135" s="40">
        <v>5392.9666666666653</v>
      </c>
      <c r="J135" s="40">
        <v>5460.9333333333325</v>
      </c>
      <c r="K135" s="31">
        <v>5325</v>
      </c>
      <c r="L135" s="31">
        <v>5201.1000000000004</v>
      </c>
      <c r="M135" s="31">
        <v>2.9668600000000001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379.15</v>
      </c>
      <c r="D136" s="40">
        <v>383.43333333333339</v>
      </c>
      <c r="E136" s="40">
        <v>373.06666666666678</v>
      </c>
      <c r="F136" s="40">
        <v>366.98333333333341</v>
      </c>
      <c r="G136" s="40">
        <v>356.61666666666679</v>
      </c>
      <c r="H136" s="40">
        <v>389.51666666666677</v>
      </c>
      <c r="I136" s="40">
        <v>399.88333333333333</v>
      </c>
      <c r="J136" s="40">
        <v>405.96666666666675</v>
      </c>
      <c r="K136" s="31">
        <v>393.8</v>
      </c>
      <c r="L136" s="31">
        <v>377.35</v>
      </c>
      <c r="M136" s="31">
        <v>27.053930000000001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6648.3</v>
      </c>
      <c r="D137" s="40">
        <v>6709.8166666666657</v>
      </c>
      <c r="E137" s="40">
        <v>6554.6333333333314</v>
      </c>
      <c r="F137" s="40">
        <v>6460.9666666666653</v>
      </c>
      <c r="G137" s="40">
        <v>6305.783333333331</v>
      </c>
      <c r="H137" s="40">
        <v>6803.4833333333318</v>
      </c>
      <c r="I137" s="40">
        <v>6958.6666666666661</v>
      </c>
      <c r="J137" s="40">
        <v>7052.3333333333321</v>
      </c>
      <c r="K137" s="31">
        <v>6865</v>
      </c>
      <c r="L137" s="31">
        <v>6616.15</v>
      </c>
      <c r="M137" s="31">
        <v>1.71743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1778.15</v>
      </c>
      <c r="D138" s="40">
        <v>1796.1666666666667</v>
      </c>
      <c r="E138" s="40">
        <v>1750.5833333333335</v>
      </c>
      <c r="F138" s="40">
        <v>1723.0166666666667</v>
      </c>
      <c r="G138" s="40">
        <v>1677.4333333333334</v>
      </c>
      <c r="H138" s="40">
        <v>1823.7333333333336</v>
      </c>
      <c r="I138" s="40">
        <v>1869.3166666666671</v>
      </c>
      <c r="J138" s="40">
        <v>1896.8833333333337</v>
      </c>
      <c r="K138" s="31">
        <v>1841.75</v>
      </c>
      <c r="L138" s="31">
        <v>1768.6</v>
      </c>
      <c r="M138" s="31">
        <v>27.965949999999999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523.20000000000005</v>
      </c>
      <c r="D139" s="40">
        <v>532.80000000000007</v>
      </c>
      <c r="E139" s="40">
        <v>510.40000000000009</v>
      </c>
      <c r="F139" s="40">
        <v>497.6</v>
      </c>
      <c r="G139" s="40">
        <v>475.20000000000005</v>
      </c>
      <c r="H139" s="40">
        <v>545.60000000000014</v>
      </c>
      <c r="I139" s="40">
        <v>568</v>
      </c>
      <c r="J139" s="40">
        <v>580.80000000000018</v>
      </c>
      <c r="K139" s="31">
        <v>555.20000000000005</v>
      </c>
      <c r="L139" s="31">
        <v>520</v>
      </c>
      <c r="M139" s="31">
        <v>79.281000000000006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915.35</v>
      </c>
      <c r="D140" s="40">
        <v>912.66666666666663</v>
      </c>
      <c r="E140" s="40">
        <v>894.33333333333326</v>
      </c>
      <c r="F140" s="40">
        <v>873.31666666666661</v>
      </c>
      <c r="G140" s="40">
        <v>854.98333333333323</v>
      </c>
      <c r="H140" s="40">
        <v>933.68333333333328</v>
      </c>
      <c r="I140" s="40">
        <v>952.01666666666654</v>
      </c>
      <c r="J140" s="40">
        <v>973.0333333333333</v>
      </c>
      <c r="K140" s="31">
        <v>931</v>
      </c>
      <c r="L140" s="31">
        <v>891.65</v>
      </c>
      <c r="M140" s="31">
        <v>22.36599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75190.350000000006</v>
      </c>
      <c r="D141" s="40">
        <v>75117.116666666669</v>
      </c>
      <c r="E141" s="40">
        <v>74584.233333333337</v>
      </c>
      <c r="F141" s="40">
        <v>73978.116666666669</v>
      </c>
      <c r="G141" s="40">
        <v>73445.233333333337</v>
      </c>
      <c r="H141" s="40">
        <v>75723.233333333337</v>
      </c>
      <c r="I141" s="40">
        <v>76256.116666666669</v>
      </c>
      <c r="J141" s="40">
        <v>76862.233333333337</v>
      </c>
      <c r="K141" s="31">
        <v>75650</v>
      </c>
      <c r="L141" s="31">
        <v>74511</v>
      </c>
      <c r="M141" s="31">
        <v>9.869E-2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925.3</v>
      </c>
      <c r="D142" s="40">
        <v>929.5333333333333</v>
      </c>
      <c r="E142" s="40">
        <v>917.11666666666656</v>
      </c>
      <c r="F142" s="40">
        <v>908.93333333333328</v>
      </c>
      <c r="G142" s="40">
        <v>896.51666666666654</v>
      </c>
      <c r="H142" s="40">
        <v>937.71666666666658</v>
      </c>
      <c r="I142" s="40">
        <v>950.13333333333333</v>
      </c>
      <c r="J142" s="40">
        <v>958.31666666666661</v>
      </c>
      <c r="K142" s="31">
        <v>941.95</v>
      </c>
      <c r="L142" s="31">
        <v>921.35</v>
      </c>
      <c r="M142" s="31">
        <v>4.2240700000000002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158.80000000000001</v>
      </c>
      <c r="D143" s="40">
        <v>161.1</v>
      </c>
      <c r="E143" s="40">
        <v>155.39999999999998</v>
      </c>
      <c r="F143" s="40">
        <v>151.99999999999997</v>
      </c>
      <c r="G143" s="40">
        <v>146.29999999999995</v>
      </c>
      <c r="H143" s="40">
        <v>164.5</v>
      </c>
      <c r="I143" s="40">
        <v>170.2</v>
      </c>
      <c r="J143" s="40">
        <v>173.60000000000002</v>
      </c>
      <c r="K143" s="31">
        <v>166.8</v>
      </c>
      <c r="L143" s="31">
        <v>157.69999999999999</v>
      </c>
      <c r="M143" s="31">
        <v>44.567480000000003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853.75</v>
      </c>
      <c r="D144" s="40">
        <v>860.58333333333337</v>
      </c>
      <c r="E144" s="40">
        <v>836.16666666666674</v>
      </c>
      <c r="F144" s="40">
        <v>818.58333333333337</v>
      </c>
      <c r="G144" s="40">
        <v>794.16666666666674</v>
      </c>
      <c r="H144" s="40">
        <v>878.16666666666674</v>
      </c>
      <c r="I144" s="40">
        <v>902.58333333333348</v>
      </c>
      <c r="J144" s="40">
        <v>920.16666666666674</v>
      </c>
      <c r="K144" s="31">
        <v>885</v>
      </c>
      <c r="L144" s="31">
        <v>843</v>
      </c>
      <c r="M144" s="31">
        <v>39.341549999999998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168.45</v>
      </c>
      <c r="D145" s="40">
        <v>169.73333333333332</v>
      </c>
      <c r="E145" s="40">
        <v>166.51666666666665</v>
      </c>
      <c r="F145" s="40">
        <v>164.58333333333334</v>
      </c>
      <c r="G145" s="40">
        <v>161.36666666666667</v>
      </c>
      <c r="H145" s="40">
        <v>171.66666666666663</v>
      </c>
      <c r="I145" s="40">
        <v>174.88333333333327</v>
      </c>
      <c r="J145" s="40">
        <v>176.81666666666661</v>
      </c>
      <c r="K145" s="31">
        <v>172.95</v>
      </c>
      <c r="L145" s="31">
        <v>167.8</v>
      </c>
      <c r="M145" s="31">
        <v>35.994579999999999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543.54999999999995</v>
      </c>
      <c r="D146" s="40">
        <v>546.31666666666661</v>
      </c>
      <c r="E146" s="40">
        <v>538.63333333333321</v>
      </c>
      <c r="F146" s="40">
        <v>533.71666666666658</v>
      </c>
      <c r="G146" s="40">
        <v>526.03333333333319</v>
      </c>
      <c r="H146" s="40">
        <v>551.23333333333323</v>
      </c>
      <c r="I146" s="40">
        <v>558.91666666666663</v>
      </c>
      <c r="J146" s="40">
        <v>563.83333333333326</v>
      </c>
      <c r="K146" s="31">
        <v>554</v>
      </c>
      <c r="L146" s="31">
        <v>541.4</v>
      </c>
      <c r="M146" s="31">
        <v>20.61796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7170.5</v>
      </c>
      <c r="D147" s="40">
        <v>7273.5</v>
      </c>
      <c r="E147" s="40">
        <v>7027</v>
      </c>
      <c r="F147" s="40">
        <v>6883.5</v>
      </c>
      <c r="G147" s="40">
        <v>6637</v>
      </c>
      <c r="H147" s="40">
        <v>7417</v>
      </c>
      <c r="I147" s="40">
        <v>7663.5</v>
      </c>
      <c r="J147" s="40">
        <v>7807</v>
      </c>
      <c r="K147" s="31">
        <v>7520</v>
      </c>
      <c r="L147" s="31">
        <v>7130</v>
      </c>
      <c r="M147" s="31">
        <v>11.54876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942.1</v>
      </c>
      <c r="D148" s="40">
        <v>945.4</v>
      </c>
      <c r="E148" s="40">
        <v>929.69999999999993</v>
      </c>
      <c r="F148" s="40">
        <v>917.3</v>
      </c>
      <c r="G148" s="40">
        <v>901.59999999999991</v>
      </c>
      <c r="H148" s="40">
        <v>957.8</v>
      </c>
      <c r="I148" s="40">
        <v>973.5</v>
      </c>
      <c r="J148" s="40">
        <v>985.9</v>
      </c>
      <c r="K148" s="31">
        <v>961.1</v>
      </c>
      <c r="L148" s="31">
        <v>933</v>
      </c>
      <c r="M148" s="31">
        <v>4.6681299999999997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4454.75</v>
      </c>
      <c r="D149" s="40">
        <v>4530.5333333333338</v>
      </c>
      <c r="E149" s="40">
        <v>4351.0666666666675</v>
      </c>
      <c r="F149" s="40">
        <v>4247.3833333333341</v>
      </c>
      <c r="G149" s="40">
        <v>4067.9166666666679</v>
      </c>
      <c r="H149" s="40">
        <v>4634.2166666666672</v>
      </c>
      <c r="I149" s="40">
        <v>4813.6833333333325</v>
      </c>
      <c r="J149" s="40">
        <v>4917.3666666666668</v>
      </c>
      <c r="K149" s="31">
        <v>4710</v>
      </c>
      <c r="L149" s="31">
        <v>4426.8500000000004</v>
      </c>
      <c r="M149" s="31">
        <v>12.876110000000001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3059.2</v>
      </c>
      <c r="D150" s="40">
        <v>3100.9833333333336</v>
      </c>
      <c r="E150" s="40">
        <v>2987.2166666666672</v>
      </c>
      <c r="F150" s="40">
        <v>2915.2333333333336</v>
      </c>
      <c r="G150" s="40">
        <v>2801.4666666666672</v>
      </c>
      <c r="H150" s="40">
        <v>3172.9666666666672</v>
      </c>
      <c r="I150" s="40">
        <v>3286.7333333333336</v>
      </c>
      <c r="J150" s="40">
        <v>3358.7166666666672</v>
      </c>
      <c r="K150" s="31">
        <v>3214.75</v>
      </c>
      <c r="L150" s="31">
        <v>3029</v>
      </c>
      <c r="M150" s="31">
        <v>8.7300500000000003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1440.65</v>
      </c>
      <c r="D151" s="40">
        <v>1453.95</v>
      </c>
      <c r="E151" s="40">
        <v>1423.7</v>
      </c>
      <c r="F151" s="40">
        <v>1406.75</v>
      </c>
      <c r="G151" s="40">
        <v>1376.5</v>
      </c>
      <c r="H151" s="40">
        <v>1470.9</v>
      </c>
      <c r="I151" s="40">
        <v>1501.15</v>
      </c>
      <c r="J151" s="40">
        <v>1518.1000000000001</v>
      </c>
      <c r="K151" s="31">
        <v>1484.2</v>
      </c>
      <c r="L151" s="31">
        <v>1437</v>
      </c>
      <c r="M151" s="31">
        <v>9.2337299999999995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833.3</v>
      </c>
      <c r="D152" s="40">
        <v>835.4</v>
      </c>
      <c r="E152" s="40">
        <v>811.94999999999993</v>
      </c>
      <c r="F152" s="40">
        <v>790.59999999999991</v>
      </c>
      <c r="G152" s="40">
        <v>767.14999999999986</v>
      </c>
      <c r="H152" s="40">
        <v>856.75</v>
      </c>
      <c r="I152" s="40">
        <v>880.2</v>
      </c>
      <c r="J152" s="40">
        <v>901.55000000000007</v>
      </c>
      <c r="K152" s="31">
        <v>858.85</v>
      </c>
      <c r="L152" s="31">
        <v>814.05</v>
      </c>
      <c r="M152" s="31">
        <v>3.1145499999999999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135.9</v>
      </c>
      <c r="D153" s="40">
        <v>138.04999999999998</v>
      </c>
      <c r="E153" s="40">
        <v>133.34999999999997</v>
      </c>
      <c r="F153" s="40">
        <v>130.79999999999998</v>
      </c>
      <c r="G153" s="40">
        <v>126.09999999999997</v>
      </c>
      <c r="H153" s="40">
        <v>140.59999999999997</v>
      </c>
      <c r="I153" s="40">
        <v>145.29999999999995</v>
      </c>
      <c r="J153" s="40">
        <v>147.84999999999997</v>
      </c>
      <c r="K153" s="31">
        <v>142.75</v>
      </c>
      <c r="L153" s="31">
        <v>135.5</v>
      </c>
      <c r="M153" s="31">
        <v>100.98003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128.85</v>
      </c>
      <c r="D154" s="40">
        <v>130.29999999999998</v>
      </c>
      <c r="E154" s="40">
        <v>126.54999999999995</v>
      </c>
      <c r="F154" s="40">
        <v>124.24999999999997</v>
      </c>
      <c r="G154" s="40">
        <v>120.49999999999994</v>
      </c>
      <c r="H154" s="40">
        <v>132.59999999999997</v>
      </c>
      <c r="I154" s="40">
        <v>136.35000000000002</v>
      </c>
      <c r="J154" s="40">
        <v>138.64999999999998</v>
      </c>
      <c r="K154" s="31">
        <v>134.05000000000001</v>
      </c>
      <c r="L154" s="31">
        <v>128</v>
      </c>
      <c r="M154" s="31">
        <v>133.23593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88.1</v>
      </c>
      <c r="D155" s="40">
        <v>90.40000000000002</v>
      </c>
      <c r="E155" s="40">
        <v>85.100000000000037</v>
      </c>
      <c r="F155" s="40">
        <v>82.100000000000023</v>
      </c>
      <c r="G155" s="40">
        <v>76.80000000000004</v>
      </c>
      <c r="H155" s="40">
        <v>93.400000000000034</v>
      </c>
      <c r="I155" s="40">
        <v>98.700000000000017</v>
      </c>
      <c r="J155" s="40">
        <v>101.70000000000003</v>
      </c>
      <c r="K155" s="31">
        <v>95.7</v>
      </c>
      <c r="L155" s="31">
        <v>87.4</v>
      </c>
      <c r="M155" s="31">
        <v>586.12325999999996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3469.9</v>
      </c>
      <c r="D156" s="40">
        <v>3506.6333333333332</v>
      </c>
      <c r="E156" s="40">
        <v>3413.2666666666664</v>
      </c>
      <c r="F156" s="40">
        <v>3356.6333333333332</v>
      </c>
      <c r="G156" s="40">
        <v>3263.2666666666664</v>
      </c>
      <c r="H156" s="40">
        <v>3563.2666666666664</v>
      </c>
      <c r="I156" s="40">
        <v>3656.6333333333332</v>
      </c>
      <c r="J156" s="40">
        <v>3713.2666666666664</v>
      </c>
      <c r="K156" s="31">
        <v>3600</v>
      </c>
      <c r="L156" s="31">
        <v>3450</v>
      </c>
      <c r="M156" s="31">
        <v>1.48502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19222.25</v>
      </c>
      <c r="D157" s="40">
        <v>19212.95</v>
      </c>
      <c r="E157" s="40">
        <v>18991.800000000003</v>
      </c>
      <c r="F157" s="40">
        <v>18761.350000000002</v>
      </c>
      <c r="G157" s="40">
        <v>18540.200000000004</v>
      </c>
      <c r="H157" s="40">
        <v>19443.400000000001</v>
      </c>
      <c r="I157" s="40">
        <v>19664.550000000003</v>
      </c>
      <c r="J157" s="40">
        <v>19895</v>
      </c>
      <c r="K157" s="31">
        <v>19434.099999999999</v>
      </c>
      <c r="L157" s="31">
        <v>18982.5</v>
      </c>
      <c r="M157" s="31">
        <v>0.56440999999999997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376.3</v>
      </c>
      <c r="D158" s="40">
        <v>379.61666666666662</v>
      </c>
      <c r="E158" s="40">
        <v>371.68333333333322</v>
      </c>
      <c r="F158" s="40">
        <v>367.06666666666661</v>
      </c>
      <c r="G158" s="40">
        <v>359.13333333333321</v>
      </c>
      <c r="H158" s="40">
        <v>384.23333333333323</v>
      </c>
      <c r="I158" s="40">
        <v>392.16666666666663</v>
      </c>
      <c r="J158" s="40">
        <v>396.78333333333325</v>
      </c>
      <c r="K158" s="31">
        <v>387.55</v>
      </c>
      <c r="L158" s="31">
        <v>375</v>
      </c>
      <c r="M158" s="31">
        <v>5.9753100000000003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839.25</v>
      </c>
      <c r="D159" s="40">
        <v>846.25</v>
      </c>
      <c r="E159" s="40">
        <v>818</v>
      </c>
      <c r="F159" s="40">
        <v>796.75</v>
      </c>
      <c r="G159" s="40">
        <v>768.5</v>
      </c>
      <c r="H159" s="40">
        <v>867.5</v>
      </c>
      <c r="I159" s="40">
        <v>895.75</v>
      </c>
      <c r="J159" s="40">
        <v>917</v>
      </c>
      <c r="K159" s="31">
        <v>874.5</v>
      </c>
      <c r="L159" s="31">
        <v>825</v>
      </c>
      <c r="M159" s="31">
        <v>15.5519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147.1</v>
      </c>
      <c r="D160" s="40">
        <v>148.53333333333333</v>
      </c>
      <c r="E160" s="40">
        <v>144.81666666666666</v>
      </c>
      <c r="F160" s="40">
        <v>142.53333333333333</v>
      </c>
      <c r="G160" s="40">
        <v>138.81666666666666</v>
      </c>
      <c r="H160" s="40">
        <v>150.81666666666666</v>
      </c>
      <c r="I160" s="40">
        <v>154.5333333333333</v>
      </c>
      <c r="J160" s="40">
        <v>156.81666666666666</v>
      </c>
      <c r="K160" s="31">
        <v>152.25</v>
      </c>
      <c r="L160" s="31">
        <v>146.25</v>
      </c>
      <c r="M160" s="31">
        <v>231.35840999999999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198.55</v>
      </c>
      <c r="D161" s="40">
        <v>200.48333333333335</v>
      </c>
      <c r="E161" s="40">
        <v>195.06666666666669</v>
      </c>
      <c r="F161" s="40">
        <v>191.58333333333334</v>
      </c>
      <c r="G161" s="40">
        <v>186.16666666666669</v>
      </c>
      <c r="H161" s="40">
        <v>203.9666666666667</v>
      </c>
      <c r="I161" s="40">
        <v>209.38333333333333</v>
      </c>
      <c r="J161" s="40">
        <v>212.8666666666667</v>
      </c>
      <c r="K161" s="31">
        <v>205.9</v>
      </c>
      <c r="L161" s="31">
        <v>197</v>
      </c>
      <c r="M161" s="31">
        <v>13.881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2933.05</v>
      </c>
      <c r="D162" s="40">
        <v>2940.9166666666665</v>
      </c>
      <c r="E162" s="40">
        <v>2868.1333333333332</v>
      </c>
      <c r="F162" s="40">
        <v>2803.2166666666667</v>
      </c>
      <c r="G162" s="40">
        <v>2730.4333333333334</v>
      </c>
      <c r="H162" s="40">
        <v>3005.833333333333</v>
      </c>
      <c r="I162" s="40">
        <v>3078.6166666666668</v>
      </c>
      <c r="J162" s="40">
        <v>3143.5333333333328</v>
      </c>
      <c r="K162" s="31">
        <v>3013.7</v>
      </c>
      <c r="L162" s="31">
        <v>2876</v>
      </c>
      <c r="M162" s="31">
        <v>2.35616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38971.9</v>
      </c>
      <c r="D163" s="40">
        <v>39305.65</v>
      </c>
      <c r="E163" s="40">
        <v>38495.050000000003</v>
      </c>
      <c r="F163" s="40">
        <v>38018.200000000004</v>
      </c>
      <c r="G163" s="40">
        <v>37207.600000000006</v>
      </c>
      <c r="H163" s="40">
        <v>39782.5</v>
      </c>
      <c r="I163" s="40">
        <v>40593.099999999991</v>
      </c>
      <c r="J163" s="40">
        <v>41069.949999999997</v>
      </c>
      <c r="K163" s="31">
        <v>40116.25</v>
      </c>
      <c r="L163" s="31">
        <v>38828.800000000003</v>
      </c>
      <c r="M163" s="31">
        <v>0.24321000000000001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220.95</v>
      </c>
      <c r="D164" s="40">
        <v>221.15</v>
      </c>
      <c r="E164" s="40">
        <v>219</v>
      </c>
      <c r="F164" s="40">
        <v>217.04999999999998</v>
      </c>
      <c r="G164" s="40">
        <v>214.89999999999998</v>
      </c>
      <c r="H164" s="40">
        <v>223.10000000000002</v>
      </c>
      <c r="I164" s="40">
        <v>225.25000000000006</v>
      </c>
      <c r="J164" s="40">
        <v>227.20000000000005</v>
      </c>
      <c r="K164" s="31">
        <v>223.3</v>
      </c>
      <c r="L164" s="31">
        <v>219.2</v>
      </c>
      <c r="M164" s="31">
        <v>23.9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5131.75</v>
      </c>
      <c r="D165" s="40">
        <v>5080.583333333333</v>
      </c>
      <c r="E165" s="40">
        <v>4961.1666666666661</v>
      </c>
      <c r="F165" s="40">
        <v>4790.583333333333</v>
      </c>
      <c r="G165" s="40">
        <v>4671.1666666666661</v>
      </c>
      <c r="H165" s="40">
        <v>5251.1666666666661</v>
      </c>
      <c r="I165" s="40">
        <v>5370.5833333333321</v>
      </c>
      <c r="J165" s="40">
        <v>5541.1666666666661</v>
      </c>
      <c r="K165" s="31">
        <v>5200</v>
      </c>
      <c r="L165" s="31">
        <v>4910</v>
      </c>
      <c r="M165" s="31">
        <v>1.6495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2232.3000000000002</v>
      </c>
      <c r="D166" s="40">
        <v>2231.9</v>
      </c>
      <c r="E166" s="40">
        <v>2214.4</v>
      </c>
      <c r="F166" s="40">
        <v>2196.5</v>
      </c>
      <c r="G166" s="40">
        <v>2179</v>
      </c>
      <c r="H166" s="40">
        <v>2249.8000000000002</v>
      </c>
      <c r="I166" s="40">
        <v>2267.3000000000002</v>
      </c>
      <c r="J166" s="40">
        <v>2285.2000000000003</v>
      </c>
      <c r="K166" s="31">
        <v>2249.4</v>
      </c>
      <c r="L166" s="31">
        <v>2214</v>
      </c>
      <c r="M166" s="31">
        <v>5.9991199999999996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2471.5</v>
      </c>
      <c r="D167" s="40">
        <v>2522.1833333333334</v>
      </c>
      <c r="E167" s="40">
        <v>2410.3666666666668</v>
      </c>
      <c r="F167" s="40">
        <v>2349.2333333333336</v>
      </c>
      <c r="G167" s="40">
        <v>2237.416666666667</v>
      </c>
      <c r="H167" s="40">
        <v>2583.3166666666666</v>
      </c>
      <c r="I167" s="40">
        <v>2695.1333333333332</v>
      </c>
      <c r="J167" s="40">
        <v>2756.2666666666664</v>
      </c>
      <c r="K167" s="31">
        <v>2634</v>
      </c>
      <c r="L167" s="31">
        <v>2461.0500000000002</v>
      </c>
      <c r="M167" s="31">
        <v>6.6040299999999998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2254.75</v>
      </c>
      <c r="D168" s="40">
        <v>2281.8000000000002</v>
      </c>
      <c r="E168" s="40">
        <v>2208.0000000000005</v>
      </c>
      <c r="F168" s="40">
        <v>2161.2500000000005</v>
      </c>
      <c r="G168" s="40">
        <v>2087.4500000000007</v>
      </c>
      <c r="H168" s="40">
        <v>2328.5500000000002</v>
      </c>
      <c r="I168" s="40">
        <v>2402.3499999999995</v>
      </c>
      <c r="J168" s="40">
        <v>2449.1</v>
      </c>
      <c r="K168" s="31">
        <v>2355.6</v>
      </c>
      <c r="L168" s="31">
        <v>2235.0500000000002</v>
      </c>
      <c r="M168" s="31">
        <v>5.0311899999999996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119.05</v>
      </c>
      <c r="D169" s="40">
        <v>120.43333333333334</v>
      </c>
      <c r="E169" s="40">
        <v>117.31666666666668</v>
      </c>
      <c r="F169" s="40">
        <v>115.58333333333334</v>
      </c>
      <c r="G169" s="40">
        <v>112.46666666666668</v>
      </c>
      <c r="H169" s="40">
        <v>122.16666666666667</v>
      </c>
      <c r="I169" s="40">
        <v>125.28333333333335</v>
      </c>
      <c r="J169" s="40">
        <v>127.01666666666667</v>
      </c>
      <c r="K169" s="31">
        <v>123.55</v>
      </c>
      <c r="L169" s="31">
        <v>118.7</v>
      </c>
      <c r="M169" s="31">
        <v>55.645969999999998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202</v>
      </c>
      <c r="D170" s="40">
        <v>202.58333333333334</v>
      </c>
      <c r="E170" s="40">
        <v>200.2166666666667</v>
      </c>
      <c r="F170" s="40">
        <v>198.43333333333337</v>
      </c>
      <c r="G170" s="40">
        <v>196.06666666666672</v>
      </c>
      <c r="H170" s="40">
        <v>204.36666666666667</v>
      </c>
      <c r="I170" s="40">
        <v>206.73333333333329</v>
      </c>
      <c r="J170" s="40">
        <v>208.51666666666665</v>
      </c>
      <c r="K170" s="31">
        <v>204.95</v>
      </c>
      <c r="L170" s="31">
        <v>200.8</v>
      </c>
      <c r="M170" s="31">
        <v>96.109030000000004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440.2</v>
      </c>
      <c r="D171" s="40">
        <v>446.73333333333335</v>
      </c>
      <c r="E171" s="40">
        <v>430.4666666666667</v>
      </c>
      <c r="F171" s="40">
        <v>420.73333333333335</v>
      </c>
      <c r="G171" s="40">
        <v>404.4666666666667</v>
      </c>
      <c r="H171" s="40">
        <v>456.4666666666667</v>
      </c>
      <c r="I171" s="40">
        <v>472.73333333333335</v>
      </c>
      <c r="J171" s="40">
        <v>482.4666666666667</v>
      </c>
      <c r="K171" s="31">
        <v>463</v>
      </c>
      <c r="L171" s="31">
        <v>437</v>
      </c>
      <c r="M171" s="31">
        <v>13.29017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15118.05</v>
      </c>
      <c r="D172" s="40">
        <v>15147.65</v>
      </c>
      <c r="E172" s="40">
        <v>14971.4</v>
      </c>
      <c r="F172" s="40">
        <v>14824.75</v>
      </c>
      <c r="G172" s="40">
        <v>14648.5</v>
      </c>
      <c r="H172" s="40">
        <v>15294.3</v>
      </c>
      <c r="I172" s="40">
        <v>15470.55</v>
      </c>
      <c r="J172" s="40">
        <v>15617.199999999999</v>
      </c>
      <c r="K172" s="31">
        <v>15323.9</v>
      </c>
      <c r="L172" s="31">
        <v>15001</v>
      </c>
      <c r="M172" s="31">
        <v>6.9699999999999998E-2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38.5</v>
      </c>
      <c r="D173" s="40">
        <v>38.833333333333336</v>
      </c>
      <c r="E173" s="40">
        <v>37.916666666666671</v>
      </c>
      <c r="F173" s="40">
        <v>37.333333333333336</v>
      </c>
      <c r="G173" s="40">
        <v>36.416666666666671</v>
      </c>
      <c r="H173" s="40">
        <v>39.416666666666671</v>
      </c>
      <c r="I173" s="40">
        <v>40.333333333333343</v>
      </c>
      <c r="J173" s="40">
        <v>40.916666666666671</v>
      </c>
      <c r="K173" s="31">
        <v>39.75</v>
      </c>
      <c r="L173" s="31">
        <v>38.25</v>
      </c>
      <c r="M173" s="31">
        <v>555.45650000000001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185.85</v>
      </c>
      <c r="D174" s="40">
        <v>189.83333333333334</v>
      </c>
      <c r="E174" s="40">
        <v>181.01666666666668</v>
      </c>
      <c r="F174" s="40">
        <v>176.18333333333334</v>
      </c>
      <c r="G174" s="40">
        <v>167.36666666666667</v>
      </c>
      <c r="H174" s="40">
        <v>194.66666666666669</v>
      </c>
      <c r="I174" s="40">
        <v>203.48333333333335</v>
      </c>
      <c r="J174" s="40">
        <v>208.31666666666669</v>
      </c>
      <c r="K174" s="31">
        <v>198.65</v>
      </c>
      <c r="L174" s="31">
        <v>185</v>
      </c>
      <c r="M174" s="31">
        <v>104.58092000000001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130.05000000000001</v>
      </c>
      <c r="D175" s="40">
        <v>130.78333333333333</v>
      </c>
      <c r="E175" s="40">
        <v>128.66666666666666</v>
      </c>
      <c r="F175" s="40">
        <v>127.28333333333333</v>
      </c>
      <c r="G175" s="40">
        <v>125.16666666666666</v>
      </c>
      <c r="H175" s="40">
        <v>132.16666666666666</v>
      </c>
      <c r="I175" s="40">
        <v>134.28333333333333</v>
      </c>
      <c r="J175" s="40">
        <v>135.66666666666666</v>
      </c>
      <c r="K175" s="31">
        <v>132.9</v>
      </c>
      <c r="L175" s="31">
        <v>129.4</v>
      </c>
      <c r="M175" s="31">
        <v>78.38879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2412.6</v>
      </c>
      <c r="D176" s="40">
        <v>2430.5666666666666</v>
      </c>
      <c r="E176" s="40">
        <v>2383.5333333333333</v>
      </c>
      <c r="F176" s="40">
        <v>2354.4666666666667</v>
      </c>
      <c r="G176" s="40">
        <v>2307.4333333333334</v>
      </c>
      <c r="H176" s="40">
        <v>2459.6333333333332</v>
      </c>
      <c r="I176" s="40">
        <v>2506.6666666666661</v>
      </c>
      <c r="J176" s="40">
        <v>2535.7333333333331</v>
      </c>
      <c r="K176" s="31">
        <v>2477.6</v>
      </c>
      <c r="L176" s="31">
        <v>2401.5</v>
      </c>
      <c r="M176" s="31">
        <v>72.746859999999998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955.9</v>
      </c>
      <c r="D177" s="40">
        <v>967.30000000000007</v>
      </c>
      <c r="E177" s="40">
        <v>939.60000000000014</v>
      </c>
      <c r="F177" s="40">
        <v>923.30000000000007</v>
      </c>
      <c r="G177" s="40">
        <v>895.60000000000014</v>
      </c>
      <c r="H177" s="40">
        <v>983.60000000000014</v>
      </c>
      <c r="I177" s="40">
        <v>1011.3000000000002</v>
      </c>
      <c r="J177" s="40">
        <v>1027.6000000000001</v>
      </c>
      <c r="K177" s="31">
        <v>995</v>
      </c>
      <c r="L177" s="31">
        <v>951</v>
      </c>
      <c r="M177" s="31">
        <v>22.083860000000001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1130.3499999999999</v>
      </c>
      <c r="D178" s="40">
        <v>1129.8666666666666</v>
      </c>
      <c r="E178" s="40">
        <v>1105.7333333333331</v>
      </c>
      <c r="F178" s="40">
        <v>1081.1166666666666</v>
      </c>
      <c r="G178" s="40">
        <v>1056.9833333333331</v>
      </c>
      <c r="H178" s="40">
        <v>1154.4833333333331</v>
      </c>
      <c r="I178" s="40">
        <v>1178.6166666666668</v>
      </c>
      <c r="J178" s="40">
        <v>1203.2333333333331</v>
      </c>
      <c r="K178" s="31">
        <v>1154</v>
      </c>
      <c r="L178" s="31">
        <v>1105.25</v>
      </c>
      <c r="M178" s="31">
        <v>23.155149999999999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2091.0500000000002</v>
      </c>
      <c r="D179" s="40">
        <v>2110.5499999999997</v>
      </c>
      <c r="E179" s="40">
        <v>2061.0999999999995</v>
      </c>
      <c r="F179" s="40">
        <v>2031.1499999999996</v>
      </c>
      <c r="G179" s="40">
        <v>1981.6999999999994</v>
      </c>
      <c r="H179" s="40">
        <v>2140.4999999999995</v>
      </c>
      <c r="I179" s="40">
        <v>2189.9499999999994</v>
      </c>
      <c r="J179" s="40">
        <v>2219.8999999999996</v>
      </c>
      <c r="K179" s="31">
        <v>2160</v>
      </c>
      <c r="L179" s="31">
        <v>2080.6</v>
      </c>
      <c r="M179" s="31">
        <v>8.5539299999999994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8239.5499999999993</v>
      </c>
      <c r="D180" s="40">
        <v>8246.5166666666664</v>
      </c>
      <c r="E180" s="40">
        <v>8093.0333333333328</v>
      </c>
      <c r="F180" s="40">
        <v>7946.5166666666664</v>
      </c>
      <c r="G180" s="40">
        <v>7793.0333333333328</v>
      </c>
      <c r="H180" s="40">
        <v>8393.0333333333328</v>
      </c>
      <c r="I180" s="40">
        <v>8546.5166666666664</v>
      </c>
      <c r="J180" s="40">
        <v>8693.0333333333328</v>
      </c>
      <c r="K180" s="31">
        <v>8400</v>
      </c>
      <c r="L180" s="31">
        <v>8100</v>
      </c>
      <c r="M180" s="31">
        <v>0.32988000000000001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25945.8</v>
      </c>
      <c r="D181" s="40">
        <v>26099.233333333334</v>
      </c>
      <c r="E181" s="40">
        <v>25658.566666666666</v>
      </c>
      <c r="F181" s="40">
        <v>25371.333333333332</v>
      </c>
      <c r="G181" s="40">
        <v>24930.666666666664</v>
      </c>
      <c r="H181" s="40">
        <v>26386.466666666667</v>
      </c>
      <c r="I181" s="40">
        <v>26827.133333333331</v>
      </c>
      <c r="J181" s="40">
        <v>27114.366666666669</v>
      </c>
      <c r="K181" s="31">
        <v>26539.9</v>
      </c>
      <c r="L181" s="31">
        <v>25812</v>
      </c>
      <c r="M181" s="31">
        <v>0.2954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1446.7</v>
      </c>
      <c r="D182" s="40">
        <v>1479.3833333333332</v>
      </c>
      <c r="E182" s="40">
        <v>1401.7666666666664</v>
      </c>
      <c r="F182" s="40">
        <v>1356.8333333333333</v>
      </c>
      <c r="G182" s="40">
        <v>1279.2166666666665</v>
      </c>
      <c r="H182" s="40">
        <v>1524.3166666666664</v>
      </c>
      <c r="I182" s="40">
        <v>1601.9333333333332</v>
      </c>
      <c r="J182" s="40">
        <v>1646.8666666666663</v>
      </c>
      <c r="K182" s="31">
        <v>1557</v>
      </c>
      <c r="L182" s="31">
        <v>1434.45</v>
      </c>
      <c r="M182" s="31">
        <v>13.41147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2096</v>
      </c>
      <c r="D183" s="40">
        <v>2121.7999999999997</v>
      </c>
      <c r="E183" s="40">
        <v>2058.5999999999995</v>
      </c>
      <c r="F183" s="40">
        <v>2021.1999999999998</v>
      </c>
      <c r="G183" s="40">
        <v>1957.9999999999995</v>
      </c>
      <c r="H183" s="40">
        <v>2159.1999999999994</v>
      </c>
      <c r="I183" s="40">
        <v>2222.3999999999992</v>
      </c>
      <c r="J183" s="40">
        <v>2259.7999999999993</v>
      </c>
      <c r="K183" s="31">
        <v>2185</v>
      </c>
      <c r="L183" s="31">
        <v>2084.4</v>
      </c>
      <c r="M183" s="31">
        <v>6.4981299999999997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470.5</v>
      </c>
      <c r="D184" s="40">
        <v>475.16666666666669</v>
      </c>
      <c r="E184" s="40">
        <v>462.43333333333339</v>
      </c>
      <c r="F184" s="40">
        <v>454.36666666666673</v>
      </c>
      <c r="G184" s="40">
        <v>441.63333333333344</v>
      </c>
      <c r="H184" s="40">
        <v>483.23333333333335</v>
      </c>
      <c r="I184" s="40">
        <v>495.96666666666658</v>
      </c>
      <c r="J184" s="40">
        <v>504.0333333333333</v>
      </c>
      <c r="K184" s="31">
        <v>487.9</v>
      </c>
      <c r="L184" s="31">
        <v>467.1</v>
      </c>
      <c r="M184" s="31">
        <v>263.05817000000002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103.65</v>
      </c>
      <c r="D185" s="40">
        <v>105.31666666666668</v>
      </c>
      <c r="E185" s="40">
        <v>101.43333333333335</v>
      </c>
      <c r="F185" s="40">
        <v>99.216666666666669</v>
      </c>
      <c r="G185" s="40">
        <v>95.333333333333343</v>
      </c>
      <c r="H185" s="40">
        <v>107.53333333333336</v>
      </c>
      <c r="I185" s="40">
        <v>111.41666666666669</v>
      </c>
      <c r="J185" s="40">
        <v>113.63333333333337</v>
      </c>
      <c r="K185" s="31">
        <v>109.2</v>
      </c>
      <c r="L185" s="31">
        <v>103.1</v>
      </c>
      <c r="M185" s="31">
        <v>562.38864000000001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767.3</v>
      </c>
      <c r="D186" s="40">
        <v>776.06666666666661</v>
      </c>
      <c r="E186" s="40">
        <v>753.23333333333323</v>
      </c>
      <c r="F186" s="40">
        <v>739.16666666666663</v>
      </c>
      <c r="G186" s="40">
        <v>716.33333333333326</v>
      </c>
      <c r="H186" s="40">
        <v>790.13333333333321</v>
      </c>
      <c r="I186" s="40">
        <v>812.9666666666667</v>
      </c>
      <c r="J186" s="40">
        <v>827.03333333333319</v>
      </c>
      <c r="K186" s="31">
        <v>798.9</v>
      </c>
      <c r="L186" s="31">
        <v>762</v>
      </c>
      <c r="M186" s="31">
        <v>54.32649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523.29999999999995</v>
      </c>
      <c r="D187" s="40">
        <v>527.98333333333323</v>
      </c>
      <c r="E187" s="40">
        <v>512.96666666666647</v>
      </c>
      <c r="F187" s="40">
        <v>502.63333333333321</v>
      </c>
      <c r="G187" s="40">
        <v>487.61666666666645</v>
      </c>
      <c r="H187" s="40">
        <v>538.31666666666649</v>
      </c>
      <c r="I187" s="40">
        <v>553.33333333333314</v>
      </c>
      <c r="J187" s="40">
        <v>563.66666666666652</v>
      </c>
      <c r="K187" s="31">
        <v>543</v>
      </c>
      <c r="L187" s="31">
        <v>517.65</v>
      </c>
      <c r="M187" s="31">
        <v>16.67184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589.75</v>
      </c>
      <c r="D188" s="40">
        <v>590.7833333333333</v>
      </c>
      <c r="E188" s="40">
        <v>578.76666666666665</v>
      </c>
      <c r="F188" s="40">
        <v>567.7833333333333</v>
      </c>
      <c r="G188" s="40">
        <v>555.76666666666665</v>
      </c>
      <c r="H188" s="40">
        <v>601.76666666666665</v>
      </c>
      <c r="I188" s="40">
        <v>613.7833333333333</v>
      </c>
      <c r="J188" s="40">
        <v>624.76666666666665</v>
      </c>
      <c r="K188" s="31">
        <v>602.79999999999995</v>
      </c>
      <c r="L188" s="31">
        <v>579.79999999999995</v>
      </c>
      <c r="M188" s="31">
        <v>6.1943999999999999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676.8</v>
      </c>
      <c r="D189" s="40">
        <v>683.9</v>
      </c>
      <c r="E189" s="40">
        <v>667.9</v>
      </c>
      <c r="F189" s="40">
        <v>659</v>
      </c>
      <c r="G189" s="40">
        <v>643</v>
      </c>
      <c r="H189" s="40">
        <v>692.8</v>
      </c>
      <c r="I189" s="40">
        <v>708.8</v>
      </c>
      <c r="J189" s="40">
        <v>717.69999999999993</v>
      </c>
      <c r="K189" s="31">
        <v>699.9</v>
      </c>
      <c r="L189" s="31">
        <v>675</v>
      </c>
      <c r="M189" s="31">
        <v>13.239039999999999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853.7</v>
      </c>
      <c r="D190" s="40">
        <v>867.23333333333323</v>
      </c>
      <c r="E190" s="40">
        <v>830.96666666666647</v>
      </c>
      <c r="F190" s="40">
        <v>808.23333333333323</v>
      </c>
      <c r="G190" s="40">
        <v>771.96666666666647</v>
      </c>
      <c r="H190" s="40">
        <v>889.96666666666647</v>
      </c>
      <c r="I190" s="40">
        <v>926.23333333333312</v>
      </c>
      <c r="J190" s="40">
        <v>948.96666666666647</v>
      </c>
      <c r="K190" s="31">
        <v>903.5</v>
      </c>
      <c r="L190" s="31">
        <v>844.5</v>
      </c>
      <c r="M190" s="31">
        <v>20.95768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1298.2</v>
      </c>
      <c r="D191" s="40">
        <v>1293.4833333333333</v>
      </c>
      <c r="E191" s="40">
        <v>1257.9666666666667</v>
      </c>
      <c r="F191" s="40">
        <v>1217.7333333333333</v>
      </c>
      <c r="G191" s="40">
        <v>1182.2166666666667</v>
      </c>
      <c r="H191" s="40">
        <v>1333.7166666666667</v>
      </c>
      <c r="I191" s="40">
        <v>1369.2333333333336</v>
      </c>
      <c r="J191" s="40">
        <v>1409.4666666666667</v>
      </c>
      <c r="K191" s="31">
        <v>1329</v>
      </c>
      <c r="L191" s="31">
        <v>1253.25</v>
      </c>
      <c r="M191" s="31">
        <v>9.3833500000000001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3446.85</v>
      </c>
      <c r="D192" s="40">
        <v>3449.5833333333335</v>
      </c>
      <c r="E192" s="40">
        <v>3409.166666666667</v>
      </c>
      <c r="F192" s="40">
        <v>3371.4833333333336</v>
      </c>
      <c r="G192" s="40">
        <v>3331.0666666666671</v>
      </c>
      <c r="H192" s="40">
        <v>3487.2666666666669</v>
      </c>
      <c r="I192" s="40">
        <v>3527.6833333333338</v>
      </c>
      <c r="J192" s="40">
        <v>3565.3666666666668</v>
      </c>
      <c r="K192" s="31">
        <v>3490</v>
      </c>
      <c r="L192" s="31">
        <v>3411.9</v>
      </c>
      <c r="M192" s="31">
        <v>19.412510000000001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766.7</v>
      </c>
      <c r="D193" s="40">
        <v>778.2833333333333</v>
      </c>
      <c r="E193" s="40">
        <v>751.56666666666661</v>
      </c>
      <c r="F193" s="40">
        <v>736.43333333333328</v>
      </c>
      <c r="G193" s="40">
        <v>709.71666666666658</v>
      </c>
      <c r="H193" s="40">
        <v>793.41666666666663</v>
      </c>
      <c r="I193" s="40">
        <v>820.13333333333333</v>
      </c>
      <c r="J193" s="40">
        <v>835.26666666666665</v>
      </c>
      <c r="K193" s="31">
        <v>805</v>
      </c>
      <c r="L193" s="31">
        <v>763.15</v>
      </c>
      <c r="M193" s="31">
        <v>26.166039999999999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5838.2</v>
      </c>
      <c r="D194" s="40">
        <v>5844.4000000000005</v>
      </c>
      <c r="E194" s="40">
        <v>5768.8000000000011</v>
      </c>
      <c r="F194" s="40">
        <v>5699.4000000000005</v>
      </c>
      <c r="G194" s="40">
        <v>5623.8000000000011</v>
      </c>
      <c r="H194" s="40">
        <v>5913.8000000000011</v>
      </c>
      <c r="I194" s="40">
        <v>5989.4000000000015</v>
      </c>
      <c r="J194" s="40">
        <v>6058.8000000000011</v>
      </c>
      <c r="K194" s="31">
        <v>5920</v>
      </c>
      <c r="L194" s="31">
        <v>5775</v>
      </c>
      <c r="M194" s="31">
        <v>1.4587300000000001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460.2</v>
      </c>
      <c r="D195" s="40">
        <v>468.31666666666666</v>
      </c>
      <c r="E195" s="40">
        <v>449.88333333333333</v>
      </c>
      <c r="F195" s="40">
        <v>439.56666666666666</v>
      </c>
      <c r="G195" s="40">
        <v>421.13333333333333</v>
      </c>
      <c r="H195" s="40">
        <v>478.63333333333333</v>
      </c>
      <c r="I195" s="40">
        <v>497.06666666666661</v>
      </c>
      <c r="J195" s="40">
        <v>507.38333333333333</v>
      </c>
      <c r="K195" s="31">
        <v>486.75</v>
      </c>
      <c r="L195" s="31">
        <v>458</v>
      </c>
      <c r="M195" s="31">
        <v>517.87989000000005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227.35</v>
      </c>
      <c r="D196" s="40">
        <v>231.13333333333333</v>
      </c>
      <c r="E196" s="40">
        <v>221.96666666666664</v>
      </c>
      <c r="F196" s="40">
        <v>216.58333333333331</v>
      </c>
      <c r="G196" s="40">
        <v>207.41666666666663</v>
      </c>
      <c r="H196" s="40">
        <v>236.51666666666665</v>
      </c>
      <c r="I196" s="40">
        <v>245.68333333333334</v>
      </c>
      <c r="J196" s="40">
        <v>251.06666666666666</v>
      </c>
      <c r="K196" s="31">
        <v>240.3</v>
      </c>
      <c r="L196" s="31">
        <v>225.75</v>
      </c>
      <c r="M196" s="31">
        <v>801.08784000000003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1112.3</v>
      </c>
      <c r="D197" s="40">
        <v>1126.0166666666667</v>
      </c>
      <c r="E197" s="40">
        <v>1092.5333333333333</v>
      </c>
      <c r="F197" s="40">
        <v>1072.7666666666667</v>
      </c>
      <c r="G197" s="40">
        <v>1039.2833333333333</v>
      </c>
      <c r="H197" s="40">
        <v>1145.7833333333333</v>
      </c>
      <c r="I197" s="40">
        <v>1179.2666666666664</v>
      </c>
      <c r="J197" s="40">
        <v>1199.0333333333333</v>
      </c>
      <c r="K197" s="31">
        <v>1159.5</v>
      </c>
      <c r="L197" s="31">
        <v>1106.25</v>
      </c>
      <c r="M197" s="31">
        <v>106.45526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1527.4</v>
      </c>
      <c r="D198" s="40">
        <v>1529.1833333333334</v>
      </c>
      <c r="E198" s="40">
        <v>1508.3666666666668</v>
      </c>
      <c r="F198" s="40">
        <v>1489.3333333333335</v>
      </c>
      <c r="G198" s="40">
        <v>1468.5166666666669</v>
      </c>
      <c r="H198" s="40">
        <v>1548.2166666666667</v>
      </c>
      <c r="I198" s="40">
        <v>1569.0333333333333</v>
      </c>
      <c r="J198" s="40">
        <v>1588.0666666666666</v>
      </c>
      <c r="K198" s="31">
        <v>1550</v>
      </c>
      <c r="L198" s="31">
        <v>1510.15</v>
      </c>
      <c r="M198" s="31">
        <v>15.221730000000001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952.55</v>
      </c>
      <c r="D199" s="40">
        <v>961.16666666666663</v>
      </c>
      <c r="E199" s="40">
        <v>935.38333333333321</v>
      </c>
      <c r="F199" s="40">
        <v>918.21666666666658</v>
      </c>
      <c r="G199" s="40">
        <v>892.43333333333317</v>
      </c>
      <c r="H199" s="40">
        <v>978.33333333333326</v>
      </c>
      <c r="I199" s="40">
        <v>1004.1166666666668</v>
      </c>
      <c r="J199" s="40">
        <v>1021.2833333333333</v>
      </c>
      <c r="K199" s="31">
        <v>986.95</v>
      </c>
      <c r="L199" s="31">
        <v>944</v>
      </c>
      <c r="M199" s="31">
        <v>4.1207900000000004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2292.3000000000002</v>
      </c>
      <c r="D200" s="40">
        <v>2320.8166666666666</v>
      </c>
      <c r="E200" s="40">
        <v>2256.5333333333333</v>
      </c>
      <c r="F200" s="40">
        <v>2220.7666666666669</v>
      </c>
      <c r="G200" s="40">
        <v>2156.4833333333336</v>
      </c>
      <c r="H200" s="40">
        <v>2356.583333333333</v>
      </c>
      <c r="I200" s="40">
        <v>2420.8666666666659</v>
      </c>
      <c r="J200" s="40">
        <v>2456.6333333333328</v>
      </c>
      <c r="K200" s="31">
        <v>2385.1</v>
      </c>
      <c r="L200" s="31">
        <v>2285.0500000000002</v>
      </c>
      <c r="M200" s="31">
        <v>12.893219999999999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3036.1</v>
      </c>
      <c r="D201" s="40">
        <v>3017.7833333333328</v>
      </c>
      <c r="E201" s="40">
        <v>2949.6166666666659</v>
      </c>
      <c r="F201" s="40">
        <v>2863.1333333333332</v>
      </c>
      <c r="G201" s="40">
        <v>2794.9666666666662</v>
      </c>
      <c r="H201" s="40">
        <v>3104.2666666666655</v>
      </c>
      <c r="I201" s="40">
        <v>3172.4333333333325</v>
      </c>
      <c r="J201" s="40">
        <v>3258.9166666666652</v>
      </c>
      <c r="K201" s="31">
        <v>3085.95</v>
      </c>
      <c r="L201" s="31">
        <v>2931.3</v>
      </c>
      <c r="M201" s="31">
        <v>5.2686599999999997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538.1</v>
      </c>
      <c r="D202" s="40">
        <v>542.85</v>
      </c>
      <c r="E202" s="40">
        <v>531.30000000000007</v>
      </c>
      <c r="F202" s="40">
        <v>524.5</v>
      </c>
      <c r="G202" s="40">
        <v>512.95000000000005</v>
      </c>
      <c r="H202" s="40">
        <v>549.65000000000009</v>
      </c>
      <c r="I202" s="40">
        <v>561.20000000000005</v>
      </c>
      <c r="J202" s="40">
        <v>568.00000000000011</v>
      </c>
      <c r="K202" s="31">
        <v>554.4</v>
      </c>
      <c r="L202" s="31">
        <v>536.04999999999995</v>
      </c>
      <c r="M202" s="31">
        <v>7.8232400000000002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1041.6500000000001</v>
      </c>
      <c r="D203" s="40">
        <v>1052.8333333333333</v>
      </c>
      <c r="E203" s="40">
        <v>1013.8166666666666</v>
      </c>
      <c r="F203" s="40">
        <v>985.98333333333335</v>
      </c>
      <c r="G203" s="40">
        <v>946.9666666666667</v>
      </c>
      <c r="H203" s="40">
        <v>1080.6666666666665</v>
      </c>
      <c r="I203" s="40">
        <v>1119.6833333333334</v>
      </c>
      <c r="J203" s="40">
        <v>1147.5166666666664</v>
      </c>
      <c r="K203" s="31">
        <v>1091.8499999999999</v>
      </c>
      <c r="L203" s="31">
        <v>1025</v>
      </c>
      <c r="M203" s="31">
        <v>9.04556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703.8</v>
      </c>
      <c r="D204" s="40">
        <v>710.26666666666677</v>
      </c>
      <c r="E204" s="40">
        <v>694.53333333333353</v>
      </c>
      <c r="F204" s="40">
        <v>685.26666666666677</v>
      </c>
      <c r="G204" s="40">
        <v>669.53333333333353</v>
      </c>
      <c r="H204" s="40">
        <v>719.53333333333353</v>
      </c>
      <c r="I204" s="40">
        <v>735.26666666666688</v>
      </c>
      <c r="J204" s="40">
        <v>744.53333333333353</v>
      </c>
      <c r="K204" s="31">
        <v>726</v>
      </c>
      <c r="L204" s="31">
        <v>701</v>
      </c>
      <c r="M204" s="31">
        <v>24.824459999999998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7394.75</v>
      </c>
      <c r="D205" s="40">
        <v>7454.6166666666659</v>
      </c>
      <c r="E205" s="40">
        <v>7310.2333333333318</v>
      </c>
      <c r="F205" s="40">
        <v>7225.7166666666662</v>
      </c>
      <c r="G205" s="40">
        <v>7081.3333333333321</v>
      </c>
      <c r="H205" s="40">
        <v>7539.1333333333314</v>
      </c>
      <c r="I205" s="40">
        <v>7683.5166666666646</v>
      </c>
      <c r="J205" s="40">
        <v>7768.033333333331</v>
      </c>
      <c r="K205" s="31">
        <v>7599</v>
      </c>
      <c r="L205" s="31">
        <v>7370.1</v>
      </c>
      <c r="M205" s="31">
        <v>2.65808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43.7</v>
      </c>
      <c r="D206" s="40">
        <v>44.300000000000004</v>
      </c>
      <c r="E206" s="40">
        <v>42.900000000000006</v>
      </c>
      <c r="F206" s="40">
        <v>42.1</v>
      </c>
      <c r="G206" s="40">
        <v>40.700000000000003</v>
      </c>
      <c r="H206" s="40">
        <v>45.100000000000009</v>
      </c>
      <c r="I206" s="40">
        <v>46.5</v>
      </c>
      <c r="J206" s="40">
        <v>47.300000000000011</v>
      </c>
      <c r="K206" s="31">
        <v>45.7</v>
      </c>
      <c r="L206" s="31">
        <v>43.5</v>
      </c>
      <c r="M206" s="31">
        <v>149.88757000000001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1501.75</v>
      </c>
      <c r="D207" s="40">
        <v>1517.6499999999999</v>
      </c>
      <c r="E207" s="40">
        <v>1467.2999999999997</v>
      </c>
      <c r="F207" s="40">
        <v>1432.85</v>
      </c>
      <c r="G207" s="40">
        <v>1382.4999999999998</v>
      </c>
      <c r="H207" s="40">
        <v>1552.0999999999997</v>
      </c>
      <c r="I207" s="40">
        <v>1602.4499999999996</v>
      </c>
      <c r="J207" s="40">
        <v>1636.8999999999996</v>
      </c>
      <c r="K207" s="31">
        <v>1568</v>
      </c>
      <c r="L207" s="31">
        <v>1483.2</v>
      </c>
      <c r="M207" s="31">
        <v>5.00671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885.7</v>
      </c>
      <c r="D208" s="40">
        <v>901.6</v>
      </c>
      <c r="E208" s="40">
        <v>865.40000000000009</v>
      </c>
      <c r="F208" s="40">
        <v>845.1</v>
      </c>
      <c r="G208" s="40">
        <v>808.90000000000009</v>
      </c>
      <c r="H208" s="40">
        <v>921.90000000000009</v>
      </c>
      <c r="I208" s="40">
        <v>958.10000000000014</v>
      </c>
      <c r="J208" s="40">
        <v>978.40000000000009</v>
      </c>
      <c r="K208" s="31">
        <v>937.8</v>
      </c>
      <c r="L208" s="31">
        <v>881.3</v>
      </c>
      <c r="M208" s="31">
        <v>34.121040000000001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883.85</v>
      </c>
      <c r="D209" s="40">
        <v>894.5333333333333</v>
      </c>
      <c r="E209" s="40">
        <v>871.41666666666663</v>
      </c>
      <c r="F209" s="40">
        <v>858.98333333333335</v>
      </c>
      <c r="G209" s="40">
        <v>835.86666666666667</v>
      </c>
      <c r="H209" s="40">
        <v>906.96666666666658</v>
      </c>
      <c r="I209" s="40">
        <v>930.08333333333337</v>
      </c>
      <c r="J209" s="40">
        <v>942.51666666666654</v>
      </c>
      <c r="K209" s="31">
        <v>917.65</v>
      </c>
      <c r="L209" s="31">
        <v>882.1</v>
      </c>
      <c r="M209" s="31">
        <v>3.4946799999999998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353.9</v>
      </c>
      <c r="D210" s="40">
        <v>356.66666666666669</v>
      </c>
      <c r="E210" s="40">
        <v>346.53333333333336</v>
      </c>
      <c r="F210" s="40">
        <v>339.16666666666669</v>
      </c>
      <c r="G210" s="40">
        <v>329.03333333333336</v>
      </c>
      <c r="H210" s="40">
        <v>364.03333333333336</v>
      </c>
      <c r="I210" s="40">
        <v>374.16666666666669</v>
      </c>
      <c r="J210" s="40">
        <v>381.53333333333336</v>
      </c>
      <c r="K210" s="31">
        <v>366.8</v>
      </c>
      <c r="L210" s="31">
        <v>349.3</v>
      </c>
      <c r="M210" s="31">
        <v>244.05162999999999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10.85</v>
      </c>
      <c r="D211" s="40">
        <v>11.049999999999999</v>
      </c>
      <c r="E211" s="40">
        <v>10.549999999999997</v>
      </c>
      <c r="F211" s="40">
        <v>10.249999999999998</v>
      </c>
      <c r="G211" s="40">
        <v>9.7499999999999964</v>
      </c>
      <c r="H211" s="40">
        <v>11.349999999999998</v>
      </c>
      <c r="I211" s="40">
        <v>11.850000000000001</v>
      </c>
      <c r="J211" s="40">
        <v>12.149999999999999</v>
      </c>
      <c r="K211" s="31">
        <v>11.55</v>
      </c>
      <c r="L211" s="31">
        <v>10.75</v>
      </c>
      <c r="M211" s="31">
        <v>3387.5527000000002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1164.3</v>
      </c>
      <c r="D212" s="40">
        <v>1173.6166666666666</v>
      </c>
      <c r="E212" s="40">
        <v>1149.6333333333332</v>
      </c>
      <c r="F212" s="40">
        <v>1134.9666666666667</v>
      </c>
      <c r="G212" s="40">
        <v>1110.9833333333333</v>
      </c>
      <c r="H212" s="40">
        <v>1188.2833333333331</v>
      </c>
      <c r="I212" s="40">
        <v>1212.2666666666662</v>
      </c>
      <c r="J212" s="40">
        <v>1226.9333333333329</v>
      </c>
      <c r="K212" s="31">
        <v>1197.5999999999999</v>
      </c>
      <c r="L212" s="31">
        <v>1158.95</v>
      </c>
      <c r="M212" s="31">
        <v>10.02955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2106.4499999999998</v>
      </c>
      <c r="D213" s="40">
        <v>2141.0333333333333</v>
      </c>
      <c r="E213" s="40">
        <v>2065.4166666666665</v>
      </c>
      <c r="F213" s="40">
        <v>2024.3833333333332</v>
      </c>
      <c r="G213" s="40">
        <v>1948.7666666666664</v>
      </c>
      <c r="H213" s="40">
        <v>2182.0666666666666</v>
      </c>
      <c r="I213" s="40">
        <v>2257.6833333333334</v>
      </c>
      <c r="J213" s="40">
        <v>2298.7166666666667</v>
      </c>
      <c r="K213" s="31">
        <v>2216.65</v>
      </c>
      <c r="L213" s="31">
        <v>2100</v>
      </c>
      <c r="M213" s="31">
        <v>0.82188000000000005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621.45000000000005</v>
      </c>
      <c r="D214" s="40">
        <v>625.16666666666663</v>
      </c>
      <c r="E214" s="40">
        <v>615.93333333333328</v>
      </c>
      <c r="F214" s="40">
        <v>610.41666666666663</v>
      </c>
      <c r="G214" s="40">
        <v>601.18333333333328</v>
      </c>
      <c r="H214" s="40">
        <v>630.68333333333328</v>
      </c>
      <c r="I214" s="40">
        <v>639.91666666666663</v>
      </c>
      <c r="J214" s="40">
        <v>645.43333333333328</v>
      </c>
      <c r="K214" s="40">
        <v>634.4</v>
      </c>
      <c r="L214" s="40">
        <v>619.65</v>
      </c>
      <c r="M214" s="40">
        <v>41.385370000000002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12.45</v>
      </c>
      <c r="D215" s="40">
        <v>12.516666666666666</v>
      </c>
      <c r="E215" s="40">
        <v>12.333333333333332</v>
      </c>
      <c r="F215" s="40">
        <v>12.216666666666667</v>
      </c>
      <c r="G215" s="40">
        <v>12.033333333333333</v>
      </c>
      <c r="H215" s="40">
        <v>12.633333333333331</v>
      </c>
      <c r="I215" s="40">
        <v>12.816666666666665</v>
      </c>
      <c r="J215" s="40">
        <v>12.93333333333333</v>
      </c>
      <c r="K215" s="40">
        <v>12.7</v>
      </c>
      <c r="L215" s="40">
        <v>12.4</v>
      </c>
      <c r="M215" s="40">
        <v>742.33938999999998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342.55</v>
      </c>
      <c r="D216" s="40">
        <v>339.88333333333338</v>
      </c>
      <c r="E216" s="40">
        <v>328.66666666666674</v>
      </c>
      <c r="F216" s="40">
        <v>314.78333333333336</v>
      </c>
      <c r="G216" s="40">
        <v>303.56666666666672</v>
      </c>
      <c r="H216" s="40">
        <v>353.76666666666677</v>
      </c>
      <c r="I216" s="40">
        <v>364.98333333333335</v>
      </c>
      <c r="J216" s="40">
        <v>378.86666666666679</v>
      </c>
      <c r="K216" s="40">
        <v>351.1</v>
      </c>
      <c r="L216" s="40">
        <v>326</v>
      </c>
      <c r="M216" s="40">
        <v>463.62355000000002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72"/>
      <c r="B1" s="57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65" t="s">
        <v>16</v>
      </c>
      <c r="B9" s="567" t="s">
        <v>18</v>
      </c>
      <c r="C9" s="571" t="s">
        <v>20</v>
      </c>
      <c r="D9" s="571" t="s">
        <v>21</v>
      </c>
      <c r="E9" s="562" t="s">
        <v>22</v>
      </c>
      <c r="F9" s="563"/>
      <c r="G9" s="564"/>
      <c r="H9" s="562" t="s">
        <v>23</v>
      </c>
      <c r="I9" s="563"/>
      <c r="J9" s="564"/>
      <c r="K9" s="26"/>
      <c r="L9" s="27"/>
      <c r="M9" s="53"/>
      <c r="N9" s="1"/>
      <c r="O9" s="1"/>
    </row>
    <row r="10" spans="1:15" ht="42.75" customHeight="1">
      <c r="A10" s="569"/>
      <c r="B10" s="570"/>
      <c r="C10" s="570"/>
      <c r="D10" s="5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25185</v>
      </c>
      <c r="D11" s="40">
        <v>25379.616666666669</v>
      </c>
      <c r="E11" s="40">
        <v>24859.383333333339</v>
      </c>
      <c r="F11" s="40">
        <v>24533.76666666667</v>
      </c>
      <c r="G11" s="40">
        <v>24013.53333333334</v>
      </c>
      <c r="H11" s="40">
        <v>25705.233333333337</v>
      </c>
      <c r="I11" s="40">
        <v>26225.466666666667</v>
      </c>
      <c r="J11" s="40">
        <v>26551.083333333336</v>
      </c>
      <c r="K11" s="31">
        <v>25899.85</v>
      </c>
      <c r="L11" s="31">
        <v>25054</v>
      </c>
      <c r="M11" s="31">
        <v>1.359E-2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516.1</v>
      </c>
      <c r="D12" s="40">
        <v>519.86666666666667</v>
      </c>
      <c r="E12" s="40">
        <v>509.73333333333335</v>
      </c>
      <c r="F12" s="40">
        <v>503.36666666666667</v>
      </c>
      <c r="G12" s="40">
        <v>493.23333333333335</v>
      </c>
      <c r="H12" s="40">
        <v>526.23333333333335</v>
      </c>
      <c r="I12" s="40">
        <v>536.36666666666679</v>
      </c>
      <c r="J12" s="40">
        <v>542.73333333333335</v>
      </c>
      <c r="K12" s="31">
        <v>530</v>
      </c>
      <c r="L12" s="31">
        <v>513.5</v>
      </c>
      <c r="M12" s="31">
        <v>2.3340100000000001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929.3</v>
      </c>
      <c r="D13" s="40">
        <v>934.76666666666677</v>
      </c>
      <c r="E13" s="40">
        <v>918.53333333333353</v>
      </c>
      <c r="F13" s="40">
        <v>907.76666666666677</v>
      </c>
      <c r="G13" s="40">
        <v>891.53333333333353</v>
      </c>
      <c r="H13" s="40">
        <v>945.53333333333353</v>
      </c>
      <c r="I13" s="40">
        <v>961.76666666666688</v>
      </c>
      <c r="J13" s="40">
        <v>972.53333333333353</v>
      </c>
      <c r="K13" s="31">
        <v>951</v>
      </c>
      <c r="L13" s="31">
        <v>924</v>
      </c>
      <c r="M13" s="31">
        <v>7.3304799999999997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2675.4</v>
      </c>
      <c r="D14" s="40">
        <v>2695.4666666666667</v>
      </c>
      <c r="E14" s="40">
        <v>2580.9333333333334</v>
      </c>
      <c r="F14" s="40">
        <v>2486.4666666666667</v>
      </c>
      <c r="G14" s="40">
        <v>2371.9333333333334</v>
      </c>
      <c r="H14" s="40">
        <v>2789.9333333333334</v>
      </c>
      <c r="I14" s="40">
        <v>2904.4666666666672</v>
      </c>
      <c r="J14" s="40">
        <v>2998.9333333333334</v>
      </c>
      <c r="K14" s="31">
        <v>2810</v>
      </c>
      <c r="L14" s="31">
        <v>2601</v>
      </c>
      <c r="M14" s="31">
        <v>0.88761000000000001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1995</v>
      </c>
      <c r="D15" s="40">
        <v>2011.0666666666666</v>
      </c>
      <c r="E15" s="40">
        <v>1958.9333333333334</v>
      </c>
      <c r="F15" s="40">
        <v>1922.8666666666668</v>
      </c>
      <c r="G15" s="40">
        <v>1870.7333333333336</v>
      </c>
      <c r="H15" s="40">
        <v>2047.1333333333332</v>
      </c>
      <c r="I15" s="40">
        <v>2099.2666666666664</v>
      </c>
      <c r="J15" s="40">
        <v>2135.333333333333</v>
      </c>
      <c r="K15" s="31">
        <v>2063.1999999999998</v>
      </c>
      <c r="L15" s="31">
        <v>1975</v>
      </c>
      <c r="M15" s="31">
        <v>0.87944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19581.2</v>
      </c>
      <c r="D16" s="40">
        <v>19625.966666666667</v>
      </c>
      <c r="E16" s="40">
        <v>19055.233333333334</v>
      </c>
      <c r="F16" s="40">
        <v>18529.266666666666</v>
      </c>
      <c r="G16" s="40">
        <v>17958.533333333333</v>
      </c>
      <c r="H16" s="40">
        <v>20151.933333333334</v>
      </c>
      <c r="I16" s="40">
        <v>20722.666666666672</v>
      </c>
      <c r="J16" s="40">
        <v>21248.633333333335</v>
      </c>
      <c r="K16" s="31">
        <v>20196.7</v>
      </c>
      <c r="L16" s="31">
        <v>19100</v>
      </c>
      <c r="M16" s="31">
        <v>0.31781999999999999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107.1</v>
      </c>
      <c r="D17" s="40">
        <v>108.41666666666667</v>
      </c>
      <c r="E17" s="40">
        <v>105.33333333333334</v>
      </c>
      <c r="F17" s="40">
        <v>103.56666666666668</v>
      </c>
      <c r="G17" s="40">
        <v>100.48333333333335</v>
      </c>
      <c r="H17" s="40">
        <v>110.18333333333334</v>
      </c>
      <c r="I17" s="40">
        <v>113.26666666666668</v>
      </c>
      <c r="J17" s="40">
        <v>115.03333333333333</v>
      </c>
      <c r="K17" s="31">
        <v>111.5</v>
      </c>
      <c r="L17" s="31">
        <v>106.65</v>
      </c>
      <c r="M17" s="31">
        <v>102.47022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259.55</v>
      </c>
      <c r="D18" s="40">
        <v>263.83333333333331</v>
      </c>
      <c r="E18" s="40">
        <v>252.71666666666664</v>
      </c>
      <c r="F18" s="40">
        <v>245.88333333333333</v>
      </c>
      <c r="G18" s="40">
        <v>234.76666666666665</v>
      </c>
      <c r="H18" s="40">
        <v>270.66666666666663</v>
      </c>
      <c r="I18" s="40">
        <v>281.7833333333333</v>
      </c>
      <c r="J18" s="40">
        <v>288.61666666666662</v>
      </c>
      <c r="K18" s="31">
        <v>274.95</v>
      </c>
      <c r="L18" s="31">
        <v>257</v>
      </c>
      <c r="M18" s="31">
        <v>46.078890000000001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2311.5</v>
      </c>
      <c r="D19" s="40">
        <v>2333.2000000000003</v>
      </c>
      <c r="E19" s="40">
        <v>2278.4000000000005</v>
      </c>
      <c r="F19" s="40">
        <v>2245.3000000000002</v>
      </c>
      <c r="G19" s="40">
        <v>2190.5000000000005</v>
      </c>
      <c r="H19" s="40">
        <v>2366.3000000000006</v>
      </c>
      <c r="I19" s="40">
        <v>2421.1000000000008</v>
      </c>
      <c r="J19" s="40">
        <v>2454.2000000000007</v>
      </c>
      <c r="K19" s="31">
        <v>2388</v>
      </c>
      <c r="L19" s="31">
        <v>2300.1</v>
      </c>
      <c r="M19" s="31">
        <v>2.0838000000000001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1669.55</v>
      </c>
      <c r="D20" s="40">
        <v>1699.6499999999999</v>
      </c>
      <c r="E20" s="40">
        <v>1630.7499999999998</v>
      </c>
      <c r="F20" s="40">
        <v>1591.9499999999998</v>
      </c>
      <c r="G20" s="40">
        <v>1523.0499999999997</v>
      </c>
      <c r="H20" s="40">
        <v>1738.4499999999998</v>
      </c>
      <c r="I20" s="40">
        <v>1807.35</v>
      </c>
      <c r="J20" s="40">
        <v>1846.1499999999999</v>
      </c>
      <c r="K20" s="31">
        <v>1768.55</v>
      </c>
      <c r="L20" s="31">
        <v>1660.85</v>
      </c>
      <c r="M20" s="31">
        <v>35.1081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1372.55</v>
      </c>
      <c r="D21" s="40">
        <v>1374.1666666666667</v>
      </c>
      <c r="E21" s="40">
        <v>1344.4333333333334</v>
      </c>
      <c r="F21" s="40">
        <v>1316.3166666666666</v>
      </c>
      <c r="G21" s="40">
        <v>1286.5833333333333</v>
      </c>
      <c r="H21" s="40">
        <v>1402.2833333333335</v>
      </c>
      <c r="I21" s="40">
        <v>1432.0166666666667</v>
      </c>
      <c r="J21" s="40">
        <v>1460.1333333333337</v>
      </c>
      <c r="K21" s="31">
        <v>1403.9</v>
      </c>
      <c r="L21" s="31">
        <v>1346.05</v>
      </c>
      <c r="M21" s="31">
        <v>16.093979999999998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717.15</v>
      </c>
      <c r="D22" s="40">
        <v>732.13333333333333</v>
      </c>
      <c r="E22" s="40">
        <v>698.26666666666665</v>
      </c>
      <c r="F22" s="40">
        <v>679.38333333333333</v>
      </c>
      <c r="G22" s="40">
        <v>645.51666666666665</v>
      </c>
      <c r="H22" s="40">
        <v>751.01666666666665</v>
      </c>
      <c r="I22" s="40">
        <v>784.88333333333321</v>
      </c>
      <c r="J22" s="40">
        <v>803.76666666666665</v>
      </c>
      <c r="K22" s="31">
        <v>766</v>
      </c>
      <c r="L22" s="31">
        <v>713.25</v>
      </c>
      <c r="M22" s="31">
        <v>72.199309999999997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1993.85</v>
      </c>
      <c r="D23" s="40">
        <v>1993.1166666666668</v>
      </c>
      <c r="E23" s="40">
        <v>1941.2333333333336</v>
      </c>
      <c r="F23" s="40">
        <v>1888.6166666666668</v>
      </c>
      <c r="G23" s="40">
        <v>1836.7333333333336</v>
      </c>
      <c r="H23" s="40">
        <v>2045.7333333333336</v>
      </c>
      <c r="I23" s="40">
        <v>2097.6166666666668</v>
      </c>
      <c r="J23" s="40">
        <v>2150.2333333333336</v>
      </c>
      <c r="K23" s="31">
        <v>2045</v>
      </c>
      <c r="L23" s="31">
        <v>1940.5</v>
      </c>
      <c r="M23" s="31">
        <v>1.2550399999999999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336.65</v>
      </c>
      <c r="D24" s="40">
        <v>337.34999999999997</v>
      </c>
      <c r="E24" s="40">
        <v>329.69999999999993</v>
      </c>
      <c r="F24" s="40">
        <v>322.74999999999994</v>
      </c>
      <c r="G24" s="40">
        <v>315.09999999999991</v>
      </c>
      <c r="H24" s="40">
        <v>344.29999999999995</v>
      </c>
      <c r="I24" s="40">
        <v>351.94999999999993</v>
      </c>
      <c r="J24" s="40">
        <v>358.9</v>
      </c>
      <c r="K24" s="31">
        <v>345</v>
      </c>
      <c r="L24" s="31">
        <v>330.4</v>
      </c>
      <c r="M24" s="31">
        <v>1.18435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229.35</v>
      </c>
      <c r="D25" s="40">
        <v>232.78333333333333</v>
      </c>
      <c r="E25" s="40">
        <v>222.56666666666666</v>
      </c>
      <c r="F25" s="40">
        <v>215.78333333333333</v>
      </c>
      <c r="G25" s="40">
        <v>205.56666666666666</v>
      </c>
      <c r="H25" s="40">
        <v>239.56666666666666</v>
      </c>
      <c r="I25" s="40">
        <v>249.7833333333333</v>
      </c>
      <c r="J25" s="40">
        <v>256.56666666666666</v>
      </c>
      <c r="K25" s="31">
        <v>243</v>
      </c>
      <c r="L25" s="31">
        <v>226</v>
      </c>
      <c r="M25" s="31">
        <v>44.522170000000003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1181.5999999999999</v>
      </c>
      <c r="D26" s="40">
        <v>1189.5333333333333</v>
      </c>
      <c r="E26" s="40">
        <v>1150.0666666666666</v>
      </c>
      <c r="F26" s="40">
        <v>1118.5333333333333</v>
      </c>
      <c r="G26" s="40">
        <v>1079.0666666666666</v>
      </c>
      <c r="H26" s="40">
        <v>1221.0666666666666</v>
      </c>
      <c r="I26" s="40">
        <v>1260.5333333333333</v>
      </c>
      <c r="J26" s="40">
        <v>1292.0666666666666</v>
      </c>
      <c r="K26" s="31">
        <v>1229</v>
      </c>
      <c r="L26" s="31">
        <v>1158</v>
      </c>
      <c r="M26" s="31">
        <v>8.1465599999999991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1859.35</v>
      </c>
      <c r="D27" s="40">
        <v>1864.2666666666667</v>
      </c>
      <c r="E27" s="40">
        <v>1847.6333333333332</v>
      </c>
      <c r="F27" s="40">
        <v>1835.9166666666665</v>
      </c>
      <c r="G27" s="40">
        <v>1819.2833333333331</v>
      </c>
      <c r="H27" s="40">
        <v>1875.9833333333333</v>
      </c>
      <c r="I27" s="40">
        <v>1892.616666666667</v>
      </c>
      <c r="J27" s="40">
        <v>1904.3333333333335</v>
      </c>
      <c r="K27" s="31">
        <v>1880.9</v>
      </c>
      <c r="L27" s="31">
        <v>1852.55</v>
      </c>
      <c r="M27" s="31">
        <v>0.18562999999999999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2091.8000000000002</v>
      </c>
      <c r="D28" s="40">
        <v>2099.9</v>
      </c>
      <c r="E28" s="40">
        <v>2061.9</v>
      </c>
      <c r="F28" s="40">
        <v>2032</v>
      </c>
      <c r="G28" s="40">
        <v>1994</v>
      </c>
      <c r="H28" s="40">
        <v>2129.8000000000002</v>
      </c>
      <c r="I28" s="40">
        <v>2167.8000000000002</v>
      </c>
      <c r="J28" s="40">
        <v>2197.7000000000003</v>
      </c>
      <c r="K28" s="31">
        <v>2137.9</v>
      </c>
      <c r="L28" s="31">
        <v>2070</v>
      </c>
      <c r="M28" s="31">
        <v>1.0385599999999999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102.65</v>
      </c>
      <c r="D29" s="40">
        <v>102.41666666666667</v>
      </c>
      <c r="E29" s="40">
        <v>100.33333333333334</v>
      </c>
      <c r="F29" s="40">
        <v>98.016666666666666</v>
      </c>
      <c r="G29" s="40">
        <v>95.933333333333337</v>
      </c>
      <c r="H29" s="40">
        <v>104.73333333333335</v>
      </c>
      <c r="I29" s="40">
        <v>106.81666666666669</v>
      </c>
      <c r="J29" s="40">
        <v>109.13333333333335</v>
      </c>
      <c r="K29" s="31">
        <v>104.5</v>
      </c>
      <c r="L29" s="31">
        <v>100.1</v>
      </c>
      <c r="M29" s="31">
        <v>4.0106700000000002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3562.9</v>
      </c>
      <c r="D30" s="40">
        <v>3497.0833333333335</v>
      </c>
      <c r="E30" s="40">
        <v>3385.8166666666671</v>
      </c>
      <c r="F30" s="40">
        <v>3208.7333333333336</v>
      </c>
      <c r="G30" s="40">
        <v>3097.4666666666672</v>
      </c>
      <c r="H30" s="40">
        <v>3674.166666666667</v>
      </c>
      <c r="I30" s="40">
        <v>3785.4333333333334</v>
      </c>
      <c r="J30" s="40">
        <v>3962.5166666666669</v>
      </c>
      <c r="K30" s="31">
        <v>3608.35</v>
      </c>
      <c r="L30" s="31">
        <v>3320</v>
      </c>
      <c r="M30" s="31">
        <v>6.7801299999999998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3278.35</v>
      </c>
      <c r="D31" s="40">
        <v>3302.7666666666664</v>
      </c>
      <c r="E31" s="40">
        <v>3225.583333333333</v>
      </c>
      <c r="F31" s="40">
        <v>3172.8166666666666</v>
      </c>
      <c r="G31" s="40">
        <v>3095.6333333333332</v>
      </c>
      <c r="H31" s="40">
        <v>3355.5333333333328</v>
      </c>
      <c r="I31" s="40">
        <v>3432.7166666666662</v>
      </c>
      <c r="J31" s="40">
        <v>3485.4833333333327</v>
      </c>
      <c r="K31" s="31">
        <v>3379.95</v>
      </c>
      <c r="L31" s="31">
        <v>3250</v>
      </c>
      <c r="M31" s="31">
        <v>0.46844999999999998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22.45</v>
      </c>
      <c r="D32" s="40">
        <v>22.75</v>
      </c>
      <c r="E32" s="40">
        <v>22.05</v>
      </c>
      <c r="F32" s="40">
        <v>21.650000000000002</v>
      </c>
      <c r="G32" s="40">
        <v>20.950000000000003</v>
      </c>
      <c r="H32" s="40">
        <v>23.15</v>
      </c>
      <c r="I32" s="40">
        <v>23.85</v>
      </c>
      <c r="J32" s="40">
        <v>24.249999999999996</v>
      </c>
      <c r="K32" s="31">
        <v>23.45</v>
      </c>
      <c r="L32" s="31">
        <v>22.35</v>
      </c>
      <c r="M32" s="31">
        <v>121.99373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624.4</v>
      </c>
      <c r="D33" s="40">
        <v>626.2166666666667</v>
      </c>
      <c r="E33" s="40">
        <v>616.43333333333339</v>
      </c>
      <c r="F33" s="40">
        <v>608.4666666666667</v>
      </c>
      <c r="G33" s="40">
        <v>598.68333333333339</v>
      </c>
      <c r="H33" s="40">
        <v>634.18333333333339</v>
      </c>
      <c r="I33" s="40">
        <v>643.9666666666667</v>
      </c>
      <c r="J33" s="40">
        <v>651.93333333333339</v>
      </c>
      <c r="K33" s="31">
        <v>636</v>
      </c>
      <c r="L33" s="31">
        <v>618.25</v>
      </c>
      <c r="M33" s="31">
        <v>12.05132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3278.55</v>
      </c>
      <c r="D34" s="40">
        <v>3235.0499999999997</v>
      </c>
      <c r="E34" s="40">
        <v>3170.0999999999995</v>
      </c>
      <c r="F34" s="40">
        <v>3061.6499999999996</v>
      </c>
      <c r="G34" s="40">
        <v>2996.6999999999994</v>
      </c>
      <c r="H34" s="40">
        <v>3343.4999999999995</v>
      </c>
      <c r="I34" s="40">
        <v>3408.4499999999994</v>
      </c>
      <c r="J34" s="40">
        <v>3516.8999999999996</v>
      </c>
      <c r="K34" s="31">
        <v>3300</v>
      </c>
      <c r="L34" s="31">
        <v>3126.6</v>
      </c>
      <c r="M34" s="31">
        <v>0.52183999999999997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372.35</v>
      </c>
      <c r="D35" s="40">
        <v>377</v>
      </c>
      <c r="E35" s="40">
        <v>366.25</v>
      </c>
      <c r="F35" s="40">
        <v>360.15</v>
      </c>
      <c r="G35" s="40">
        <v>349.4</v>
      </c>
      <c r="H35" s="40">
        <v>383.1</v>
      </c>
      <c r="I35" s="40">
        <v>393.85</v>
      </c>
      <c r="J35" s="40">
        <v>399.95000000000005</v>
      </c>
      <c r="K35" s="31">
        <v>387.75</v>
      </c>
      <c r="L35" s="31">
        <v>370.9</v>
      </c>
      <c r="M35" s="31">
        <v>55.776739999999997</v>
      </c>
      <c r="N35" s="1"/>
      <c r="O35" s="1"/>
    </row>
    <row r="36" spans="1:15" ht="12.75" customHeight="1">
      <c r="A36" s="31">
        <v>26</v>
      </c>
      <c r="B36" s="31" t="s">
        <v>977</v>
      </c>
      <c r="C36" s="31">
        <v>1115.2</v>
      </c>
      <c r="D36" s="40">
        <v>1133.8333333333333</v>
      </c>
      <c r="E36" s="40">
        <v>1088.6666666666665</v>
      </c>
      <c r="F36" s="40">
        <v>1062.1333333333332</v>
      </c>
      <c r="G36" s="40">
        <v>1016.9666666666665</v>
      </c>
      <c r="H36" s="40">
        <v>1160.3666666666666</v>
      </c>
      <c r="I36" s="40">
        <v>1205.5333333333331</v>
      </c>
      <c r="J36" s="40">
        <v>1232.0666666666666</v>
      </c>
      <c r="K36" s="31">
        <v>1179</v>
      </c>
      <c r="L36" s="31">
        <v>1107.3</v>
      </c>
      <c r="M36" s="31">
        <v>2.9405399999999999</v>
      </c>
      <c r="N36" s="1"/>
      <c r="O36" s="1"/>
    </row>
    <row r="37" spans="1:15" ht="12.75" customHeight="1">
      <c r="A37" s="31">
        <v>27</v>
      </c>
      <c r="B37" s="31" t="s">
        <v>818</v>
      </c>
      <c r="C37" s="31">
        <v>790.8</v>
      </c>
      <c r="D37" s="40">
        <v>793.2833333333333</v>
      </c>
      <c r="E37" s="40">
        <v>782.56666666666661</v>
      </c>
      <c r="F37" s="40">
        <v>774.33333333333326</v>
      </c>
      <c r="G37" s="40">
        <v>763.61666666666656</v>
      </c>
      <c r="H37" s="40">
        <v>801.51666666666665</v>
      </c>
      <c r="I37" s="40">
        <v>812.23333333333335</v>
      </c>
      <c r="J37" s="40">
        <v>820.4666666666667</v>
      </c>
      <c r="K37" s="31">
        <v>804</v>
      </c>
      <c r="L37" s="31">
        <v>785.05</v>
      </c>
      <c r="M37" s="31">
        <v>0.44044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887.1</v>
      </c>
      <c r="D38" s="40">
        <v>896.08333333333337</v>
      </c>
      <c r="E38" s="40">
        <v>853.51666666666677</v>
      </c>
      <c r="F38" s="40">
        <v>819.93333333333339</v>
      </c>
      <c r="G38" s="40">
        <v>777.36666666666679</v>
      </c>
      <c r="H38" s="40">
        <v>929.66666666666674</v>
      </c>
      <c r="I38" s="40">
        <v>972.23333333333335</v>
      </c>
      <c r="J38" s="40">
        <v>1005.8166666666667</v>
      </c>
      <c r="K38" s="31">
        <v>938.65</v>
      </c>
      <c r="L38" s="31">
        <v>862.5</v>
      </c>
      <c r="M38" s="31">
        <v>3.6042299999999998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796.6</v>
      </c>
      <c r="D39" s="40">
        <v>795.61666666666667</v>
      </c>
      <c r="E39" s="40">
        <v>776.88333333333333</v>
      </c>
      <c r="F39" s="40">
        <v>757.16666666666663</v>
      </c>
      <c r="G39" s="40">
        <v>738.43333333333328</v>
      </c>
      <c r="H39" s="40">
        <v>815.33333333333337</v>
      </c>
      <c r="I39" s="40">
        <v>834.06666666666672</v>
      </c>
      <c r="J39" s="40">
        <v>853.78333333333342</v>
      </c>
      <c r="K39" s="31">
        <v>814.35</v>
      </c>
      <c r="L39" s="31">
        <v>775.9</v>
      </c>
      <c r="M39" s="31">
        <v>18.506450000000001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5687.6</v>
      </c>
      <c r="D40" s="40">
        <v>5750.1500000000005</v>
      </c>
      <c r="E40" s="40">
        <v>5564.9000000000015</v>
      </c>
      <c r="F40" s="40">
        <v>5442.2000000000007</v>
      </c>
      <c r="G40" s="40">
        <v>5256.9500000000016</v>
      </c>
      <c r="H40" s="40">
        <v>5872.8500000000013</v>
      </c>
      <c r="I40" s="40">
        <v>6058.0999999999995</v>
      </c>
      <c r="J40" s="40">
        <v>6180.8000000000011</v>
      </c>
      <c r="K40" s="31">
        <v>5935.4</v>
      </c>
      <c r="L40" s="31">
        <v>5627.45</v>
      </c>
      <c r="M40" s="31">
        <v>26.136690000000002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211.35</v>
      </c>
      <c r="D41" s="40">
        <v>214.05000000000004</v>
      </c>
      <c r="E41" s="40">
        <v>207.10000000000008</v>
      </c>
      <c r="F41" s="40">
        <v>202.85000000000005</v>
      </c>
      <c r="G41" s="40">
        <v>195.90000000000009</v>
      </c>
      <c r="H41" s="40">
        <v>218.30000000000007</v>
      </c>
      <c r="I41" s="40">
        <v>225.25000000000006</v>
      </c>
      <c r="J41" s="40">
        <v>229.50000000000006</v>
      </c>
      <c r="K41" s="31">
        <v>221</v>
      </c>
      <c r="L41" s="31">
        <v>209.8</v>
      </c>
      <c r="M41" s="31">
        <v>33.423819999999999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479.2</v>
      </c>
      <c r="D42" s="40">
        <v>486.63333333333338</v>
      </c>
      <c r="E42" s="40">
        <v>463.56666666666678</v>
      </c>
      <c r="F42" s="40">
        <v>447.93333333333339</v>
      </c>
      <c r="G42" s="40">
        <v>424.86666666666679</v>
      </c>
      <c r="H42" s="40">
        <v>502.26666666666677</v>
      </c>
      <c r="I42" s="40">
        <v>525.33333333333337</v>
      </c>
      <c r="J42" s="40">
        <v>540.9666666666667</v>
      </c>
      <c r="K42" s="31">
        <v>509.7</v>
      </c>
      <c r="L42" s="31">
        <v>471</v>
      </c>
      <c r="M42" s="31">
        <v>1.1919999999999999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98.15</v>
      </c>
      <c r="D43" s="40">
        <v>98.816666666666663</v>
      </c>
      <c r="E43" s="40">
        <v>96.783333333333331</v>
      </c>
      <c r="F43" s="40">
        <v>95.416666666666671</v>
      </c>
      <c r="G43" s="40">
        <v>93.38333333333334</v>
      </c>
      <c r="H43" s="40">
        <v>100.18333333333332</v>
      </c>
      <c r="I43" s="40">
        <v>102.21666666666665</v>
      </c>
      <c r="J43" s="40">
        <v>103.58333333333331</v>
      </c>
      <c r="K43" s="31">
        <v>100.85</v>
      </c>
      <c r="L43" s="31">
        <v>97.45</v>
      </c>
      <c r="M43" s="31">
        <v>12.733180000000001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125.65</v>
      </c>
      <c r="D44" s="40">
        <v>127.90000000000002</v>
      </c>
      <c r="E44" s="40">
        <v>122.85000000000005</v>
      </c>
      <c r="F44" s="40">
        <v>120.05000000000003</v>
      </c>
      <c r="G44" s="40">
        <v>115.00000000000006</v>
      </c>
      <c r="H44" s="40">
        <v>130.70000000000005</v>
      </c>
      <c r="I44" s="40">
        <v>135.75000000000003</v>
      </c>
      <c r="J44" s="40">
        <v>138.55000000000004</v>
      </c>
      <c r="K44" s="31">
        <v>132.94999999999999</v>
      </c>
      <c r="L44" s="31">
        <v>125.1</v>
      </c>
      <c r="M44" s="31">
        <v>252.02323000000001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3143.1</v>
      </c>
      <c r="D45" s="40">
        <v>3133.8166666666671</v>
      </c>
      <c r="E45" s="40">
        <v>3100.2833333333342</v>
      </c>
      <c r="F45" s="40">
        <v>3057.4666666666672</v>
      </c>
      <c r="G45" s="40">
        <v>3023.9333333333343</v>
      </c>
      <c r="H45" s="40">
        <v>3176.6333333333341</v>
      </c>
      <c r="I45" s="40">
        <v>3210.166666666667</v>
      </c>
      <c r="J45" s="40">
        <v>3252.983333333334</v>
      </c>
      <c r="K45" s="31">
        <v>3167.35</v>
      </c>
      <c r="L45" s="31">
        <v>3091</v>
      </c>
      <c r="M45" s="31">
        <v>10.2911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205.4</v>
      </c>
      <c r="D46" s="40">
        <v>207.04999999999998</v>
      </c>
      <c r="E46" s="40">
        <v>201.34999999999997</v>
      </c>
      <c r="F46" s="40">
        <v>197.29999999999998</v>
      </c>
      <c r="G46" s="40">
        <v>191.59999999999997</v>
      </c>
      <c r="H46" s="40">
        <v>211.09999999999997</v>
      </c>
      <c r="I46" s="40">
        <v>216.79999999999995</v>
      </c>
      <c r="J46" s="40">
        <v>220.84999999999997</v>
      </c>
      <c r="K46" s="31">
        <v>212.75</v>
      </c>
      <c r="L46" s="31">
        <v>203</v>
      </c>
      <c r="M46" s="31">
        <v>31.42578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2141.4</v>
      </c>
      <c r="D47" s="40">
        <v>2154.3166666666671</v>
      </c>
      <c r="E47" s="40">
        <v>2093.0833333333339</v>
      </c>
      <c r="F47" s="40">
        <v>2044.7666666666669</v>
      </c>
      <c r="G47" s="40">
        <v>1983.5333333333338</v>
      </c>
      <c r="H47" s="40">
        <v>2202.6333333333341</v>
      </c>
      <c r="I47" s="40">
        <v>2263.8666666666668</v>
      </c>
      <c r="J47" s="40">
        <v>2312.1833333333343</v>
      </c>
      <c r="K47" s="31">
        <v>2215.5500000000002</v>
      </c>
      <c r="L47" s="31">
        <v>2106</v>
      </c>
      <c r="M47" s="31">
        <v>2.6928700000000001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3180.85</v>
      </c>
      <c r="D48" s="40">
        <v>3160.9500000000003</v>
      </c>
      <c r="E48" s="40">
        <v>3049.9000000000005</v>
      </c>
      <c r="F48" s="40">
        <v>2918.9500000000003</v>
      </c>
      <c r="G48" s="40">
        <v>2807.9000000000005</v>
      </c>
      <c r="H48" s="40">
        <v>3291.9000000000005</v>
      </c>
      <c r="I48" s="40">
        <v>3402.9500000000007</v>
      </c>
      <c r="J48" s="40">
        <v>3533.9000000000005</v>
      </c>
      <c r="K48" s="31">
        <v>3272</v>
      </c>
      <c r="L48" s="31">
        <v>3030</v>
      </c>
      <c r="M48" s="31">
        <v>2.1676500000000001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1645.6</v>
      </c>
      <c r="D49" s="40">
        <v>1631.95</v>
      </c>
      <c r="E49" s="40">
        <v>1604.9</v>
      </c>
      <c r="F49" s="40">
        <v>1564.2</v>
      </c>
      <c r="G49" s="40">
        <v>1537.15</v>
      </c>
      <c r="H49" s="40">
        <v>1672.65</v>
      </c>
      <c r="I49" s="40">
        <v>1699.6999999999998</v>
      </c>
      <c r="J49" s="40">
        <v>1740.4</v>
      </c>
      <c r="K49" s="31">
        <v>1659</v>
      </c>
      <c r="L49" s="31">
        <v>1591.25</v>
      </c>
      <c r="M49" s="31">
        <v>8.0282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8295</v>
      </c>
      <c r="D50" s="40">
        <v>8372.3833333333332</v>
      </c>
      <c r="E50" s="40">
        <v>8194.7666666666664</v>
      </c>
      <c r="F50" s="40">
        <v>8094.5333333333328</v>
      </c>
      <c r="G50" s="40">
        <v>7916.9166666666661</v>
      </c>
      <c r="H50" s="40">
        <v>8472.6166666666668</v>
      </c>
      <c r="I50" s="40">
        <v>8650.2333333333318</v>
      </c>
      <c r="J50" s="40">
        <v>8750.4666666666672</v>
      </c>
      <c r="K50" s="31">
        <v>8550</v>
      </c>
      <c r="L50" s="31">
        <v>8272.15</v>
      </c>
      <c r="M50" s="31">
        <v>0.43914999999999998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1127.9000000000001</v>
      </c>
      <c r="D51" s="40">
        <v>1146.1833333333334</v>
      </c>
      <c r="E51" s="40">
        <v>1100.7166666666667</v>
      </c>
      <c r="F51" s="40">
        <v>1073.5333333333333</v>
      </c>
      <c r="G51" s="40">
        <v>1028.0666666666666</v>
      </c>
      <c r="H51" s="40">
        <v>1173.3666666666668</v>
      </c>
      <c r="I51" s="40">
        <v>1218.8333333333335</v>
      </c>
      <c r="J51" s="40">
        <v>1246.0166666666669</v>
      </c>
      <c r="K51" s="31">
        <v>1191.6500000000001</v>
      </c>
      <c r="L51" s="31">
        <v>1119</v>
      </c>
      <c r="M51" s="31">
        <v>8.9349799999999995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678.55</v>
      </c>
      <c r="D52" s="40">
        <v>677.91666666666663</v>
      </c>
      <c r="E52" s="40">
        <v>664.68333333333328</v>
      </c>
      <c r="F52" s="40">
        <v>650.81666666666661</v>
      </c>
      <c r="G52" s="40">
        <v>637.58333333333326</v>
      </c>
      <c r="H52" s="40">
        <v>691.7833333333333</v>
      </c>
      <c r="I52" s="40">
        <v>705.01666666666665</v>
      </c>
      <c r="J52" s="40">
        <v>718.88333333333333</v>
      </c>
      <c r="K52" s="31">
        <v>691.15</v>
      </c>
      <c r="L52" s="31">
        <v>664.05</v>
      </c>
      <c r="M52" s="31">
        <v>49.384160000000001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540.4</v>
      </c>
      <c r="D53" s="40">
        <v>540.63333333333333</v>
      </c>
      <c r="E53" s="40">
        <v>529.76666666666665</v>
      </c>
      <c r="F53" s="40">
        <v>519.13333333333333</v>
      </c>
      <c r="G53" s="40">
        <v>508.26666666666665</v>
      </c>
      <c r="H53" s="40">
        <v>551.26666666666665</v>
      </c>
      <c r="I53" s="40">
        <v>562.13333333333321</v>
      </c>
      <c r="J53" s="40">
        <v>572.76666666666665</v>
      </c>
      <c r="K53" s="31">
        <v>551.5</v>
      </c>
      <c r="L53" s="31">
        <v>530</v>
      </c>
      <c r="M53" s="31">
        <v>1.5690200000000001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661.75</v>
      </c>
      <c r="D54" s="40">
        <v>665.7</v>
      </c>
      <c r="E54" s="40">
        <v>656.50000000000011</v>
      </c>
      <c r="F54" s="40">
        <v>651.25000000000011</v>
      </c>
      <c r="G54" s="40">
        <v>642.05000000000018</v>
      </c>
      <c r="H54" s="40">
        <v>670.95</v>
      </c>
      <c r="I54" s="40">
        <v>680.14999999999986</v>
      </c>
      <c r="J54" s="40">
        <v>685.4</v>
      </c>
      <c r="K54" s="31">
        <v>674.9</v>
      </c>
      <c r="L54" s="31">
        <v>660.45</v>
      </c>
      <c r="M54" s="31">
        <v>102.52753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3334.6</v>
      </c>
      <c r="D55" s="40">
        <v>3346.0333333333333</v>
      </c>
      <c r="E55" s="40">
        <v>3308.5666666666666</v>
      </c>
      <c r="F55" s="40">
        <v>3282.5333333333333</v>
      </c>
      <c r="G55" s="40">
        <v>3245.0666666666666</v>
      </c>
      <c r="H55" s="40">
        <v>3372.0666666666666</v>
      </c>
      <c r="I55" s="40">
        <v>3409.5333333333328</v>
      </c>
      <c r="J55" s="40">
        <v>3435.5666666666666</v>
      </c>
      <c r="K55" s="31">
        <v>3383.5</v>
      </c>
      <c r="L55" s="31">
        <v>3320</v>
      </c>
      <c r="M55" s="31">
        <v>3.41506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193.15</v>
      </c>
      <c r="D56" s="40">
        <v>194.1</v>
      </c>
      <c r="E56" s="40">
        <v>190.7</v>
      </c>
      <c r="F56" s="40">
        <v>188.25</v>
      </c>
      <c r="G56" s="40">
        <v>184.85</v>
      </c>
      <c r="H56" s="40">
        <v>196.54999999999998</v>
      </c>
      <c r="I56" s="40">
        <v>199.95000000000002</v>
      </c>
      <c r="J56" s="40">
        <v>202.39999999999998</v>
      </c>
      <c r="K56" s="31">
        <v>197.5</v>
      </c>
      <c r="L56" s="31">
        <v>191.65</v>
      </c>
      <c r="M56" s="31">
        <v>6.0686299999999997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1029.3499999999999</v>
      </c>
      <c r="D57" s="40">
        <v>1038.8500000000001</v>
      </c>
      <c r="E57" s="40">
        <v>1016.7000000000003</v>
      </c>
      <c r="F57" s="40">
        <v>1004.0500000000002</v>
      </c>
      <c r="G57" s="40">
        <v>981.90000000000032</v>
      </c>
      <c r="H57" s="40">
        <v>1051.5000000000002</v>
      </c>
      <c r="I57" s="40">
        <v>1073.6500000000003</v>
      </c>
      <c r="J57" s="40">
        <v>1086.3000000000002</v>
      </c>
      <c r="K57" s="31">
        <v>1061</v>
      </c>
      <c r="L57" s="31">
        <v>1026.2</v>
      </c>
      <c r="M57" s="31">
        <v>0.90554000000000001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16682.55</v>
      </c>
      <c r="D58" s="40">
        <v>16843.25</v>
      </c>
      <c r="E58" s="40">
        <v>16449.3</v>
      </c>
      <c r="F58" s="40">
        <v>16216.05</v>
      </c>
      <c r="G58" s="40">
        <v>15822.099999999999</v>
      </c>
      <c r="H58" s="40">
        <v>17076.5</v>
      </c>
      <c r="I58" s="40">
        <v>17470.449999999997</v>
      </c>
      <c r="J58" s="40">
        <v>17703.7</v>
      </c>
      <c r="K58" s="31">
        <v>17237.2</v>
      </c>
      <c r="L58" s="31">
        <v>16610</v>
      </c>
      <c r="M58" s="31">
        <v>3.4248599999999998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5036.7</v>
      </c>
      <c r="D59" s="40">
        <v>5008.666666666667</v>
      </c>
      <c r="E59" s="40">
        <v>4918.3333333333339</v>
      </c>
      <c r="F59" s="40">
        <v>4799.9666666666672</v>
      </c>
      <c r="G59" s="40">
        <v>4709.6333333333341</v>
      </c>
      <c r="H59" s="40">
        <v>5127.0333333333338</v>
      </c>
      <c r="I59" s="40">
        <v>5217.3666666666677</v>
      </c>
      <c r="J59" s="40">
        <v>5335.7333333333336</v>
      </c>
      <c r="K59" s="31">
        <v>5099</v>
      </c>
      <c r="L59" s="31">
        <v>4890.3</v>
      </c>
      <c r="M59" s="31">
        <v>1.1156699999999999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6807.05</v>
      </c>
      <c r="D60" s="40">
        <v>6876.6500000000005</v>
      </c>
      <c r="E60" s="40">
        <v>6705.4000000000015</v>
      </c>
      <c r="F60" s="40">
        <v>6603.7500000000009</v>
      </c>
      <c r="G60" s="40">
        <v>6432.5000000000018</v>
      </c>
      <c r="H60" s="40">
        <v>6978.3000000000011</v>
      </c>
      <c r="I60" s="40">
        <v>7149.5499999999993</v>
      </c>
      <c r="J60" s="40">
        <v>7251.2000000000007</v>
      </c>
      <c r="K60" s="31">
        <v>7047.9</v>
      </c>
      <c r="L60" s="31">
        <v>6775</v>
      </c>
      <c r="M60" s="31">
        <v>16.890820000000001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3085.45</v>
      </c>
      <c r="D61" s="40">
        <v>3113.5</v>
      </c>
      <c r="E61" s="40">
        <v>3031.95</v>
      </c>
      <c r="F61" s="40">
        <v>2978.45</v>
      </c>
      <c r="G61" s="40">
        <v>2896.8999999999996</v>
      </c>
      <c r="H61" s="40">
        <v>3167</v>
      </c>
      <c r="I61" s="40">
        <v>3248.55</v>
      </c>
      <c r="J61" s="40">
        <v>3302.05</v>
      </c>
      <c r="K61" s="31">
        <v>3195.05</v>
      </c>
      <c r="L61" s="31">
        <v>3060</v>
      </c>
      <c r="M61" s="31">
        <v>0.91383000000000003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2165</v>
      </c>
      <c r="D62" s="40">
        <v>2181.5833333333335</v>
      </c>
      <c r="E62" s="40">
        <v>2129.8166666666671</v>
      </c>
      <c r="F62" s="40">
        <v>2094.6333333333337</v>
      </c>
      <c r="G62" s="40">
        <v>2042.8666666666672</v>
      </c>
      <c r="H62" s="40">
        <v>2216.7666666666669</v>
      </c>
      <c r="I62" s="40">
        <v>2268.5333333333333</v>
      </c>
      <c r="J62" s="40">
        <v>2303.7166666666667</v>
      </c>
      <c r="K62" s="31">
        <v>2233.35</v>
      </c>
      <c r="L62" s="31">
        <v>2146.4</v>
      </c>
      <c r="M62" s="31">
        <v>3.9641299999999999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319.8</v>
      </c>
      <c r="D63" s="40">
        <v>321.78333333333336</v>
      </c>
      <c r="E63" s="40">
        <v>313.01666666666671</v>
      </c>
      <c r="F63" s="40">
        <v>306.23333333333335</v>
      </c>
      <c r="G63" s="40">
        <v>297.4666666666667</v>
      </c>
      <c r="H63" s="40">
        <v>328.56666666666672</v>
      </c>
      <c r="I63" s="40">
        <v>337.33333333333337</v>
      </c>
      <c r="J63" s="40">
        <v>344.11666666666673</v>
      </c>
      <c r="K63" s="31">
        <v>330.55</v>
      </c>
      <c r="L63" s="31">
        <v>315</v>
      </c>
      <c r="M63" s="31">
        <v>10.809150000000001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282.64999999999998</v>
      </c>
      <c r="D64" s="40">
        <v>291.11666666666662</v>
      </c>
      <c r="E64" s="40">
        <v>269.58333333333326</v>
      </c>
      <c r="F64" s="40">
        <v>256.51666666666665</v>
      </c>
      <c r="G64" s="40">
        <v>234.98333333333329</v>
      </c>
      <c r="H64" s="40">
        <v>304.18333333333322</v>
      </c>
      <c r="I64" s="40">
        <v>325.71666666666664</v>
      </c>
      <c r="J64" s="40">
        <v>338.78333333333319</v>
      </c>
      <c r="K64" s="31">
        <v>312.64999999999998</v>
      </c>
      <c r="L64" s="31">
        <v>278.05</v>
      </c>
      <c r="M64" s="31">
        <v>156.48062999999999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88.85</v>
      </c>
      <c r="D65" s="40">
        <v>89.616666666666674</v>
      </c>
      <c r="E65" s="40">
        <v>87.233333333333348</v>
      </c>
      <c r="F65" s="40">
        <v>85.616666666666674</v>
      </c>
      <c r="G65" s="40">
        <v>83.233333333333348</v>
      </c>
      <c r="H65" s="40">
        <v>91.233333333333348</v>
      </c>
      <c r="I65" s="40">
        <v>93.616666666666674</v>
      </c>
      <c r="J65" s="40">
        <v>95.233333333333348</v>
      </c>
      <c r="K65" s="31">
        <v>92</v>
      </c>
      <c r="L65" s="31">
        <v>88</v>
      </c>
      <c r="M65" s="31">
        <v>510.03701999999998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56.7</v>
      </c>
      <c r="D66" s="40">
        <v>56.966666666666669</v>
      </c>
      <c r="E66" s="40">
        <v>56.233333333333334</v>
      </c>
      <c r="F66" s="40">
        <v>55.766666666666666</v>
      </c>
      <c r="G66" s="40">
        <v>55.033333333333331</v>
      </c>
      <c r="H66" s="40">
        <v>57.433333333333337</v>
      </c>
      <c r="I66" s="40">
        <v>58.166666666666671</v>
      </c>
      <c r="J66" s="40">
        <v>58.63333333333334</v>
      </c>
      <c r="K66" s="31">
        <v>57.7</v>
      </c>
      <c r="L66" s="31">
        <v>56.5</v>
      </c>
      <c r="M66" s="31">
        <v>44.769100000000002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2711.45</v>
      </c>
      <c r="D67" s="40">
        <v>2739.5833333333335</v>
      </c>
      <c r="E67" s="40">
        <v>2674.8666666666668</v>
      </c>
      <c r="F67" s="40">
        <v>2638.2833333333333</v>
      </c>
      <c r="G67" s="40">
        <v>2573.5666666666666</v>
      </c>
      <c r="H67" s="40">
        <v>2776.166666666667</v>
      </c>
      <c r="I67" s="40">
        <v>2840.8833333333332</v>
      </c>
      <c r="J67" s="40">
        <v>2877.4666666666672</v>
      </c>
      <c r="K67" s="31">
        <v>2804.3</v>
      </c>
      <c r="L67" s="31">
        <v>2703</v>
      </c>
      <c r="M67" s="31">
        <v>0.28609000000000001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1919.75</v>
      </c>
      <c r="D68" s="40">
        <v>1949.8500000000001</v>
      </c>
      <c r="E68" s="40">
        <v>1870.1500000000003</v>
      </c>
      <c r="F68" s="40">
        <v>1820.5500000000002</v>
      </c>
      <c r="G68" s="40">
        <v>1740.8500000000004</v>
      </c>
      <c r="H68" s="40">
        <v>1999.4500000000003</v>
      </c>
      <c r="I68" s="40">
        <v>2079.15</v>
      </c>
      <c r="J68" s="40">
        <v>2128.75</v>
      </c>
      <c r="K68" s="31">
        <v>2029.55</v>
      </c>
      <c r="L68" s="31">
        <v>1900.25</v>
      </c>
      <c r="M68" s="31">
        <v>6.5023499999999999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4650.25</v>
      </c>
      <c r="D69" s="40">
        <v>4679.416666666667</v>
      </c>
      <c r="E69" s="40">
        <v>4610.8333333333339</v>
      </c>
      <c r="F69" s="40">
        <v>4571.416666666667</v>
      </c>
      <c r="G69" s="40">
        <v>4502.8333333333339</v>
      </c>
      <c r="H69" s="40">
        <v>4718.8333333333339</v>
      </c>
      <c r="I69" s="40">
        <v>4787.4166666666679</v>
      </c>
      <c r="J69" s="40">
        <v>4826.8333333333339</v>
      </c>
      <c r="K69" s="31">
        <v>4748</v>
      </c>
      <c r="L69" s="31">
        <v>4640</v>
      </c>
      <c r="M69" s="31">
        <v>9.8409999999999997E-2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1037.5999999999999</v>
      </c>
      <c r="D70" s="40">
        <v>1046.8833333333332</v>
      </c>
      <c r="E70" s="40">
        <v>1018.7666666666664</v>
      </c>
      <c r="F70" s="40">
        <v>999.93333333333317</v>
      </c>
      <c r="G70" s="40">
        <v>971.81666666666638</v>
      </c>
      <c r="H70" s="40">
        <v>1065.7166666666665</v>
      </c>
      <c r="I70" s="40">
        <v>1093.8333333333333</v>
      </c>
      <c r="J70" s="40">
        <v>1112.6666666666665</v>
      </c>
      <c r="K70" s="31">
        <v>1075</v>
      </c>
      <c r="L70" s="31">
        <v>1028.05</v>
      </c>
      <c r="M70" s="31">
        <v>0.58987999999999996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387.45</v>
      </c>
      <c r="D71" s="40">
        <v>392.85000000000008</v>
      </c>
      <c r="E71" s="40">
        <v>379.70000000000016</v>
      </c>
      <c r="F71" s="40">
        <v>371.9500000000001</v>
      </c>
      <c r="G71" s="40">
        <v>358.80000000000018</v>
      </c>
      <c r="H71" s="40">
        <v>400.60000000000014</v>
      </c>
      <c r="I71" s="40">
        <v>413.75000000000011</v>
      </c>
      <c r="J71" s="40">
        <v>421.50000000000011</v>
      </c>
      <c r="K71" s="31">
        <v>406</v>
      </c>
      <c r="L71" s="31">
        <v>385.1</v>
      </c>
      <c r="M71" s="31">
        <v>1.0688200000000001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198.2</v>
      </c>
      <c r="D72" s="40">
        <v>201.71666666666667</v>
      </c>
      <c r="E72" s="40">
        <v>193.08333333333334</v>
      </c>
      <c r="F72" s="40">
        <v>187.96666666666667</v>
      </c>
      <c r="G72" s="40">
        <v>179.33333333333334</v>
      </c>
      <c r="H72" s="40">
        <v>206.83333333333334</v>
      </c>
      <c r="I72" s="40">
        <v>215.46666666666667</v>
      </c>
      <c r="J72" s="40">
        <v>220.58333333333334</v>
      </c>
      <c r="K72" s="31">
        <v>210.35</v>
      </c>
      <c r="L72" s="31">
        <v>196.6</v>
      </c>
      <c r="M72" s="31">
        <v>76.271230000000003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1657.85</v>
      </c>
      <c r="D73" s="40">
        <v>1676.6500000000003</v>
      </c>
      <c r="E73" s="40">
        <v>1576.1000000000006</v>
      </c>
      <c r="F73" s="40">
        <v>1494.3500000000004</v>
      </c>
      <c r="G73" s="40">
        <v>1393.8000000000006</v>
      </c>
      <c r="H73" s="40">
        <v>1758.4000000000005</v>
      </c>
      <c r="I73" s="40">
        <v>1858.9500000000003</v>
      </c>
      <c r="J73" s="40">
        <v>1940.7000000000005</v>
      </c>
      <c r="K73" s="31">
        <v>1777.2</v>
      </c>
      <c r="L73" s="31">
        <v>1594.9</v>
      </c>
      <c r="M73" s="31">
        <v>14.69018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762.1</v>
      </c>
      <c r="D74" s="40">
        <v>758.75</v>
      </c>
      <c r="E74" s="40">
        <v>751.65</v>
      </c>
      <c r="F74" s="40">
        <v>741.19999999999993</v>
      </c>
      <c r="G74" s="40">
        <v>734.09999999999991</v>
      </c>
      <c r="H74" s="40">
        <v>769.2</v>
      </c>
      <c r="I74" s="40">
        <v>776.3</v>
      </c>
      <c r="J74" s="40">
        <v>786.75000000000011</v>
      </c>
      <c r="K74" s="31">
        <v>765.85</v>
      </c>
      <c r="L74" s="31">
        <v>748.3</v>
      </c>
      <c r="M74" s="31">
        <v>7.3823100000000004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698.15</v>
      </c>
      <c r="D75" s="40">
        <v>706.13333333333333</v>
      </c>
      <c r="E75" s="40">
        <v>683.01666666666665</v>
      </c>
      <c r="F75" s="40">
        <v>667.88333333333333</v>
      </c>
      <c r="G75" s="40">
        <v>644.76666666666665</v>
      </c>
      <c r="H75" s="40">
        <v>721.26666666666665</v>
      </c>
      <c r="I75" s="40">
        <v>744.38333333333321</v>
      </c>
      <c r="J75" s="40">
        <v>759.51666666666665</v>
      </c>
      <c r="K75" s="31">
        <v>729.25</v>
      </c>
      <c r="L75" s="31">
        <v>691</v>
      </c>
      <c r="M75" s="31">
        <v>50.5441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9886.9</v>
      </c>
      <c r="D76" s="40">
        <v>9936.3166666666675</v>
      </c>
      <c r="E76" s="40">
        <v>9772.633333333335</v>
      </c>
      <c r="F76" s="40">
        <v>9658.3666666666668</v>
      </c>
      <c r="G76" s="40">
        <v>9494.6833333333343</v>
      </c>
      <c r="H76" s="40">
        <v>10050.583333333336</v>
      </c>
      <c r="I76" s="40">
        <v>10214.266666666666</v>
      </c>
      <c r="J76" s="40">
        <v>10328.533333333336</v>
      </c>
      <c r="K76" s="31">
        <v>10100</v>
      </c>
      <c r="L76" s="31">
        <v>9822.0499999999993</v>
      </c>
      <c r="M76" s="31">
        <v>5.7729999999999997E-2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738.75</v>
      </c>
      <c r="D77" s="40">
        <v>744.94999999999993</v>
      </c>
      <c r="E77" s="40">
        <v>726.89999999999986</v>
      </c>
      <c r="F77" s="40">
        <v>715.05</v>
      </c>
      <c r="G77" s="40">
        <v>696.99999999999989</v>
      </c>
      <c r="H77" s="40">
        <v>756.79999999999984</v>
      </c>
      <c r="I77" s="40">
        <v>774.8499999999998</v>
      </c>
      <c r="J77" s="40">
        <v>786.69999999999982</v>
      </c>
      <c r="K77" s="31">
        <v>763</v>
      </c>
      <c r="L77" s="31">
        <v>733.1</v>
      </c>
      <c r="M77" s="31">
        <v>111.42921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59.45</v>
      </c>
      <c r="D78" s="40">
        <v>60.283333333333331</v>
      </c>
      <c r="E78" s="40">
        <v>58.166666666666664</v>
      </c>
      <c r="F78" s="40">
        <v>56.883333333333333</v>
      </c>
      <c r="G78" s="40">
        <v>54.766666666666666</v>
      </c>
      <c r="H78" s="40">
        <v>61.566666666666663</v>
      </c>
      <c r="I78" s="40">
        <v>63.683333333333337</v>
      </c>
      <c r="J78" s="40">
        <v>64.966666666666669</v>
      </c>
      <c r="K78" s="31">
        <v>62.4</v>
      </c>
      <c r="L78" s="31">
        <v>59</v>
      </c>
      <c r="M78" s="31">
        <v>355.51380999999998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362.8</v>
      </c>
      <c r="D79" s="40">
        <v>365.10000000000008</v>
      </c>
      <c r="E79" s="40">
        <v>356.60000000000014</v>
      </c>
      <c r="F79" s="40">
        <v>350.40000000000003</v>
      </c>
      <c r="G79" s="40">
        <v>341.90000000000009</v>
      </c>
      <c r="H79" s="40">
        <v>371.30000000000018</v>
      </c>
      <c r="I79" s="40">
        <v>379.80000000000007</v>
      </c>
      <c r="J79" s="40">
        <v>386.00000000000023</v>
      </c>
      <c r="K79" s="31">
        <v>373.6</v>
      </c>
      <c r="L79" s="31">
        <v>358.9</v>
      </c>
      <c r="M79" s="31">
        <v>35.265329999999999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1352.45</v>
      </c>
      <c r="D80" s="40">
        <v>1363.85</v>
      </c>
      <c r="E80" s="40">
        <v>1330.6999999999998</v>
      </c>
      <c r="F80" s="40">
        <v>1308.9499999999998</v>
      </c>
      <c r="G80" s="40">
        <v>1275.7999999999997</v>
      </c>
      <c r="H80" s="40">
        <v>1385.6</v>
      </c>
      <c r="I80" s="40">
        <v>1418.75</v>
      </c>
      <c r="J80" s="40">
        <v>1440.5</v>
      </c>
      <c r="K80" s="31">
        <v>1397</v>
      </c>
      <c r="L80" s="31">
        <v>1342.1</v>
      </c>
      <c r="M80" s="31">
        <v>0.70613000000000004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6798</v>
      </c>
      <c r="D81" s="40">
        <v>6831.333333333333</v>
      </c>
      <c r="E81" s="40">
        <v>6666.6666666666661</v>
      </c>
      <c r="F81" s="40">
        <v>6535.333333333333</v>
      </c>
      <c r="G81" s="40">
        <v>6370.6666666666661</v>
      </c>
      <c r="H81" s="40">
        <v>6962.6666666666661</v>
      </c>
      <c r="I81" s="40">
        <v>7127.3333333333321</v>
      </c>
      <c r="J81" s="40">
        <v>7258.6666666666661</v>
      </c>
      <c r="K81" s="31">
        <v>6996</v>
      </c>
      <c r="L81" s="31">
        <v>6700</v>
      </c>
      <c r="M81" s="31">
        <v>0.15756000000000001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937.55</v>
      </c>
      <c r="D82" s="40">
        <v>955.18333333333339</v>
      </c>
      <c r="E82" s="40">
        <v>911.41666666666674</v>
      </c>
      <c r="F82" s="40">
        <v>885.2833333333333</v>
      </c>
      <c r="G82" s="40">
        <v>841.51666666666665</v>
      </c>
      <c r="H82" s="40">
        <v>981.31666666666683</v>
      </c>
      <c r="I82" s="40">
        <v>1025.0833333333335</v>
      </c>
      <c r="J82" s="40">
        <v>1051.2166666666669</v>
      </c>
      <c r="K82" s="31">
        <v>998.95</v>
      </c>
      <c r="L82" s="31">
        <v>929.05</v>
      </c>
      <c r="M82" s="31">
        <v>0.45845999999999998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16177.4</v>
      </c>
      <c r="D83" s="40">
        <v>16312.833333333334</v>
      </c>
      <c r="E83" s="40">
        <v>15875.666666666668</v>
      </c>
      <c r="F83" s="40">
        <v>15573.933333333334</v>
      </c>
      <c r="G83" s="40">
        <v>15136.766666666668</v>
      </c>
      <c r="H83" s="40">
        <v>16614.566666666666</v>
      </c>
      <c r="I83" s="40">
        <v>17051.733333333337</v>
      </c>
      <c r="J83" s="40">
        <v>17353.466666666667</v>
      </c>
      <c r="K83" s="31">
        <v>16750</v>
      </c>
      <c r="L83" s="31">
        <v>16011.1</v>
      </c>
      <c r="M83" s="31">
        <v>0.51883999999999997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376.85</v>
      </c>
      <c r="D84" s="40">
        <v>383.01666666666665</v>
      </c>
      <c r="E84" s="40">
        <v>368.83333333333331</v>
      </c>
      <c r="F84" s="40">
        <v>360.81666666666666</v>
      </c>
      <c r="G84" s="40">
        <v>346.63333333333333</v>
      </c>
      <c r="H84" s="40">
        <v>391.0333333333333</v>
      </c>
      <c r="I84" s="40">
        <v>405.2166666666667</v>
      </c>
      <c r="J84" s="40">
        <v>413.23333333333329</v>
      </c>
      <c r="K84" s="31">
        <v>397.2</v>
      </c>
      <c r="L84" s="31">
        <v>375</v>
      </c>
      <c r="M84" s="31">
        <v>100.23331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474.4</v>
      </c>
      <c r="D85" s="40">
        <v>482.7166666666667</v>
      </c>
      <c r="E85" s="40">
        <v>457.63333333333338</v>
      </c>
      <c r="F85" s="40">
        <v>440.86666666666667</v>
      </c>
      <c r="G85" s="40">
        <v>415.78333333333336</v>
      </c>
      <c r="H85" s="40">
        <v>499.48333333333341</v>
      </c>
      <c r="I85" s="40">
        <v>524.56666666666661</v>
      </c>
      <c r="J85" s="40">
        <v>541.33333333333348</v>
      </c>
      <c r="K85" s="31">
        <v>507.8</v>
      </c>
      <c r="L85" s="31">
        <v>465.95</v>
      </c>
      <c r="M85" s="31">
        <v>4.7054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3555.3</v>
      </c>
      <c r="D86" s="40">
        <v>3574.7833333333328</v>
      </c>
      <c r="E86" s="40">
        <v>3514.4666666666658</v>
      </c>
      <c r="F86" s="40">
        <v>3473.6333333333328</v>
      </c>
      <c r="G86" s="40">
        <v>3413.3166666666657</v>
      </c>
      <c r="H86" s="40">
        <v>3615.6166666666659</v>
      </c>
      <c r="I86" s="40">
        <v>3675.9333333333334</v>
      </c>
      <c r="J86" s="40">
        <v>3716.766666666666</v>
      </c>
      <c r="K86" s="31">
        <v>3635.1</v>
      </c>
      <c r="L86" s="31">
        <v>3533.95</v>
      </c>
      <c r="M86" s="31">
        <v>3.7252999999999998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1518.4</v>
      </c>
      <c r="D87" s="40">
        <v>1535.7333333333333</v>
      </c>
      <c r="E87" s="40">
        <v>1487.6666666666667</v>
      </c>
      <c r="F87" s="40">
        <v>1456.9333333333334</v>
      </c>
      <c r="G87" s="40">
        <v>1408.8666666666668</v>
      </c>
      <c r="H87" s="40">
        <v>1566.4666666666667</v>
      </c>
      <c r="I87" s="40">
        <v>1614.5333333333333</v>
      </c>
      <c r="J87" s="40">
        <v>1645.2666666666667</v>
      </c>
      <c r="K87" s="31">
        <v>1583.8</v>
      </c>
      <c r="L87" s="31">
        <v>1505</v>
      </c>
      <c r="M87" s="31">
        <v>8.2352500000000006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471.3</v>
      </c>
      <c r="D88" s="40">
        <v>478.83333333333331</v>
      </c>
      <c r="E88" s="40">
        <v>460.46666666666664</v>
      </c>
      <c r="F88" s="40">
        <v>449.63333333333333</v>
      </c>
      <c r="G88" s="40">
        <v>431.26666666666665</v>
      </c>
      <c r="H88" s="40">
        <v>489.66666666666663</v>
      </c>
      <c r="I88" s="40">
        <v>508.0333333333333</v>
      </c>
      <c r="J88" s="40">
        <v>518.86666666666656</v>
      </c>
      <c r="K88" s="31">
        <v>497.2</v>
      </c>
      <c r="L88" s="31">
        <v>468</v>
      </c>
      <c r="M88" s="31">
        <v>47.970260000000003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152.6</v>
      </c>
      <c r="D89" s="40">
        <v>153.78333333333333</v>
      </c>
      <c r="E89" s="40">
        <v>150.76666666666665</v>
      </c>
      <c r="F89" s="40">
        <v>148.93333333333331</v>
      </c>
      <c r="G89" s="40">
        <v>145.91666666666663</v>
      </c>
      <c r="H89" s="40">
        <v>155.61666666666667</v>
      </c>
      <c r="I89" s="40">
        <v>158.63333333333338</v>
      </c>
      <c r="J89" s="40">
        <v>160.4666666666667</v>
      </c>
      <c r="K89" s="31">
        <v>156.80000000000001</v>
      </c>
      <c r="L89" s="31">
        <v>151.94999999999999</v>
      </c>
      <c r="M89" s="31">
        <v>11.727410000000001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473.2</v>
      </c>
      <c r="D90" s="40">
        <v>470.41666666666669</v>
      </c>
      <c r="E90" s="40">
        <v>460.83333333333337</v>
      </c>
      <c r="F90" s="40">
        <v>448.4666666666667</v>
      </c>
      <c r="G90" s="40">
        <v>438.88333333333338</v>
      </c>
      <c r="H90" s="40">
        <v>482.78333333333336</v>
      </c>
      <c r="I90" s="40">
        <v>492.36666666666673</v>
      </c>
      <c r="J90" s="40">
        <v>504.73333333333335</v>
      </c>
      <c r="K90" s="31">
        <v>480</v>
      </c>
      <c r="L90" s="31">
        <v>458.05</v>
      </c>
      <c r="M90" s="31">
        <v>71.024600000000007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3055.05</v>
      </c>
      <c r="D91" s="40">
        <v>3065.9333333333329</v>
      </c>
      <c r="E91" s="40">
        <v>3017.1666666666661</v>
      </c>
      <c r="F91" s="40">
        <v>2979.2833333333333</v>
      </c>
      <c r="G91" s="40">
        <v>2930.5166666666664</v>
      </c>
      <c r="H91" s="40">
        <v>3103.8166666666657</v>
      </c>
      <c r="I91" s="40">
        <v>3152.583333333333</v>
      </c>
      <c r="J91" s="40">
        <v>3190.4666666666653</v>
      </c>
      <c r="K91" s="31">
        <v>3114.7</v>
      </c>
      <c r="L91" s="31">
        <v>3028.05</v>
      </c>
      <c r="M91" s="31">
        <v>2.20444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202.65</v>
      </c>
      <c r="D92" s="40">
        <v>206.04999999999998</v>
      </c>
      <c r="E92" s="40">
        <v>198.19999999999996</v>
      </c>
      <c r="F92" s="40">
        <v>193.74999999999997</v>
      </c>
      <c r="G92" s="40">
        <v>185.89999999999995</v>
      </c>
      <c r="H92" s="40">
        <v>210.49999999999997</v>
      </c>
      <c r="I92" s="40">
        <v>218.35</v>
      </c>
      <c r="J92" s="40">
        <v>222.79999999999998</v>
      </c>
      <c r="K92" s="31">
        <v>213.9</v>
      </c>
      <c r="L92" s="31">
        <v>201.6</v>
      </c>
      <c r="M92" s="31">
        <v>134.22935000000001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587.54999999999995</v>
      </c>
      <c r="D93" s="40">
        <v>594.80000000000007</v>
      </c>
      <c r="E93" s="40">
        <v>575.00000000000011</v>
      </c>
      <c r="F93" s="40">
        <v>562.45000000000005</v>
      </c>
      <c r="G93" s="40">
        <v>542.65000000000009</v>
      </c>
      <c r="H93" s="40">
        <v>607.35000000000014</v>
      </c>
      <c r="I93" s="40">
        <v>627.15000000000009</v>
      </c>
      <c r="J93" s="40">
        <v>639.70000000000016</v>
      </c>
      <c r="K93" s="31">
        <v>614.6</v>
      </c>
      <c r="L93" s="31">
        <v>582.25</v>
      </c>
      <c r="M93" s="31">
        <v>9.4663299999999992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769.1</v>
      </c>
      <c r="D94" s="40">
        <v>775.9</v>
      </c>
      <c r="E94" s="40">
        <v>753.4</v>
      </c>
      <c r="F94" s="40">
        <v>737.7</v>
      </c>
      <c r="G94" s="40">
        <v>715.2</v>
      </c>
      <c r="H94" s="40">
        <v>791.59999999999991</v>
      </c>
      <c r="I94" s="40">
        <v>814.09999999999991</v>
      </c>
      <c r="J94" s="40">
        <v>829.79999999999984</v>
      </c>
      <c r="K94" s="31">
        <v>798.4</v>
      </c>
      <c r="L94" s="31">
        <v>760.2</v>
      </c>
      <c r="M94" s="31">
        <v>3.5265399999999998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916.1</v>
      </c>
      <c r="D95" s="40">
        <v>935.48333333333323</v>
      </c>
      <c r="E95" s="40">
        <v>882.61666666666645</v>
      </c>
      <c r="F95" s="40">
        <v>849.13333333333321</v>
      </c>
      <c r="G95" s="40">
        <v>796.26666666666642</v>
      </c>
      <c r="H95" s="40">
        <v>968.96666666666647</v>
      </c>
      <c r="I95" s="40">
        <v>1021.8333333333333</v>
      </c>
      <c r="J95" s="40">
        <v>1055.3166666666666</v>
      </c>
      <c r="K95" s="31">
        <v>988.35</v>
      </c>
      <c r="L95" s="31">
        <v>902</v>
      </c>
      <c r="M95" s="31">
        <v>4.4156199999999997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127.65</v>
      </c>
      <c r="D96" s="40">
        <v>127.85000000000001</v>
      </c>
      <c r="E96" s="40">
        <v>126.85000000000002</v>
      </c>
      <c r="F96" s="40">
        <v>126.05000000000001</v>
      </c>
      <c r="G96" s="40">
        <v>125.05000000000003</v>
      </c>
      <c r="H96" s="40">
        <v>128.65000000000003</v>
      </c>
      <c r="I96" s="40">
        <v>129.64999999999998</v>
      </c>
      <c r="J96" s="40">
        <v>130.45000000000002</v>
      </c>
      <c r="K96" s="31">
        <v>128.85</v>
      </c>
      <c r="L96" s="31">
        <v>127.05</v>
      </c>
      <c r="M96" s="31">
        <v>5.7018399999999998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375.05</v>
      </c>
      <c r="D97" s="40">
        <v>355.31666666666666</v>
      </c>
      <c r="E97" s="40">
        <v>329.73333333333335</v>
      </c>
      <c r="F97" s="40">
        <v>284.41666666666669</v>
      </c>
      <c r="G97" s="40">
        <v>258.83333333333337</v>
      </c>
      <c r="H97" s="40">
        <v>400.63333333333333</v>
      </c>
      <c r="I97" s="40">
        <v>426.2166666666667</v>
      </c>
      <c r="J97" s="40">
        <v>471.5333333333333</v>
      </c>
      <c r="K97" s="31">
        <v>380.9</v>
      </c>
      <c r="L97" s="31">
        <v>310</v>
      </c>
      <c r="M97" s="31">
        <v>3.4515099999999999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1414.65</v>
      </c>
      <c r="D98" s="40">
        <v>1427.2833333333335</v>
      </c>
      <c r="E98" s="40">
        <v>1396.416666666667</v>
      </c>
      <c r="F98" s="40">
        <v>1378.1833333333334</v>
      </c>
      <c r="G98" s="40">
        <v>1347.3166666666668</v>
      </c>
      <c r="H98" s="40">
        <v>1445.5166666666671</v>
      </c>
      <c r="I98" s="40">
        <v>1476.3833333333334</v>
      </c>
      <c r="J98" s="40">
        <v>1494.6166666666672</v>
      </c>
      <c r="K98" s="31">
        <v>1458.15</v>
      </c>
      <c r="L98" s="31">
        <v>1409.05</v>
      </c>
      <c r="M98" s="31">
        <v>6.2241099999999996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1194.4000000000001</v>
      </c>
      <c r="D99" s="40">
        <v>1196.1000000000001</v>
      </c>
      <c r="E99" s="40">
        <v>1179.3000000000002</v>
      </c>
      <c r="F99" s="40">
        <v>1164.2</v>
      </c>
      <c r="G99" s="40">
        <v>1147.4000000000001</v>
      </c>
      <c r="H99" s="40">
        <v>1211.2000000000003</v>
      </c>
      <c r="I99" s="40">
        <v>1228</v>
      </c>
      <c r="J99" s="40">
        <v>1243.1000000000004</v>
      </c>
      <c r="K99" s="31">
        <v>1212.9000000000001</v>
      </c>
      <c r="L99" s="31">
        <v>1181</v>
      </c>
      <c r="M99" s="31">
        <v>0.59316999999999998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22.05</v>
      </c>
      <c r="D100" s="40">
        <v>22.033333333333331</v>
      </c>
      <c r="E100" s="40">
        <v>21.666666666666664</v>
      </c>
      <c r="F100" s="40">
        <v>21.283333333333331</v>
      </c>
      <c r="G100" s="40">
        <v>20.916666666666664</v>
      </c>
      <c r="H100" s="40">
        <v>22.416666666666664</v>
      </c>
      <c r="I100" s="40">
        <v>22.783333333333331</v>
      </c>
      <c r="J100" s="40">
        <v>23.166666666666664</v>
      </c>
      <c r="K100" s="31">
        <v>22.4</v>
      </c>
      <c r="L100" s="31">
        <v>21.65</v>
      </c>
      <c r="M100" s="31">
        <v>79.146090000000001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638.4</v>
      </c>
      <c r="D101" s="40">
        <v>643.13333333333333</v>
      </c>
      <c r="E101" s="40">
        <v>626.26666666666665</v>
      </c>
      <c r="F101" s="40">
        <v>614.13333333333333</v>
      </c>
      <c r="G101" s="40">
        <v>597.26666666666665</v>
      </c>
      <c r="H101" s="40">
        <v>655.26666666666665</v>
      </c>
      <c r="I101" s="40">
        <v>672.13333333333321</v>
      </c>
      <c r="J101" s="40">
        <v>684.26666666666665</v>
      </c>
      <c r="K101" s="31">
        <v>660</v>
      </c>
      <c r="L101" s="31">
        <v>631</v>
      </c>
      <c r="M101" s="31">
        <v>1.7608999999999999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806.3</v>
      </c>
      <c r="D102" s="40">
        <v>822.33333333333337</v>
      </c>
      <c r="E102" s="40">
        <v>785.01666666666677</v>
      </c>
      <c r="F102" s="40">
        <v>763.73333333333335</v>
      </c>
      <c r="G102" s="40">
        <v>726.41666666666674</v>
      </c>
      <c r="H102" s="40">
        <v>843.61666666666679</v>
      </c>
      <c r="I102" s="40">
        <v>880.93333333333339</v>
      </c>
      <c r="J102" s="40">
        <v>902.21666666666681</v>
      </c>
      <c r="K102" s="31">
        <v>859.65</v>
      </c>
      <c r="L102" s="31">
        <v>801.05</v>
      </c>
      <c r="M102" s="31">
        <v>4.9745799999999996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4980.8</v>
      </c>
      <c r="D103" s="40">
        <v>5001.416666666667</v>
      </c>
      <c r="E103" s="40">
        <v>4905.8333333333339</v>
      </c>
      <c r="F103" s="40">
        <v>4830.8666666666668</v>
      </c>
      <c r="G103" s="40">
        <v>4735.2833333333338</v>
      </c>
      <c r="H103" s="40">
        <v>5076.3833333333341</v>
      </c>
      <c r="I103" s="40">
        <v>5171.9666666666681</v>
      </c>
      <c r="J103" s="40">
        <v>5246.9333333333343</v>
      </c>
      <c r="K103" s="31">
        <v>5097</v>
      </c>
      <c r="L103" s="31">
        <v>4926.45</v>
      </c>
      <c r="M103" s="31">
        <v>9.2020000000000005E-2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88.7</v>
      </c>
      <c r="D104" s="40">
        <v>89.383333333333326</v>
      </c>
      <c r="E104" s="40">
        <v>87.316666666666649</v>
      </c>
      <c r="F104" s="40">
        <v>85.933333333333323</v>
      </c>
      <c r="G104" s="40">
        <v>83.866666666666646</v>
      </c>
      <c r="H104" s="40">
        <v>90.766666666666652</v>
      </c>
      <c r="I104" s="40">
        <v>92.833333333333314</v>
      </c>
      <c r="J104" s="40">
        <v>94.216666666666654</v>
      </c>
      <c r="K104" s="31">
        <v>91.45</v>
      </c>
      <c r="L104" s="31">
        <v>88</v>
      </c>
      <c r="M104" s="31">
        <v>40.344769999999997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511.55</v>
      </c>
      <c r="D105" s="40">
        <v>515.16666666666663</v>
      </c>
      <c r="E105" s="40">
        <v>503.23333333333323</v>
      </c>
      <c r="F105" s="40">
        <v>494.91666666666663</v>
      </c>
      <c r="G105" s="40">
        <v>482.98333333333323</v>
      </c>
      <c r="H105" s="40">
        <v>523.48333333333323</v>
      </c>
      <c r="I105" s="40">
        <v>535.41666666666663</v>
      </c>
      <c r="J105" s="40">
        <v>543.73333333333323</v>
      </c>
      <c r="K105" s="31">
        <v>527.1</v>
      </c>
      <c r="L105" s="31">
        <v>506.85</v>
      </c>
      <c r="M105" s="31">
        <v>0.27944000000000002</v>
      </c>
      <c r="N105" s="1"/>
      <c r="O105" s="1"/>
    </row>
    <row r="106" spans="1:15" ht="12.75" customHeight="1">
      <c r="A106" s="31">
        <v>96</v>
      </c>
      <c r="B106" s="31" t="s">
        <v>853</v>
      </c>
      <c r="C106" s="31">
        <v>150.30000000000001</v>
      </c>
      <c r="D106" s="40">
        <v>151.1</v>
      </c>
      <c r="E106" s="40">
        <v>146.69999999999999</v>
      </c>
      <c r="F106" s="40">
        <v>143.1</v>
      </c>
      <c r="G106" s="40">
        <v>138.69999999999999</v>
      </c>
      <c r="H106" s="40">
        <v>154.69999999999999</v>
      </c>
      <c r="I106" s="40">
        <v>159.10000000000002</v>
      </c>
      <c r="J106" s="40">
        <v>162.69999999999999</v>
      </c>
      <c r="K106" s="31">
        <v>155.5</v>
      </c>
      <c r="L106" s="31">
        <v>147.5</v>
      </c>
      <c r="M106" s="31">
        <v>12.07704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244</v>
      </c>
      <c r="D107" s="40">
        <v>254.06666666666669</v>
      </c>
      <c r="E107" s="40">
        <v>229.13333333333338</v>
      </c>
      <c r="F107" s="40">
        <v>214.26666666666668</v>
      </c>
      <c r="G107" s="40">
        <v>189.33333333333337</v>
      </c>
      <c r="H107" s="40">
        <v>268.93333333333339</v>
      </c>
      <c r="I107" s="40">
        <v>293.86666666666673</v>
      </c>
      <c r="J107" s="40">
        <v>308.73333333333341</v>
      </c>
      <c r="K107" s="31">
        <v>279</v>
      </c>
      <c r="L107" s="31">
        <v>239.2</v>
      </c>
      <c r="M107" s="31">
        <v>14.865919999999999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369.45</v>
      </c>
      <c r="D108" s="40">
        <v>376.83333333333331</v>
      </c>
      <c r="E108" s="40">
        <v>355.66666666666663</v>
      </c>
      <c r="F108" s="40">
        <v>341.88333333333333</v>
      </c>
      <c r="G108" s="40">
        <v>320.71666666666664</v>
      </c>
      <c r="H108" s="40">
        <v>390.61666666666662</v>
      </c>
      <c r="I108" s="40">
        <v>411.78333333333325</v>
      </c>
      <c r="J108" s="40">
        <v>425.56666666666661</v>
      </c>
      <c r="K108" s="31">
        <v>398</v>
      </c>
      <c r="L108" s="31">
        <v>363.05</v>
      </c>
      <c r="M108" s="31">
        <v>21.646820000000002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544.79999999999995</v>
      </c>
      <c r="D109" s="40">
        <v>554.83333333333326</v>
      </c>
      <c r="E109" s="40">
        <v>526.76666666666654</v>
      </c>
      <c r="F109" s="40">
        <v>508.73333333333323</v>
      </c>
      <c r="G109" s="40">
        <v>480.66666666666652</v>
      </c>
      <c r="H109" s="40">
        <v>572.86666666666656</v>
      </c>
      <c r="I109" s="40">
        <v>600.93333333333317</v>
      </c>
      <c r="J109" s="40">
        <v>618.96666666666658</v>
      </c>
      <c r="K109" s="31">
        <v>582.9</v>
      </c>
      <c r="L109" s="31">
        <v>536.79999999999995</v>
      </c>
      <c r="M109" s="31">
        <v>51.014400000000002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688.95</v>
      </c>
      <c r="D110" s="40">
        <v>691.66666666666663</v>
      </c>
      <c r="E110" s="40">
        <v>669.33333333333326</v>
      </c>
      <c r="F110" s="40">
        <v>649.71666666666658</v>
      </c>
      <c r="G110" s="40">
        <v>627.38333333333321</v>
      </c>
      <c r="H110" s="40">
        <v>711.2833333333333</v>
      </c>
      <c r="I110" s="40">
        <v>733.61666666666656</v>
      </c>
      <c r="J110" s="40">
        <v>753.23333333333335</v>
      </c>
      <c r="K110" s="31">
        <v>714</v>
      </c>
      <c r="L110" s="31">
        <v>672.05</v>
      </c>
      <c r="M110" s="31">
        <v>0.5867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966.7</v>
      </c>
      <c r="D111" s="40">
        <v>944.4666666666667</v>
      </c>
      <c r="E111" s="40">
        <v>912.88333333333344</v>
      </c>
      <c r="F111" s="40">
        <v>859.06666666666672</v>
      </c>
      <c r="G111" s="40">
        <v>827.48333333333346</v>
      </c>
      <c r="H111" s="40">
        <v>998.28333333333342</v>
      </c>
      <c r="I111" s="40">
        <v>1029.8666666666668</v>
      </c>
      <c r="J111" s="40">
        <v>1083.6833333333334</v>
      </c>
      <c r="K111" s="31">
        <v>976.05</v>
      </c>
      <c r="L111" s="31">
        <v>890.65</v>
      </c>
      <c r="M111" s="31">
        <v>144.58893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155.9</v>
      </c>
      <c r="D112" s="40">
        <v>156.88333333333333</v>
      </c>
      <c r="E112" s="40">
        <v>154.36666666666665</v>
      </c>
      <c r="F112" s="40">
        <v>152.83333333333331</v>
      </c>
      <c r="G112" s="40">
        <v>150.31666666666663</v>
      </c>
      <c r="H112" s="40">
        <v>158.41666666666666</v>
      </c>
      <c r="I112" s="40">
        <v>160.93333333333331</v>
      </c>
      <c r="J112" s="40">
        <v>162.46666666666667</v>
      </c>
      <c r="K112" s="31">
        <v>159.4</v>
      </c>
      <c r="L112" s="31">
        <v>155.35</v>
      </c>
      <c r="M112" s="31">
        <v>118.29846999999999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349.2</v>
      </c>
      <c r="D113" s="40">
        <v>351.5</v>
      </c>
      <c r="E113" s="40">
        <v>345.2</v>
      </c>
      <c r="F113" s="40">
        <v>341.2</v>
      </c>
      <c r="G113" s="40">
        <v>334.9</v>
      </c>
      <c r="H113" s="40">
        <v>355.5</v>
      </c>
      <c r="I113" s="40">
        <v>361.79999999999995</v>
      </c>
      <c r="J113" s="40">
        <v>365.8</v>
      </c>
      <c r="K113" s="31">
        <v>357.8</v>
      </c>
      <c r="L113" s="31">
        <v>347.5</v>
      </c>
      <c r="M113" s="31">
        <v>1.3539399999999999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5267.65</v>
      </c>
      <c r="D114" s="40">
        <v>5333.2166666666662</v>
      </c>
      <c r="E114" s="40">
        <v>5136.4333333333325</v>
      </c>
      <c r="F114" s="40">
        <v>5005.2166666666662</v>
      </c>
      <c r="G114" s="40">
        <v>4808.4333333333325</v>
      </c>
      <c r="H114" s="40">
        <v>5464.4333333333325</v>
      </c>
      <c r="I114" s="40">
        <v>5661.2166666666672</v>
      </c>
      <c r="J114" s="40">
        <v>5792.4333333333325</v>
      </c>
      <c r="K114" s="31">
        <v>5530</v>
      </c>
      <c r="L114" s="31">
        <v>5202</v>
      </c>
      <c r="M114" s="31">
        <v>4.399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1459.2</v>
      </c>
      <c r="D115" s="40">
        <v>1462.05</v>
      </c>
      <c r="E115" s="40">
        <v>1444.1499999999999</v>
      </c>
      <c r="F115" s="40">
        <v>1429.1</v>
      </c>
      <c r="G115" s="40">
        <v>1411.1999999999998</v>
      </c>
      <c r="H115" s="40">
        <v>1477.1</v>
      </c>
      <c r="I115" s="40">
        <v>1495</v>
      </c>
      <c r="J115" s="40">
        <v>1510.05</v>
      </c>
      <c r="K115" s="31">
        <v>1479.95</v>
      </c>
      <c r="L115" s="31">
        <v>1447</v>
      </c>
      <c r="M115" s="31">
        <v>4.5463399999999998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604</v>
      </c>
      <c r="D116" s="40">
        <v>607.6</v>
      </c>
      <c r="E116" s="40">
        <v>596.40000000000009</v>
      </c>
      <c r="F116" s="40">
        <v>588.80000000000007</v>
      </c>
      <c r="G116" s="40">
        <v>577.60000000000014</v>
      </c>
      <c r="H116" s="40">
        <v>615.20000000000005</v>
      </c>
      <c r="I116" s="40">
        <v>626.40000000000009</v>
      </c>
      <c r="J116" s="40">
        <v>634</v>
      </c>
      <c r="K116" s="31">
        <v>618.79999999999995</v>
      </c>
      <c r="L116" s="31">
        <v>600</v>
      </c>
      <c r="M116" s="31">
        <v>15.963469999999999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751.95</v>
      </c>
      <c r="D117" s="40">
        <v>753.48333333333323</v>
      </c>
      <c r="E117" s="40">
        <v>746.46666666666647</v>
      </c>
      <c r="F117" s="40">
        <v>740.98333333333323</v>
      </c>
      <c r="G117" s="40">
        <v>733.96666666666647</v>
      </c>
      <c r="H117" s="40">
        <v>758.96666666666647</v>
      </c>
      <c r="I117" s="40">
        <v>765.98333333333312</v>
      </c>
      <c r="J117" s="40">
        <v>771.46666666666647</v>
      </c>
      <c r="K117" s="31">
        <v>760.5</v>
      </c>
      <c r="L117" s="31">
        <v>748</v>
      </c>
      <c r="M117" s="31">
        <v>4.4995799999999999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548.1</v>
      </c>
      <c r="D118" s="40">
        <v>551.5</v>
      </c>
      <c r="E118" s="40">
        <v>542.6</v>
      </c>
      <c r="F118" s="40">
        <v>537.1</v>
      </c>
      <c r="G118" s="40">
        <v>528.20000000000005</v>
      </c>
      <c r="H118" s="40">
        <v>557</v>
      </c>
      <c r="I118" s="40">
        <v>565.90000000000009</v>
      </c>
      <c r="J118" s="40">
        <v>571.4</v>
      </c>
      <c r="K118" s="31">
        <v>560.4</v>
      </c>
      <c r="L118" s="31">
        <v>546</v>
      </c>
      <c r="M118" s="31">
        <v>0.48753999999999997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3131.4</v>
      </c>
      <c r="D119" s="40">
        <v>3145.9166666666665</v>
      </c>
      <c r="E119" s="40">
        <v>3076.8833333333332</v>
      </c>
      <c r="F119" s="40">
        <v>3022.3666666666668</v>
      </c>
      <c r="G119" s="40">
        <v>2953.3333333333335</v>
      </c>
      <c r="H119" s="40">
        <v>3200.4333333333329</v>
      </c>
      <c r="I119" s="40">
        <v>3269.4666666666667</v>
      </c>
      <c r="J119" s="40">
        <v>3323.9833333333327</v>
      </c>
      <c r="K119" s="31">
        <v>3214.95</v>
      </c>
      <c r="L119" s="31">
        <v>3091.4</v>
      </c>
      <c r="M119" s="31">
        <v>0.48324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437.4</v>
      </c>
      <c r="D120" s="40">
        <v>439.68333333333339</v>
      </c>
      <c r="E120" s="40">
        <v>432.81666666666678</v>
      </c>
      <c r="F120" s="40">
        <v>428.23333333333341</v>
      </c>
      <c r="G120" s="40">
        <v>421.36666666666679</v>
      </c>
      <c r="H120" s="40">
        <v>444.26666666666677</v>
      </c>
      <c r="I120" s="40">
        <v>451.13333333333333</v>
      </c>
      <c r="J120" s="40">
        <v>455.71666666666675</v>
      </c>
      <c r="K120" s="31">
        <v>446.55</v>
      </c>
      <c r="L120" s="31">
        <v>435.1</v>
      </c>
      <c r="M120" s="31">
        <v>9.3958999999999993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280.14999999999998</v>
      </c>
      <c r="D121" s="40">
        <v>281.05</v>
      </c>
      <c r="E121" s="40">
        <v>274.10000000000002</v>
      </c>
      <c r="F121" s="40">
        <v>268.05</v>
      </c>
      <c r="G121" s="40">
        <v>261.10000000000002</v>
      </c>
      <c r="H121" s="40">
        <v>287.10000000000002</v>
      </c>
      <c r="I121" s="40">
        <v>294.04999999999995</v>
      </c>
      <c r="J121" s="40">
        <v>300.10000000000002</v>
      </c>
      <c r="K121" s="31">
        <v>288</v>
      </c>
      <c r="L121" s="31">
        <v>275</v>
      </c>
      <c r="M121" s="31">
        <v>0.96255000000000002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147.9</v>
      </c>
      <c r="D122" s="40">
        <v>149.06666666666669</v>
      </c>
      <c r="E122" s="40">
        <v>146.33333333333337</v>
      </c>
      <c r="F122" s="40">
        <v>144.76666666666668</v>
      </c>
      <c r="G122" s="40">
        <v>142.03333333333336</v>
      </c>
      <c r="H122" s="40">
        <v>150.63333333333338</v>
      </c>
      <c r="I122" s="40">
        <v>153.36666666666667</v>
      </c>
      <c r="J122" s="40">
        <v>154.93333333333339</v>
      </c>
      <c r="K122" s="31">
        <v>151.80000000000001</v>
      </c>
      <c r="L122" s="31">
        <v>147.5</v>
      </c>
      <c r="M122" s="31">
        <v>20.485209999999999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875.25</v>
      </c>
      <c r="D123" s="40">
        <v>878.05000000000007</v>
      </c>
      <c r="E123" s="40">
        <v>861.40000000000009</v>
      </c>
      <c r="F123" s="40">
        <v>847.55000000000007</v>
      </c>
      <c r="G123" s="40">
        <v>830.90000000000009</v>
      </c>
      <c r="H123" s="40">
        <v>891.90000000000009</v>
      </c>
      <c r="I123" s="40">
        <v>908.55</v>
      </c>
      <c r="J123" s="40">
        <v>922.40000000000009</v>
      </c>
      <c r="K123" s="31">
        <v>894.7</v>
      </c>
      <c r="L123" s="31">
        <v>864.2</v>
      </c>
      <c r="M123" s="31">
        <v>5.0806699999999996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1075</v>
      </c>
      <c r="D124" s="40">
        <v>1077.4166666666667</v>
      </c>
      <c r="E124" s="40">
        <v>1050.8333333333335</v>
      </c>
      <c r="F124" s="40">
        <v>1026.6666666666667</v>
      </c>
      <c r="G124" s="40">
        <v>1000.0833333333335</v>
      </c>
      <c r="H124" s="40">
        <v>1101.5833333333335</v>
      </c>
      <c r="I124" s="40">
        <v>1128.166666666667</v>
      </c>
      <c r="J124" s="40">
        <v>1152.3333333333335</v>
      </c>
      <c r="K124" s="31">
        <v>1104</v>
      </c>
      <c r="L124" s="31">
        <v>1053.25</v>
      </c>
      <c r="M124" s="31">
        <v>2.1577099999999998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602</v>
      </c>
      <c r="D125" s="40">
        <v>604.73333333333335</v>
      </c>
      <c r="E125" s="40">
        <v>597.06666666666672</v>
      </c>
      <c r="F125" s="40">
        <v>592.13333333333333</v>
      </c>
      <c r="G125" s="40">
        <v>584.4666666666667</v>
      </c>
      <c r="H125" s="40">
        <v>609.66666666666674</v>
      </c>
      <c r="I125" s="40">
        <v>617.33333333333326</v>
      </c>
      <c r="J125" s="40">
        <v>622.26666666666677</v>
      </c>
      <c r="K125" s="31">
        <v>612.4</v>
      </c>
      <c r="L125" s="31">
        <v>599.79999999999995</v>
      </c>
      <c r="M125" s="31">
        <v>19.529209999999999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1888.35</v>
      </c>
      <c r="D126" s="40">
        <v>1914.6499999999999</v>
      </c>
      <c r="E126" s="40">
        <v>1852.6999999999998</v>
      </c>
      <c r="F126" s="40">
        <v>1817.05</v>
      </c>
      <c r="G126" s="40">
        <v>1755.1</v>
      </c>
      <c r="H126" s="40">
        <v>1950.2999999999997</v>
      </c>
      <c r="I126" s="40">
        <v>2012.25</v>
      </c>
      <c r="J126" s="40">
        <v>2047.8999999999996</v>
      </c>
      <c r="K126" s="31">
        <v>1976.6</v>
      </c>
      <c r="L126" s="31">
        <v>1879</v>
      </c>
      <c r="M126" s="31">
        <v>1.5446500000000001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510</v>
      </c>
      <c r="D127" s="40">
        <v>514.4666666666667</v>
      </c>
      <c r="E127" s="40">
        <v>497.78333333333342</v>
      </c>
      <c r="F127" s="40">
        <v>485.56666666666672</v>
      </c>
      <c r="G127" s="40">
        <v>468.88333333333344</v>
      </c>
      <c r="H127" s="40">
        <v>526.68333333333339</v>
      </c>
      <c r="I127" s="40">
        <v>543.36666666666679</v>
      </c>
      <c r="J127" s="40">
        <v>555.58333333333337</v>
      </c>
      <c r="K127" s="31">
        <v>531.15</v>
      </c>
      <c r="L127" s="31">
        <v>502.25</v>
      </c>
      <c r="M127" s="31">
        <v>1.86622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89.45</v>
      </c>
      <c r="D128" s="40">
        <v>90.516666666666666</v>
      </c>
      <c r="E128" s="40">
        <v>87.233333333333334</v>
      </c>
      <c r="F128" s="40">
        <v>85.016666666666666</v>
      </c>
      <c r="G128" s="40">
        <v>81.733333333333334</v>
      </c>
      <c r="H128" s="40">
        <v>92.733333333333334</v>
      </c>
      <c r="I128" s="40">
        <v>96.016666666666666</v>
      </c>
      <c r="J128" s="40">
        <v>98.233333333333334</v>
      </c>
      <c r="K128" s="31">
        <v>93.8</v>
      </c>
      <c r="L128" s="31">
        <v>88.3</v>
      </c>
      <c r="M128" s="31">
        <v>12.5045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960.6</v>
      </c>
      <c r="D129" s="40">
        <v>965.16666666666663</v>
      </c>
      <c r="E129" s="40">
        <v>955.43333333333328</v>
      </c>
      <c r="F129" s="40">
        <v>950.26666666666665</v>
      </c>
      <c r="G129" s="40">
        <v>940.5333333333333</v>
      </c>
      <c r="H129" s="40">
        <v>970.33333333333326</v>
      </c>
      <c r="I129" s="40">
        <v>980.06666666666661</v>
      </c>
      <c r="J129" s="40">
        <v>985.23333333333323</v>
      </c>
      <c r="K129" s="31">
        <v>974.9</v>
      </c>
      <c r="L129" s="31">
        <v>960</v>
      </c>
      <c r="M129" s="31">
        <v>0.26868999999999998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2105.6</v>
      </c>
      <c r="D130" s="40">
        <v>2123.2666666666664</v>
      </c>
      <c r="E130" s="40">
        <v>2064.4833333333327</v>
      </c>
      <c r="F130" s="40">
        <v>2023.3666666666663</v>
      </c>
      <c r="G130" s="40">
        <v>1964.5833333333326</v>
      </c>
      <c r="H130" s="40">
        <v>2164.3833333333328</v>
      </c>
      <c r="I130" s="40">
        <v>2223.1666666666665</v>
      </c>
      <c r="J130" s="40">
        <v>2264.2833333333328</v>
      </c>
      <c r="K130" s="31">
        <v>2182.0500000000002</v>
      </c>
      <c r="L130" s="31">
        <v>2082.15</v>
      </c>
      <c r="M130" s="31">
        <v>8.7271999999999998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266.75</v>
      </c>
      <c r="D131" s="40">
        <v>273.18333333333334</v>
      </c>
      <c r="E131" s="40">
        <v>257.56666666666666</v>
      </c>
      <c r="F131" s="40">
        <v>248.38333333333333</v>
      </c>
      <c r="G131" s="40">
        <v>232.76666666666665</v>
      </c>
      <c r="H131" s="40">
        <v>282.36666666666667</v>
      </c>
      <c r="I131" s="40">
        <v>297.98333333333335</v>
      </c>
      <c r="J131" s="40">
        <v>307.16666666666669</v>
      </c>
      <c r="K131" s="31">
        <v>288.8</v>
      </c>
      <c r="L131" s="31">
        <v>264</v>
      </c>
      <c r="M131" s="31">
        <v>112.02104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170.9</v>
      </c>
      <c r="D132" s="40">
        <v>172.6</v>
      </c>
      <c r="E132" s="40">
        <v>166.6</v>
      </c>
      <c r="F132" s="40">
        <v>162.30000000000001</v>
      </c>
      <c r="G132" s="40">
        <v>156.30000000000001</v>
      </c>
      <c r="H132" s="40">
        <v>176.89999999999998</v>
      </c>
      <c r="I132" s="40">
        <v>182.89999999999998</v>
      </c>
      <c r="J132" s="40">
        <v>187.19999999999996</v>
      </c>
      <c r="K132" s="31">
        <v>178.6</v>
      </c>
      <c r="L132" s="31">
        <v>168.3</v>
      </c>
      <c r="M132" s="31">
        <v>35.830710000000003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734.3</v>
      </c>
      <c r="D133" s="40">
        <v>737.88333333333333</v>
      </c>
      <c r="E133" s="40">
        <v>724.41666666666663</v>
      </c>
      <c r="F133" s="40">
        <v>714.5333333333333</v>
      </c>
      <c r="G133" s="40">
        <v>701.06666666666661</v>
      </c>
      <c r="H133" s="40">
        <v>747.76666666666665</v>
      </c>
      <c r="I133" s="40">
        <v>761.23333333333335</v>
      </c>
      <c r="J133" s="40">
        <v>771.11666666666667</v>
      </c>
      <c r="K133" s="31">
        <v>751.35</v>
      </c>
      <c r="L133" s="31">
        <v>728</v>
      </c>
      <c r="M133" s="31">
        <v>0.16184999999999999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4937.8</v>
      </c>
      <c r="D134" s="40">
        <v>4924.083333333333</v>
      </c>
      <c r="E134" s="40">
        <v>4770.4666666666662</v>
      </c>
      <c r="F134" s="40">
        <v>4603.1333333333332</v>
      </c>
      <c r="G134" s="40">
        <v>4449.5166666666664</v>
      </c>
      <c r="H134" s="40">
        <v>5091.4166666666661</v>
      </c>
      <c r="I134" s="40">
        <v>5245.0333333333328</v>
      </c>
      <c r="J134" s="40">
        <v>5412.3666666666659</v>
      </c>
      <c r="K134" s="31">
        <v>5077.7</v>
      </c>
      <c r="L134" s="31">
        <v>4756.75</v>
      </c>
      <c r="M134" s="31">
        <v>15.705550000000001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5102.5</v>
      </c>
      <c r="D135" s="40">
        <v>5106.5666666666666</v>
      </c>
      <c r="E135" s="40">
        <v>5003.1833333333334</v>
      </c>
      <c r="F135" s="40">
        <v>4903.8666666666668</v>
      </c>
      <c r="G135" s="40">
        <v>4800.4833333333336</v>
      </c>
      <c r="H135" s="40">
        <v>5205.8833333333332</v>
      </c>
      <c r="I135" s="40">
        <v>5309.2666666666664</v>
      </c>
      <c r="J135" s="40">
        <v>5408.583333333333</v>
      </c>
      <c r="K135" s="31">
        <v>5209.95</v>
      </c>
      <c r="L135" s="31">
        <v>5007.25</v>
      </c>
      <c r="M135" s="31">
        <v>3.83534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376.85</v>
      </c>
      <c r="D136" s="40">
        <v>384.55</v>
      </c>
      <c r="E136" s="40">
        <v>367.3</v>
      </c>
      <c r="F136" s="40">
        <v>357.75</v>
      </c>
      <c r="G136" s="40">
        <v>340.5</v>
      </c>
      <c r="H136" s="40">
        <v>394.1</v>
      </c>
      <c r="I136" s="40">
        <v>411.35</v>
      </c>
      <c r="J136" s="40">
        <v>420.90000000000003</v>
      </c>
      <c r="K136" s="31">
        <v>401.8</v>
      </c>
      <c r="L136" s="31">
        <v>375</v>
      </c>
      <c r="M136" s="31">
        <v>118.74169999999999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4718.75</v>
      </c>
      <c r="D137" s="40">
        <v>4759.6166666666668</v>
      </c>
      <c r="E137" s="40">
        <v>4659.2333333333336</v>
      </c>
      <c r="F137" s="40">
        <v>4599.7166666666672</v>
      </c>
      <c r="G137" s="40">
        <v>4499.3333333333339</v>
      </c>
      <c r="H137" s="40">
        <v>4819.1333333333332</v>
      </c>
      <c r="I137" s="40">
        <v>4919.5166666666664</v>
      </c>
      <c r="J137" s="40">
        <v>4979.0333333333328</v>
      </c>
      <c r="K137" s="31">
        <v>4860</v>
      </c>
      <c r="L137" s="31">
        <v>4700.1000000000004</v>
      </c>
      <c r="M137" s="31">
        <v>5.1855099999999998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4750.8999999999996</v>
      </c>
      <c r="D138" s="40">
        <v>4715.6833333333334</v>
      </c>
      <c r="E138" s="40">
        <v>4611.3666666666668</v>
      </c>
      <c r="F138" s="40">
        <v>4471.833333333333</v>
      </c>
      <c r="G138" s="40">
        <v>4367.5166666666664</v>
      </c>
      <c r="H138" s="40">
        <v>4855.2166666666672</v>
      </c>
      <c r="I138" s="40">
        <v>4959.5333333333347</v>
      </c>
      <c r="J138" s="40">
        <v>5099.0666666666675</v>
      </c>
      <c r="K138" s="31">
        <v>4820</v>
      </c>
      <c r="L138" s="31">
        <v>4576.1499999999996</v>
      </c>
      <c r="M138" s="31">
        <v>10.72273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2305.65</v>
      </c>
      <c r="D139" s="40">
        <v>2316.5499999999997</v>
      </c>
      <c r="E139" s="40">
        <v>2283.0999999999995</v>
      </c>
      <c r="F139" s="40">
        <v>2260.5499999999997</v>
      </c>
      <c r="G139" s="40">
        <v>2227.0999999999995</v>
      </c>
      <c r="H139" s="40">
        <v>2339.0999999999995</v>
      </c>
      <c r="I139" s="40">
        <v>2372.5499999999993</v>
      </c>
      <c r="J139" s="40">
        <v>2395.0999999999995</v>
      </c>
      <c r="K139" s="31">
        <v>2350</v>
      </c>
      <c r="L139" s="31">
        <v>2294</v>
      </c>
      <c r="M139" s="31">
        <v>0.33750000000000002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72.900000000000006</v>
      </c>
      <c r="D140" s="40">
        <v>73.45</v>
      </c>
      <c r="E140" s="40">
        <v>71.45</v>
      </c>
      <c r="F140" s="40">
        <v>70</v>
      </c>
      <c r="G140" s="40">
        <v>68</v>
      </c>
      <c r="H140" s="40">
        <v>74.900000000000006</v>
      </c>
      <c r="I140" s="40">
        <v>76.900000000000006</v>
      </c>
      <c r="J140" s="40">
        <v>78.350000000000009</v>
      </c>
      <c r="K140" s="31">
        <v>75.45</v>
      </c>
      <c r="L140" s="31">
        <v>72</v>
      </c>
      <c r="M140" s="31">
        <v>12.77379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2433.9</v>
      </c>
      <c r="D141" s="40">
        <v>2453.8333333333335</v>
      </c>
      <c r="E141" s="40">
        <v>2401.5666666666671</v>
      </c>
      <c r="F141" s="40">
        <v>2369.2333333333336</v>
      </c>
      <c r="G141" s="40">
        <v>2316.9666666666672</v>
      </c>
      <c r="H141" s="40">
        <v>2486.166666666667</v>
      </c>
      <c r="I141" s="40">
        <v>2538.4333333333334</v>
      </c>
      <c r="J141" s="40">
        <v>2570.7666666666669</v>
      </c>
      <c r="K141" s="31">
        <v>2506.1</v>
      </c>
      <c r="L141" s="31">
        <v>2421.5</v>
      </c>
      <c r="M141" s="31">
        <v>5.5462899999999999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459.75</v>
      </c>
      <c r="D142" s="40">
        <v>466.9666666666667</v>
      </c>
      <c r="E142" s="40">
        <v>448.58333333333337</v>
      </c>
      <c r="F142" s="40">
        <v>437.41666666666669</v>
      </c>
      <c r="G142" s="40">
        <v>419.03333333333336</v>
      </c>
      <c r="H142" s="40">
        <v>478.13333333333338</v>
      </c>
      <c r="I142" s="40">
        <v>496.51666666666671</v>
      </c>
      <c r="J142" s="40">
        <v>507.68333333333339</v>
      </c>
      <c r="K142" s="31">
        <v>485.35</v>
      </c>
      <c r="L142" s="31">
        <v>455.8</v>
      </c>
      <c r="M142" s="31">
        <v>1.67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127.3</v>
      </c>
      <c r="D143" s="40">
        <v>129.95000000000002</v>
      </c>
      <c r="E143" s="40">
        <v>124.35000000000002</v>
      </c>
      <c r="F143" s="40">
        <v>121.4</v>
      </c>
      <c r="G143" s="40">
        <v>115.80000000000001</v>
      </c>
      <c r="H143" s="40">
        <v>132.90000000000003</v>
      </c>
      <c r="I143" s="40">
        <v>138.5</v>
      </c>
      <c r="J143" s="40">
        <v>141.45000000000005</v>
      </c>
      <c r="K143" s="31">
        <v>135.55000000000001</v>
      </c>
      <c r="L143" s="31">
        <v>127</v>
      </c>
      <c r="M143" s="31">
        <v>6.7409999999999997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259.64999999999998</v>
      </c>
      <c r="D144" s="40">
        <v>260.55</v>
      </c>
      <c r="E144" s="40">
        <v>254.10000000000002</v>
      </c>
      <c r="F144" s="40">
        <v>248.55</v>
      </c>
      <c r="G144" s="40">
        <v>242.10000000000002</v>
      </c>
      <c r="H144" s="40">
        <v>266.10000000000002</v>
      </c>
      <c r="I144" s="40">
        <v>272.54999999999995</v>
      </c>
      <c r="J144" s="40">
        <v>278.10000000000002</v>
      </c>
      <c r="K144" s="31">
        <v>267</v>
      </c>
      <c r="L144" s="31">
        <v>255</v>
      </c>
      <c r="M144" s="31">
        <v>9.5277700000000003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530.79999999999995</v>
      </c>
      <c r="D145" s="40">
        <v>528.48333333333323</v>
      </c>
      <c r="E145" s="40">
        <v>511.41666666666652</v>
      </c>
      <c r="F145" s="40">
        <v>492.0333333333333</v>
      </c>
      <c r="G145" s="40">
        <v>474.96666666666658</v>
      </c>
      <c r="H145" s="40">
        <v>547.86666666666645</v>
      </c>
      <c r="I145" s="40">
        <v>564.93333333333328</v>
      </c>
      <c r="J145" s="40">
        <v>584.31666666666638</v>
      </c>
      <c r="K145" s="31">
        <v>545.54999999999995</v>
      </c>
      <c r="L145" s="31">
        <v>509.1</v>
      </c>
      <c r="M145" s="31">
        <v>4.1751800000000001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1687.4</v>
      </c>
      <c r="D146" s="40">
        <v>1698.8500000000001</v>
      </c>
      <c r="E146" s="40">
        <v>1662.1000000000004</v>
      </c>
      <c r="F146" s="40">
        <v>1636.8000000000002</v>
      </c>
      <c r="G146" s="40">
        <v>1600.0500000000004</v>
      </c>
      <c r="H146" s="40">
        <v>1724.1500000000003</v>
      </c>
      <c r="I146" s="40">
        <v>1760.8999999999999</v>
      </c>
      <c r="J146" s="40">
        <v>1786.2000000000003</v>
      </c>
      <c r="K146" s="31">
        <v>1735.6</v>
      </c>
      <c r="L146" s="31">
        <v>1673.55</v>
      </c>
      <c r="M146" s="31">
        <v>1.40882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73.95</v>
      </c>
      <c r="D147" s="40">
        <v>73.666666666666671</v>
      </c>
      <c r="E147" s="40">
        <v>72.533333333333346</v>
      </c>
      <c r="F147" s="40">
        <v>71.116666666666674</v>
      </c>
      <c r="G147" s="40">
        <v>69.983333333333348</v>
      </c>
      <c r="H147" s="40">
        <v>75.083333333333343</v>
      </c>
      <c r="I147" s="40">
        <v>76.216666666666669</v>
      </c>
      <c r="J147" s="40">
        <v>77.63333333333334</v>
      </c>
      <c r="K147" s="31">
        <v>74.8</v>
      </c>
      <c r="L147" s="31">
        <v>72.25</v>
      </c>
      <c r="M147" s="31">
        <v>85.230500000000006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198.15</v>
      </c>
      <c r="D148" s="40">
        <v>199.70000000000002</v>
      </c>
      <c r="E148" s="40">
        <v>195.10000000000002</v>
      </c>
      <c r="F148" s="40">
        <v>192.05</v>
      </c>
      <c r="G148" s="40">
        <v>187.45000000000002</v>
      </c>
      <c r="H148" s="40">
        <v>202.75000000000003</v>
      </c>
      <c r="I148" s="40">
        <v>207.35</v>
      </c>
      <c r="J148" s="40">
        <v>210.40000000000003</v>
      </c>
      <c r="K148" s="31">
        <v>204.3</v>
      </c>
      <c r="L148" s="31">
        <v>196.65</v>
      </c>
      <c r="M148" s="31">
        <v>2.1265999999999998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121.5</v>
      </c>
      <c r="D149" s="40">
        <v>122.05</v>
      </c>
      <c r="E149" s="40">
        <v>119.5</v>
      </c>
      <c r="F149" s="40">
        <v>117.5</v>
      </c>
      <c r="G149" s="40">
        <v>114.95</v>
      </c>
      <c r="H149" s="40">
        <v>124.05</v>
      </c>
      <c r="I149" s="40">
        <v>126.59999999999998</v>
      </c>
      <c r="J149" s="40">
        <v>128.6</v>
      </c>
      <c r="K149" s="31">
        <v>124.6</v>
      </c>
      <c r="L149" s="31">
        <v>120.05</v>
      </c>
      <c r="M149" s="31">
        <v>7.0770499999999998</v>
      </c>
      <c r="N149" s="1"/>
      <c r="O149" s="1"/>
    </row>
    <row r="150" spans="1:15" ht="12.75" customHeight="1">
      <c r="A150" s="31">
        <v>140</v>
      </c>
      <c r="B150" s="31" t="s">
        <v>854</v>
      </c>
      <c r="C150" s="31">
        <v>62.9</v>
      </c>
      <c r="D150" s="40">
        <v>63.683333333333337</v>
      </c>
      <c r="E150" s="40">
        <v>61.916666666666671</v>
      </c>
      <c r="F150" s="40">
        <v>60.933333333333337</v>
      </c>
      <c r="G150" s="40">
        <v>59.166666666666671</v>
      </c>
      <c r="H150" s="40">
        <v>64.666666666666671</v>
      </c>
      <c r="I150" s="40">
        <v>66.433333333333323</v>
      </c>
      <c r="J150" s="40">
        <v>67.416666666666671</v>
      </c>
      <c r="K150" s="31">
        <v>65.45</v>
      </c>
      <c r="L150" s="31">
        <v>62.7</v>
      </c>
      <c r="M150" s="31">
        <v>9.8119999999999994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746.75</v>
      </c>
      <c r="D151" s="40">
        <v>748.5</v>
      </c>
      <c r="E151" s="40">
        <v>732.15</v>
      </c>
      <c r="F151" s="40">
        <v>717.55</v>
      </c>
      <c r="G151" s="40">
        <v>701.19999999999993</v>
      </c>
      <c r="H151" s="40">
        <v>763.1</v>
      </c>
      <c r="I151" s="40">
        <v>779.44999999999993</v>
      </c>
      <c r="J151" s="40">
        <v>794.05000000000007</v>
      </c>
      <c r="K151" s="31">
        <v>764.85</v>
      </c>
      <c r="L151" s="31">
        <v>733.9</v>
      </c>
      <c r="M151" s="31">
        <v>0.61760000000000004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1869.4</v>
      </c>
      <c r="D152" s="40">
        <v>1854.05</v>
      </c>
      <c r="E152" s="40">
        <v>1818.35</v>
      </c>
      <c r="F152" s="40">
        <v>1767.3</v>
      </c>
      <c r="G152" s="40">
        <v>1731.6</v>
      </c>
      <c r="H152" s="40">
        <v>1905.1</v>
      </c>
      <c r="I152" s="40">
        <v>1940.8000000000002</v>
      </c>
      <c r="J152" s="40">
        <v>1991.85</v>
      </c>
      <c r="K152" s="31">
        <v>1889.75</v>
      </c>
      <c r="L152" s="31">
        <v>1803</v>
      </c>
      <c r="M152" s="31">
        <v>49.032730000000001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165.7</v>
      </c>
      <c r="D153" s="40">
        <v>166.9</v>
      </c>
      <c r="E153" s="40">
        <v>164.10000000000002</v>
      </c>
      <c r="F153" s="40">
        <v>162.50000000000003</v>
      </c>
      <c r="G153" s="40">
        <v>159.70000000000005</v>
      </c>
      <c r="H153" s="40">
        <v>168.5</v>
      </c>
      <c r="I153" s="40">
        <v>171.3</v>
      </c>
      <c r="J153" s="40">
        <v>172.89999999999998</v>
      </c>
      <c r="K153" s="31">
        <v>169.7</v>
      </c>
      <c r="L153" s="31">
        <v>165.3</v>
      </c>
      <c r="M153" s="31">
        <v>24.62903</v>
      </c>
      <c r="N153" s="1"/>
      <c r="O153" s="1"/>
    </row>
    <row r="154" spans="1:15" ht="12.75" customHeight="1">
      <c r="A154" s="31">
        <v>144</v>
      </c>
      <c r="B154" s="31" t="s">
        <v>855</v>
      </c>
      <c r="C154" s="31">
        <v>111.5</v>
      </c>
      <c r="D154" s="40">
        <v>112.5</v>
      </c>
      <c r="E154" s="40">
        <v>109.3</v>
      </c>
      <c r="F154" s="40">
        <v>107.1</v>
      </c>
      <c r="G154" s="40">
        <v>103.89999999999999</v>
      </c>
      <c r="H154" s="40">
        <v>114.7</v>
      </c>
      <c r="I154" s="40">
        <v>117.89999999999999</v>
      </c>
      <c r="J154" s="40">
        <v>120.10000000000001</v>
      </c>
      <c r="K154" s="31">
        <v>115.7</v>
      </c>
      <c r="L154" s="31">
        <v>110.3</v>
      </c>
      <c r="M154" s="31">
        <v>0.47233000000000003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290.14999999999998</v>
      </c>
      <c r="D155" s="40">
        <v>289.73333333333335</v>
      </c>
      <c r="E155" s="40">
        <v>286.4666666666667</v>
      </c>
      <c r="F155" s="40">
        <v>282.78333333333336</v>
      </c>
      <c r="G155" s="40">
        <v>279.51666666666671</v>
      </c>
      <c r="H155" s="40">
        <v>293.41666666666669</v>
      </c>
      <c r="I155" s="40">
        <v>296.68333333333334</v>
      </c>
      <c r="J155" s="40">
        <v>300.36666666666667</v>
      </c>
      <c r="K155" s="31">
        <v>293</v>
      </c>
      <c r="L155" s="31">
        <v>286.05</v>
      </c>
      <c r="M155" s="31">
        <v>2.4223699999999999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88.7</v>
      </c>
      <c r="D156" s="40">
        <v>89.816666666666663</v>
      </c>
      <c r="E156" s="40">
        <v>86.933333333333323</v>
      </c>
      <c r="F156" s="40">
        <v>85.166666666666657</v>
      </c>
      <c r="G156" s="40">
        <v>82.283333333333317</v>
      </c>
      <c r="H156" s="40">
        <v>91.583333333333329</v>
      </c>
      <c r="I156" s="40">
        <v>94.466666666666654</v>
      </c>
      <c r="J156" s="40">
        <v>96.233333333333334</v>
      </c>
      <c r="K156" s="31">
        <v>92.7</v>
      </c>
      <c r="L156" s="31">
        <v>88.05</v>
      </c>
      <c r="M156" s="31">
        <v>210.88333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553.54999999999995</v>
      </c>
      <c r="D157" s="40">
        <v>562.85</v>
      </c>
      <c r="E157" s="40">
        <v>536.70000000000005</v>
      </c>
      <c r="F157" s="40">
        <v>519.85</v>
      </c>
      <c r="G157" s="40">
        <v>493.70000000000005</v>
      </c>
      <c r="H157" s="40">
        <v>579.70000000000005</v>
      </c>
      <c r="I157" s="40">
        <v>605.84999999999991</v>
      </c>
      <c r="J157" s="40">
        <v>622.70000000000005</v>
      </c>
      <c r="K157" s="31">
        <v>589</v>
      </c>
      <c r="L157" s="31">
        <v>546</v>
      </c>
      <c r="M157" s="31">
        <v>2.4487700000000001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3666.25</v>
      </c>
      <c r="D158" s="40">
        <v>3730.0833333333335</v>
      </c>
      <c r="E158" s="40">
        <v>3572.166666666667</v>
      </c>
      <c r="F158" s="40">
        <v>3478.0833333333335</v>
      </c>
      <c r="G158" s="40">
        <v>3320.166666666667</v>
      </c>
      <c r="H158" s="40">
        <v>3824.166666666667</v>
      </c>
      <c r="I158" s="40">
        <v>3982.0833333333339</v>
      </c>
      <c r="J158" s="40">
        <v>4076.166666666667</v>
      </c>
      <c r="K158" s="31">
        <v>3888</v>
      </c>
      <c r="L158" s="31">
        <v>3636</v>
      </c>
      <c r="M158" s="31">
        <v>0.74705999999999995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202.05</v>
      </c>
      <c r="D159" s="40">
        <v>204.33333333333334</v>
      </c>
      <c r="E159" s="40">
        <v>198.11666666666667</v>
      </c>
      <c r="F159" s="40">
        <v>194.18333333333334</v>
      </c>
      <c r="G159" s="40">
        <v>187.96666666666667</v>
      </c>
      <c r="H159" s="40">
        <v>208.26666666666668</v>
      </c>
      <c r="I159" s="40">
        <v>214.48333333333332</v>
      </c>
      <c r="J159" s="40">
        <v>218.41666666666669</v>
      </c>
      <c r="K159" s="31">
        <v>210.55</v>
      </c>
      <c r="L159" s="31">
        <v>200.4</v>
      </c>
      <c r="M159" s="31">
        <v>5.3934499999999996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2061.9499999999998</v>
      </c>
      <c r="D160" s="40">
        <v>2073.65</v>
      </c>
      <c r="E160" s="40">
        <v>2028.3000000000002</v>
      </c>
      <c r="F160" s="40">
        <v>1994.65</v>
      </c>
      <c r="G160" s="40">
        <v>1949.3000000000002</v>
      </c>
      <c r="H160" s="40">
        <v>2107.3000000000002</v>
      </c>
      <c r="I160" s="40">
        <v>2152.6499999999996</v>
      </c>
      <c r="J160" s="40">
        <v>2186.3000000000002</v>
      </c>
      <c r="K160" s="31">
        <v>2119</v>
      </c>
      <c r="L160" s="31">
        <v>2040</v>
      </c>
      <c r="M160" s="31">
        <v>0.53591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283.35000000000002</v>
      </c>
      <c r="D161" s="40">
        <v>288.78333333333336</v>
      </c>
      <c r="E161" s="40">
        <v>274.56666666666672</v>
      </c>
      <c r="F161" s="40">
        <v>265.78333333333336</v>
      </c>
      <c r="G161" s="40">
        <v>251.56666666666672</v>
      </c>
      <c r="H161" s="40">
        <v>297.56666666666672</v>
      </c>
      <c r="I161" s="40">
        <v>311.7833333333333</v>
      </c>
      <c r="J161" s="40">
        <v>320.56666666666672</v>
      </c>
      <c r="K161" s="31">
        <v>303</v>
      </c>
      <c r="L161" s="31">
        <v>280</v>
      </c>
      <c r="M161" s="31">
        <v>90.877290000000002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50.25</v>
      </c>
      <c r="D162" s="40">
        <v>50.883333333333333</v>
      </c>
      <c r="E162" s="40">
        <v>49.266666666666666</v>
      </c>
      <c r="F162" s="40">
        <v>48.283333333333331</v>
      </c>
      <c r="G162" s="40">
        <v>46.666666666666664</v>
      </c>
      <c r="H162" s="40">
        <v>51.866666666666667</v>
      </c>
      <c r="I162" s="40">
        <v>53.483333333333327</v>
      </c>
      <c r="J162" s="40">
        <v>54.466666666666669</v>
      </c>
      <c r="K162" s="31">
        <v>52.5</v>
      </c>
      <c r="L162" s="31">
        <v>49.9</v>
      </c>
      <c r="M162" s="31">
        <v>24.927990000000001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166.2</v>
      </c>
      <c r="D163" s="40">
        <v>167.54999999999998</v>
      </c>
      <c r="E163" s="40">
        <v>163.89999999999998</v>
      </c>
      <c r="F163" s="40">
        <v>161.6</v>
      </c>
      <c r="G163" s="40">
        <v>157.94999999999999</v>
      </c>
      <c r="H163" s="40">
        <v>169.84999999999997</v>
      </c>
      <c r="I163" s="40">
        <v>173.5</v>
      </c>
      <c r="J163" s="40">
        <v>175.79999999999995</v>
      </c>
      <c r="K163" s="31">
        <v>171.2</v>
      </c>
      <c r="L163" s="31">
        <v>165.25</v>
      </c>
      <c r="M163" s="31">
        <v>26.62274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163.1</v>
      </c>
      <c r="D164" s="40">
        <v>165.28333333333333</v>
      </c>
      <c r="E164" s="40">
        <v>160.01666666666665</v>
      </c>
      <c r="F164" s="40">
        <v>156.93333333333331</v>
      </c>
      <c r="G164" s="40">
        <v>151.66666666666663</v>
      </c>
      <c r="H164" s="40">
        <v>168.36666666666667</v>
      </c>
      <c r="I164" s="40">
        <v>173.63333333333338</v>
      </c>
      <c r="J164" s="40">
        <v>176.7166666666667</v>
      </c>
      <c r="K164" s="31">
        <v>170.55</v>
      </c>
      <c r="L164" s="31">
        <v>162.19999999999999</v>
      </c>
      <c r="M164" s="31">
        <v>1.8804000000000001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133.6</v>
      </c>
      <c r="D165" s="40">
        <v>135.66666666666666</v>
      </c>
      <c r="E165" s="40">
        <v>130.98333333333332</v>
      </c>
      <c r="F165" s="40">
        <v>128.36666666666667</v>
      </c>
      <c r="G165" s="40">
        <v>123.68333333333334</v>
      </c>
      <c r="H165" s="40">
        <v>138.2833333333333</v>
      </c>
      <c r="I165" s="40">
        <v>142.96666666666664</v>
      </c>
      <c r="J165" s="40">
        <v>145.58333333333329</v>
      </c>
      <c r="K165" s="31">
        <v>140.35</v>
      </c>
      <c r="L165" s="31">
        <v>133.05000000000001</v>
      </c>
      <c r="M165" s="31">
        <v>104.99621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2814.05</v>
      </c>
      <c r="D166" s="40">
        <v>2836.2833333333333</v>
      </c>
      <c r="E166" s="40">
        <v>2786.5666666666666</v>
      </c>
      <c r="F166" s="40">
        <v>2759.0833333333335</v>
      </c>
      <c r="G166" s="40">
        <v>2709.3666666666668</v>
      </c>
      <c r="H166" s="40">
        <v>2863.7666666666664</v>
      </c>
      <c r="I166" s="40">
        <v>2913.4833333333327</v>
      </c>
      <c r="J166" s="40">
        <v>2940.9666666666662</v>
      </c>
      <c r="K166" s="31">
        <v>2886</v>
      </c>
      <c r="L166" s="31">
        <v>2808.8</v>
      </c>
      <c r="M166" s="31">
        <v>0.22891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3425.15</v>
      </c>
      <c r="D167" s="40">
        <v>3422.5833333333335</v>
      </c>
      <c r="E167" s="40">
        <v>3369.7666666666669</v>
      </c>
      <c r="F167" s="40">
        <v>3314.3833333333332</v>
      </c>
      <c r="G167" s="40">
        <v>3261.5666666666666</v>
      </c>
      <c r="H167" s="40">
        <v>3477.9666666666672</v>
      </c>
      <c r="I167" s="40">
        <v>3530.7833333333338</v>
      </c>
      <c r="J167" s="40">
        <v>3586.1666666666674</v>
      </c>
      <c r="K167" s="31">
        <v>3475.4</v>
      </c>
      <c r="L167" s="31">
        <v>3367.2</v>
      </c>
      <c r="M167" s="31">
        <v>0.11233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309.14999999999998</v>
      </c>
      <c r="D168" s="40">
        <v>313.5</v>
      </c>
      <c r="E168" s="40">
        <v>303.14999999999998</v>
      </c>
      <c r="F168" s="40">
        <v>297.14999999999998</v>
      </c>
      <c r="G168" s="40">
        <v>286.79999999999995</v>
      </c>
      <c r="H168" s="40">
        <v>319.5</v>
      </c>
      <c r="I168" s="40">
        <v>329.85</v>
      </c>
      <c r="J168" s="40">
        <v>335.85</v>
      </c>
      <c r="K168" s="31">
        <v>323.85000000000002</v>
      </c>
      <c r="L168" s="31">
        <v>307.5</v>
      </c>
      <c r="M168" s="31">
        <v>1.0716699999999999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141.55000000000001</v>
      </c>
      <c r="D169" s="40">
        <v>142.16666666666666</v>
      </c>
      <c r="E169" s="40">
        <v>139.38333333333333</v>
      </c>
      <c r="F169" s="40">
        <v>137.21666666666667</v>
      </c>
      <c r="G169" s="40">
        <v>134.43333333333334</v>
      </c>
      <c r="H169" s="40">
        <v>144.33333333333331</v>
      </c>
      <c r="I169" s="40">
        <v>147.11666666666667</v>
      </c>
      <c r="J169" s="40">
        <v>149.2833333333333</v>
      </c>
      <c r="K169" s="31">
        <v>144.94999999999999</v>
      </c>
      <c r="L169" s="31">
        <v>140</v>
      </c>
      <c r="M169" s="31">
        <v>5.8589099999999998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5481.3</v>
      </c>
      <c r="D170" s="40">
        <v>5490.0166666666664</v>
      </c>
      <c r="E170" s="40">
        <v>5441.2833333333328</v>
      </c>
      <c r="F170" s="40">
        <v>5401.2666666666664</v>
      </c>
      <c r="G170" s="40">
        <v>5352.5333333333328</v>
      </c>
      <c r="H170" s="40">
        <v>5530.0333333333328</v>
      </c>
      <c r="I170" s="40">
        <v>5578.7666666666664</v>
      </c>
      <c r="J170" s="40">
        <v>5618.7833333333328</v>
      </c>
      <c r="K170" s="31">
        <v>5538.75</v>
      </c>
      <c r="L170" s="31">
        <v>5450</v>
      </c>
      <c r="M170" s="31">
        <v>4.5229999999999999E-2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3504.85</v>
      </c>
      <c r="D171" s="40">
        <v>3518.6833333333329</v>
      </c>
      <c r="E171" s="40">
        <v>3462.3666666666659</v>
      </c>
      <c r="F171" s="40">
        <v>3419.8833333333328</v>
      </c>
      <c r="G171" s="40">
        <v>3363.5666666666657</v>
      </c>
      <c r="H171" s="40">
        <v>3561.1666666666661</v>
      </c>
      <c r="I171" s="40">
        <v>3617.4833333333327</v>
      </c>
      <c r="J171" s="40">
        <v>3659.9666666666662</v>
      </c>
      <c r="K171" s="31">
        <v>3575</v>
      </c>
      <c r="L171" s="31">
        <v>3476.2</v>
      </c>
      <c r="M171" s="31">
        <v>3.1046999999999998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1703.65</v>
      </c>
      <c r="D172" s="40">
        <v>1730.55</v>
      </c>
      <c r="E172" s="40">
        <v>1673.1</v>
      </c>
      <c r="F172" s="40">
        <v>1642.55</v>
      </c>
      <c r="G172" s="40">
        <v>1585.1</v>
      </c>
      <c r="H172" s="40">
        <v>1761.1</v>
      </c>
      <c r="I172" s="40">
        <v>1818.5500000000002</v>
      </c>
      <c r="J172" s="40">
        <v>1849.1</v>
      </c>
      <c r="K172" s="31">
        <v>1788</v>
      </c>
      <c r="L172" s="31">
        <v>1700</v>
      </c>
      <c r="M172" s="31">
        <v>1.9403699999999999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532.20000000000005</v>
      </c>
      <c r="D173" s="40">
        <v>535.43333333333328</v>
      </c>
      <c r="E173" s="40">
        <v>519.06666666666661</v>
      </c>
      <c r="F173" s="40">
        <v>505.93333333333328</v>
      </c>
      <c r="G173" s="40">
        <v>489.56666666666661</v>
      </c>
      <c r="H173" s="40">
        <v>548.56666666666661</v>
      </c>
      <c r="I173" s="40">
        <v>564.93333333333317</v>
      </c>
      <c r="J173" s="40">
        <v>578.06666666666661</v>
      </c>
      <c r="K173" s="31">
        <v>551.79999999999995</v>
      </c>
      <c r="L173" s="31">
        <v>522.29999999999995</v>
      </c>
      <c r="M173" s="31">
        <v>46.884369999999997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4499.8999999999996</v>
      </c>
      <c r="D174" s="40">
        <v>4520.25</v>
      </c>
      <c r="E174" s="40">
        <v>4452.5</v>
      </c>
      <c r="F174" s="40">
        <v>4405.1000000000004</v>
      </c>
      <c r="G174" s="40">
        <v>4337.3500000000004</v>
      </c>
      <c r="H174" s="40">
        <v>4567.6499999999996</v>
      </c>
      <c r="I174" s="40">
        <v>4635.3999999999996</v>
      </c>
      <c r="J174" s="40">
        <v>4682.7999999999993</v>
      </c>
      <c r="K174" s="31">
        <v>4588</v>
      </c>
      <c r="L174" s="31">
        <v>4472.8500000000004</v>
      </c>
      <c r="M174" s="31">
        <v>0.78495999999999999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38.700000000000003</v>
      </c>
      <c r="D175" s="40">
        <v>38.5</v>
      </c>
      <c r="E175" s="40">
        <v>37.5</v>
      </c>
      <c r="F175" s="40">
        <v>36.299999999999997</v>
      </c>
      <c r="G175" s="40">
        <v>35.299999999999997</v>
      </c>
      <c r="H175" s="40">
        <v>39.700000000000003</v>
      </c>
      <c r="I175" s="40">
        <v>40.700000000000003</v>
      </c>
      <c r="J175" s="40">
        <v>41.900000000000006</v>
      </c>
      <c r="K175" s="31">
        <v>39.5</v>
      </c>
      <c r="L175" s="31">
        <v>37.299999999999997</v>
      </c>
      <c r="M175" s="31">
        <v>210.00877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412.8</v>
      </c>
      <c r="D176" s="40">
        <v>410.86666666666662</v>
      </c>
      <c r="E176" s="40">
        <v>395.93333333333322</v>
      </c>
      <c r="F176" s="40">
        <v>379.06666666666661</v>
      </c>
      <c r="G176" s="40">
        <v>364.13333333333321</v>
      </c>
      <c r="H176" s="40">
        <v>427.73333333333323</v>
      </c>
      <c r="I176" s="40">
        <v>442.66666666666663</v>
      </c>
      <c r="J176" s="40">
        <v>459.53333333333325</v>
      </c>
      <c r="K176" s="31">
        <v>425.8</v>
      </c>
      <c r="L176" s="31">
        <v>394</v>
      </c>
      <c r="M176" s="31">
        <v>16.493390000000002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1181.3499999999999</v>
      </c>
      <c r="D177" s="40">
        <v>1172.5</v>
      </c>
      <c r="E177" s="40">
        <v>1150.8499999999999</v>
      </c>
      <c r="F177" s="40">
        <v>1120.3499999999999</v>
      </c>
      <c r="G177" s="40">
        <v>1098.6999999999998</v>
      </c>
      <c r="H177" s="40">
        <v>1203</v>
      </c>
      <c r="I177" s="40">
        <v>1224.6500000000001</v>
      </c>
      <c r="J177" s="40">
        <v>1255.1500000000001</v>
      </c>
      <c r="K177" s="31">
        <v>1194.1500000000001</v>
      </c>
      <c r="L177" s="31">
        <v>1142</v>
      </c>
      <c r="M177" s="31">
        <v>0.52468999999999999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561.20000000000005</v>
      </c>
      <c r="D178" s="40">
        <v>564.31666666666672</v>
      </c>
      <c r="E178" s="40">
        <v>555.88333333333344</v>
      </c>
      <c r="F178" s="40">
        <v>550.56666666666672</v>
      </c>
      <c r="G178" s="40">
        <v>542.13333333333344</v>
      </c>
      <c r="H178" s="40">
        <v>569.63333333333344</v>
      </c>
      <c r="I178" s="40">
        <v>578.06666666666661</v>
      </c>
      <c r="J178" s="40">
        <v>583.38333333333344</v>
      </c>
      <c r="K178" s="31">
        <v>572.75</v>
      </c>
      <c r="L178" s="31">
        <v>559</v>
      </c>
      <c r="M178" s="31">
        <v>0.74675999999999998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897.45</v>
      </c>
      <c r="D179" s="40">
        <v>903.2166666666667</v>
      </c>
      <c r="E179" s="40">
        <v>884.73333333333335</v>
      </c>
      <c r="F179" s="40">
        <v>872.01666666666665</v>
      </c>
      <c r="G179" s="40">
        <v>853.5333333333333</v>
      </c>
      <c r="H179" s="40">
        <v>915.93333333333339</v>
      </c>
      <c r="I179" s="40">
        <v>934.41666666666674</v>
      </c>
      <c r="J179" s="40">
        <v>947.13333333333344</v>
      </c>
      <c r="K179" s="31">
        <v>921.7</v>
      </c>
      <c r="L179" s="31">
        <v>890.5</v>
      </c>
      <c r="M179" s="31">
        <v>5.5568600000000004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577</v>
      </c>
      <c r="D180" s="40">
        <v>587.08333333333337</v>
      </c>
      <c r="E180" s="40">
        <v>560.91666666666674</v>
      </c>
      <c r="F180" s="40">
        <v>544.83333333333337</v>
      </c>
      <c r="G180" s="40">
        <v>518.66666666666674</v>
      </c>
      <c r="H180" s="40">
        <v>603.16666666666674</v>
      </c>
      <c r="I180" s="40">
        <v>629.33333333333348</v>
      </c>
      <c r="J180" s="40">
        <v>645.41666666666674</v>
      </c>
      <c r="K180" s="31">
        <v>613.25</v>
      </c>
      <c r="L180" s="31">
        <v>571</v>
      </c>
      <c r="M180" s="31">
        <v>2.3440400000000001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2095.75</v>
      </c>
      <c r="D181" s="40">
        <v>2135.9500000000003</v>
      </c>
      <c r="E181" s="40">
        <v>2039.8000000000006</v>
      </c>
      <c r="F181" s="40">
        <v>1983.8500000000004</v>
      </c>
      <c r="G181" s="40">
        <v>1887.7000000000007</v>
      </c>
      <c r="H181" s="40">
        <v>2191.9000000000005</v>
      </c>
      <c r="I181" s="40">
        <v>2288.0500000000002</v>
      </c>
      <c r="J181" s="40">
        <v>2344.0000000000005</v>
      </c>
      <c r="K181" s="31">
        <v>2232.1</v>
      </c>
      <c r="L181" s="31">
        <v>2080</v>
      </c>
      <c r="M181" s="31">
        <v>11.635770000000001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100.2</v>
      </c>
      <c r="D182" s="40">
        <v>101.2</v>
      </c>
      <c r="E182" s="40">
        <v>98.5</v>
      </c>
      <c r="F182" s="40">
        <v>96.8</v>
      </c>
      <c r="G182" s="40">
        <v>94.1</v>
      </c>
      <c r="H182" s="40">
        <v>102.9</v>
      </c>
      <c r="I182" s="40">
        <v>105.60000000000002</v>
      </c>
      <c r="J182" s="40">
        <v>107.30000000000001</v>
      </c>
      <c r="K182" s="31">
        <v>103.9</v>
      </c>
      <c r="L182" s="31">
        <v>99.5</v>
      </c>
      <c r="M182" s="31">
        <v>4.9167699999999996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311.89999999999998</v>
      </c>
      <c r="D183" s="40">
        <v>315.55</v>
      </c>
      <c r="E183" s="40">
        <v>306.5</v>
      </c>
      <c r="F183" s="40">
        <v>301.09999999999997</v>
      </c>
      <c r="G183" s="40">
        <v>292.04999999999995</v>
      </c>
      <c r="H183" s="40">
        <v>320.95000000000005</v>
      </c>
      <c r="I183" s="40">
        <v>330.00000000000011</v>
      </c>
      <c r="J183" s="40">
        <v>335.40000000000009</v>
      </c>
      <c r="K183" s="31">
        <v>324.60000000000002</v>
      </c>
      <c r="L183" s="31">
        <v>310.14999999999998</v>
      </c>
      <c r="M183" s="31">
        <v>26.235040000000001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431.9</v>
      </c>
      <c r="D184" s="40">
        <v>436.75</v>
      </c>
      <c r="E184" s="40">
        <v>423.7</v>
      </c>
      <c r="F184" s="40">
        <v>415.5</v>
      </c>
      <c r="G184" s="40">
        <v>402.45</v>
      </c>
      <c r="H184" s="40">
        <v>444.95</v>
      </c>
      <c r="I184" s="40">
        <v>457.99999999999994</v>
      </c>
      <c r="J184" s="40">
        <v>466.2</v>
      </c>
      <c r="K184" s="31">
        <v>449.8</v>
      </c>
      <c r="L184" s="31">
        <v>428.55</v>
      </c>
      <c r="M184" s="31">
        <v>5.3755199999999999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1690.1</v>
      </c>
      <c r="D185" s="40">
        <v>1708.9833333333333</v>
      </c>
      <c r="E185" s="40">
        <v>1660.1166666666668</v>
      </c>
      <c r="F185" s="40">
        <v>1630.1333333333334</v>
      </c>
      <c r="G185" s="40">
        <v>1581.2666666666669</v>
      </c>
      <c r="H185" s="40">
        <v>1738.9666666666667</v>
      </c>
      <c r="I185" s="40">
        <v>1787.833333333333</v>
      </c>
      <c r="J185" s="40">
        <v>1817.8166666666666</v>
      </c>
      <c r="K185" s="31">
        <v>1757.85</v>
      </c>
      <c r="L185" s="31">
        <v>1679</v>
      </c>
      <c r="M185" s="31">
        <v>7.4826499999999996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146</v>
      </c>
      <c r="D186" s="40">
        <v>148.03333333333333</v>
      </c>
      <c r="E186" s="40">
        <v>142.31666666666666</v>
      </c>
      <c r="F186" s="40">
        <v>138.63333333333333</v>
      </c>
      <c r="G186" s="40">
        <v>132.91666666666666</v>
      </c>
      <c r="H186" s="40">
        <v>151.71666666666667</v>
      </c>
      <c r="I186" s="40">
        <v>157.43333333333331</v>
      </c>
      <c r="J186" s="40">
        <v>161.11666666666667</v>
      </c>
      <c r="K186" s="31">
        <v>153.75</v>
      </c>
      <c r="L186" s="31">
        <v>144.35</v>
      </c>
      <c r="M186" s="31">
        <v>29.498799999999999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1686.7</v>
      </c>
      <c r="D187" s="40">
        <v>1716.9833333333336</v>
      </c>
      <c r="E187" s="40">
        <v>1647.3166666666671</v>
      </c>
      <c r="F187" s="40">
        <v>1607.9333333333334</v>
      </c>
      <c r="G187" s="40">
        <v>1538.2666666666669</v>
      </c>
      <c r="H187" s="40">
        <v>1756.3666666666672</v>
      </c>
      <c r="I187" s="40">
        <v>1826.0333333333338</v>
      </c>
      <c r="J187" s="40">
        <v>1865.4166666666674</v>
      </c>
      <c r="K187" s="31">
        <v>1786.65</v>
      </c>
      <c r="L187" s="31">
        <v>1677.6</v>
      </c>
      <c r="M187" s="31">
        <v>0.71343000000000001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111.25</v>
      </c>
      <c r="D188" s="40">
        <v>112.46666666666665</v>
      </c>
      <c r="E188" s="40">
        <v>108.5333333333333</v>
      </c>
      <c r="F188" s="40">
        <v>105.81666666666665</v>
      </c>
      <c r="G188" s="40">
        <v>101.8833333333333</v>
      </c>
      <c r="H188" s="40">
        <v>115.18333333333331</v>
      </c>
      <c r="I188" s="40">
        <v>119.11666666666667</v>
      </c>
      <c r="J188" s="40">
        <v>121.83333333333331</v>
      </c>
      <c r="K188" s="31">
        <v>116.4</v>
      </c>
      <c r="L188" s="31">
        <v>109.75</v>
      </c>
      <c r="M188" s="31">
        <v>19.378499999999999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302.3</v>
      </c>
      <c r="D189" s="40">
        <v>304.56666666666666</v>
      </c>
      <c r="E189" s="40">
        <v>299.13333333333333</v>
      </c>
      <c r="F189" s="40">
        <v>295.96666666666664</v>
      </c>
      <c r="G189" s="40">
        <v>290.5333333333333</v>
      </c>
      <c r="H189" s="40">
        <v>307.73333333333335</v>
      </c>
      <c r="I189" s="40">
        <v>313.16666666666663</v>
      </c>
      <c r="J189" s="40">
        <v>316.33333333333337</v>
      </c>
      <c r="K189" s="31">
        <v>310</v>
      </c>
      <c r="L189" s="31">
        <v>301.39999999999998</v>
      </c>
      <c r="M189" s="31">
        <v>3.3769300000000002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605.04999999999995</v>
      </c>
      <c r="D190" s="40">
        <v>613.68333333333328</v>
      </c>
      <c r="E190" s="40">
        <v>592.36666666666656</v>
      </c>
      <c r="F190" s="40">
        <v>579.68333333333328</v>
      </c>
      <c r="G190" s="40">
        <v>558.36666666666656</v>
      </c>
      <c r="H190" s="40">
        <v>626.36666666666656</v>
      </c>
      <c r="I190" s="40">
        <v>647.68333333333339</v>
      </c>
      <c r="J190" s="40">
        <v>660.36666666666656</v>
      </c>
      <c r="K190" s="31">
        <v>635</v>
      </c>
      <c r="L190" s="31">
        <v>601</v>
      </c>
      <c r="M190" s="31">
        <v>1.8161700000000001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656.3</v>
      </c>
      <c r="D191" s="40">
        <v>661.36666666666667</v>
      </c>
      <c r="E191" s="40">
        <v>645.43333333333339</v>
      </c>
      <c r="F191" s="40">
        <v>634.56666666666672</v>
      </c>
      <c r="G191" s="40">
        <v>618.63333333333344</v>
      </c>
      <c r="H191" s="40">
        <v>672.23333333333335</v>
      </c>
      <c r="I191" s="40">
        <v>688.16666666666652</v>
      </c>
      <c r="J191" s="40">
        <v>699.0333333333333</v>
      </c>
      <c r="K191" s="31">
        <v>677.3</v>
      </c>
      <c r="L191" s="31">
        <v>650.5</v>
      </c>
      <c r="M191" s="31">
        <v>16.280919999999998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1285.9000000000001</v>
      </c>
      <c r="D192" s="40">
        <v>1302.9666666666667</v>
      </c>
      <c r="E192" s="40">
        <v>1257.9333333333334</v>
      </c>
      <c r="F192" s="40">
        <v>1229.9666666666667</v>
      </c>
      <c r="G192" s="40">
        <v>1184.9333333333334</v>
      </c>
      <c r="H192" s="40">
        <v>1330.9333333333334</v>
      </c>
      <c r="I192" s="40">
        <v>1375.9666666666667</v>
      </c>
      <c r="J192" s="40">
        <v>1403.9333333333334</v>
      </c>
      <c r="K192" s="31">
        <v>1348</v>
      </c>
      <c r="L192" s="31">
        <v>1275</v>
      </c>
      <c r="M192" s="31">
        <v>5.1549699999999996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1239.6500000000001</v>
      </c>
      <c r="D193" s="40">
        <v>1246.7833333333335</v>
      </c>
      <c r="E193" s="40">
        <v>1222.866666666667</v>
      </c>
      <c r="F193" s="40">
        <v>1206.0833333333335</v>
      </c>
      <c r="G193" s="40">
        <v>1182.166666666667</v>
      </c>
      <c r="H193" s="40">
        <v>1263.5666666666671</v>
      </c>
      <c r="I193" s="40">
        <v>1287.4833333333336</v>
      </c>
      <c r="J193" s="40">
        <v>1304.2666666666671</v>
      </c>
      <c r="K193" s="31">
        <v>1270.7</v>
      </c>
      <c r="L193" s="31">
        <v>1230</v>
      </c>
      <c r="M193" s="31">
        <v>1.7267600000000001</v>
      </c>
      <c r="N193" s="1"/>
      <c r="O193" s="1"/>
    </row>
    <row r="194" spans="1:15" ht="12.75" customHeight="1">
      <c r="A194" s="31">
        <v>184</v>
      </c>
      <c r="B194" s="31" t="s">
        <v>856</v>
      </c>
      <c r="C194" s="31">
        <v>20.6</v>
      </c>
      <c r="D194" s="40">
        <v>20.8</v>
      </c>
      <c r="E194" s="40">
        <v>20.25</v>
      </c>
      <c r="F194" s="40">
        <v>19.899999999999999</v>
      </c>
      <c r="G194" s="40">
        <v>19.349999999999998</v>
      </c>
      <c r="H194" s="40">
        <v>21.150000000000002</v>
      </c>
      <c r="I194" s="40">
        <v>21.700000000000006</v>
      </c>
      <c r="J194" s="40">
        <v>22.050000000000004</v>
      </c>
      <c r="K194" s="31">
        <v>21.35</v>
      </c>
      <c r="L194" s="31">
        <v>20.45</v>
      </c>
      <c r="M194" s="31">
        <v>38.65522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1289.8</v>
      </c>
      <c r="D195" s="40">
        <v>1294.5833333333333</v>
      </c>
      <c r="E195" s="40">
        <v>1265.2166666666665</v>
      </c>
      <c r="F195" s="40">
        <v>1240.6333333333332</v>
      </c>
      <c r="G195" s="40">
        <v>1211.2666666666664</v>
      </c>
      <c r="H195" s="40">
        <v>1319.1666666666665</v>
      </c>
      <c r="I195" s="40">
        <v>1348.5333333333333</v>
      </c>
      <c r="J195" s="40">
        <v>1373.1166666666666</v>
      </c>
      <c r="K195" s="31">
        <v>1323.95</v>
      </c>
      <c r="L195" s="31">
        <v>1270</v>
      </c>
      <c r="M195" s="31">
        <v>0.19883000000000001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1327.2</v>
      </c>
      <c r="D196" s="40">
        <v>1342.4166666666667</v>
      </c>
      <c r="E196" s="40">
        <v>1305.8333333333335</v>
      </c>
      <c r="F196" s="40">
        <v>1284.4666666666667</v>
      </c>
      <c r="G196" s="40">
        <v>1247.8833333333334</v>
      </c>
      <c r="H196" s="40">
        <v>1363.7833333333335</v>
      </c>
      <c r="I196" s="40">
        <v>1400.366666666667</v>
      </c>
      <c r="J196" s="40">
        <v>1421.7333333333336</v>
      </c>
      <c r="K196" s="31">
        <v>1379</v>
      </c>
      <c r="L196" s="31">
        <v>1321.05</v>
      </c>
      <c r="M196" s="31">
        <v>12.193659999999999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1110.05</v>
      </c>
      <c r="D197" s="40">
        <v>1113.1166666666668</v>
      </c>
      <c r="E197" s="40">
        <v>1100.2333333333336</v>
      </c>
      <c r="F197" s="40">
        <v>1090.4166666666667</v>
      </c>
      <c r="G197" s="40">
        <v>1077.5333333333335</v>
      </c>
      <c r="H197" s="40">
        <v>1122.9333333333336</v>
      </c>
      <c r="I197" s="40">
        <v>1135.8166666666668</v>
      </c>
      <c r="J197" s="40">
        <v>1145.6333333333337</v>
      </c>
      <c r="K197" s="31">
        <v>1126</v>
      </c>
      <c r="L197" s="31">
        <v>1103.3</v>
      </c>
      <c r="M197" s="31">
        <v>22.07274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2741.7</v>
      </c>
      <c r="D198" s="40">
        <v>2773.5666666666671</v>
      </c>
      <c r="E198" s="40">
        <v>2691.1333333333341</v>
      </c>
      <c r="F198" s="40">
        <v>2640.5666666666671</v>
      </c>
      <c r="G198" s="40">
        <v>2558.1333333333341</v>
      </c>
      <c r="H198" s="40">
        <v>2824.1333333333341</v>
      </c>
      <c r="I198" s="40">
        <v>2906.5666666666675</v>
      </c>
      <c r="J198" s="40">
        <v>2957.1333333333341</v>
      </c>
      <c r="K198" s="31">
        <v>2856</v>
      </c>
      <c r="L198" s="31">
        <v>2723</v>
      </c>
      <c r="M198" s="31">
        <v>33.532780000000002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2512.9499999999998</v>
      </c>
      <c r="D199" s="40">
        <v>2513.6833333333334</v>
      </c>
      <c r="E199" s="40">
        <v>2486.5666666666666</v>
      </c>
      <c r="F199" s="40">
        <v>2460.1833333333334</v>
      </c>
      <c r="G199" s="40">
        <v>2433.0666666666666</v>
      </c>
      <c r="H199" s="40">
        <v>2540.0666666666666</v>
      </c>
      <c r="I199" s="40">
        <v>2567.1833333333334</v>
      </c>
      <c r="J199" s="40">
        <v>2593.5666666666666</v>
      </c>
      <c r="K199" s="31">
        <v>2540.8000000000002</v>
      </c>
      <c r="L199" s="31">
        <v>2487.3000000000002</v>
      </c>
      <c r="M199" s="31">
        <v>3.27956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1489.9</v>
      </c>
      <c r="D200" s="40">
        <v>1493.8666666666668</v>
      </c>
      <c r="E200" s="40">
        <v>1481.0333333333335</v>
      </c>
      <c r="F200" s="40">
        <v>1472.1666666666667</v>
      </c>
      <c r="G200" s="40">
        <v>1459.3333333333335</v>
      </c>
      <c r="H200" s="40">
        <v>1502.7333333333336</v>
      </c>
      <c r="I200" s="40">
        <v>1515.5666666666666</v>
      </c>
      <c r="J200" s="40">
        <v>1524.4333333333336</v>
      </c>
      <c r="K200" s="31">
        <v>1506.7</v>
      </c>
      <c r="L200" s="31">
        <v>1485</v>
      </c>
      <c r="M200" s="31">
        <v>93.124679999999998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670.65</v>
      </c>
      <c r="D201" s="40">
        <v>675.58333333333337</v>
      </c>
      <c r="E201" s="40">
        <v>662.16666666666674</v>
      </c>
      <c r="F201" s="40">
        <v>653.68333333333339</v>
      </c>
      <c r="G201" s="40">
        <v>640.26666666666677</v>
      </c>
      <c r="H201" s="40">
        <v>684.06666666666672</v>
      </c>
      <c r="I201" s="40">
        <v>697.48333333333346</v>
      </c>
      <c r="J201" s="40">
        <v>705.9666666666667</v>
      </c>
      <c r="K201" s="31">
        <v>689</v>
      </c>
      <c r="L201" s="31">
        <v>667.1</v>
      </c>
      <c r="M201" s="31">
        <v>22.366620000000001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1901.45</v>
      </c>
      <c r="D202" s="40">
        <v>1926.75</v>
      </c>
      <c r="E202" s="40">
        <v>1864.7</v>
      </c>
      <c r="F202" s="40">
        <v>1827.95</v>
      </c>
      <c r="G202" s="40">
        <v>1765.9</v>
      </c>
      <c r="H202" s="40">
        <v>1963.5</v>
      </c>
      <c r="I202" s="40">
        <v>2025.5500000000002</v>
      </c>
      <c r="J202" s="40">
        <v>2062.3000000000002</v>
      </c>
      <c r="K202" s="31">
        <v>1988.8</v>
      </c>
      <c r="L202" s="31">
        <v>1890</v>
      </c>
      <c r="M202" s="31">
        <v>0.77544999999999997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230.8</v>
      </c>
      <c r="D203" s="40">
        <v>232.29999999999998</v>
      </c>
      <c r="E203" s="40">
        <v>228.59999999999997</v>
      </c>
      <c r="F203" s="40">
        <v>226.39999999999998</v>
      </c>
      <c r="G203" s="40">
        <v>222.69999999999996</v>
      </c>
      <c r="H203" s="40">
        <v>234.49999999999997</v>
      </c>
      <c r="I203" s="40">
        <v>238.19999999999996</v>
      </c>
      <c r="J203" s="40">
        <v>240.39999999999998</v>
      </c>
      <c r="K203" s="31">
        <v>236</v>
      </c>
      <c r="L203" s="31">
        <v>230.1</v>
      </c>
      <c r="M203" s="31">
        <v>1.13514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134.35</v>
      </c>
      <c r="D204" s="40">
        <v>135.76666666666668</v>
      </c>
      <c r="E204" s="40">
        <v>132.13333333333335</v>
      </c>
      <c r="F204" s="40">
        <v>129.91666666666669</v>
      </c>
      <c r="G204" s="40">
        <v>126.28333333333336</v>
      </c>
      <c r="H204" s="40">
        <v>137.98333333333335</v>
      </c>
      <c r="I204" s="40">
        <v>141.61666666666667</v>
      </c>
      <c r="J204" s="40">
        <v>143.83333333333334</v>
      </c>
      <c r="K204" s="31">
        <v>139.4</v>
      </c>
      <c r="L204" s="31">
        <v>133.55000000000001</v>
      </c>
      <c r="M204" s="31">
        <v>6.2036499999999997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2529.4</v>
      </c>
      <c r="D205" s="40">
        <v>2541.4166666666665</v>
      </c>
      <c r="E205" s="40">
        <v>2493.1333333333332</v>
      </c>
      <c r="F205" s="40">
        <v>2456.8666666666668</v>
      </c>
      <c r="G205" s="40">
        <v>2408.5833333333335</v>
      </c>
      <c r="H205" s="40">
        <v>2577.6833333333329</v>
      </c>
      <c r="I205" s="40">
        <v>2625.9666666666667</v>
      </c>
      <c r="J205" s="40">
        <v>2662.2333333333327</v>
      </c>
      <c r="K205" s="31">
        <v>2589.6999999999998</v>
      </c>
      <c r="L205" s="31">
        <v>2505.15</v>
      </c>
      <c r="M205" s="31">
        <v>6.8544799999999997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72.849999999999994</v>
      </c>
      <c r="D206" s="40">
        <v>73.933333333333337</v>
      </c>
      <c r="E206" s="40">
        <v>71.466666666666669</v>
      </c>
      <c r="F206" s="40">
        <v>70.083333333333329</v>
      </c>
      <c r="G206" s="40">
        <v>67.61666666666666</v>
      </c>
      <c r="H206" s="40">
        <v>75.316666666666677</v>
      </c>
      <c r="I206" s="40">
        <v>77.783333333333346</v>
      </c>
      <c r="J206" s="40">
        <v>79.166666666666686</v>
      </c>
      <c r="K206" s="31">
        <v>76.400000000000006</v>
      </c>
      <c r="L206" s="31">
        <v>72.55</v>
      </c>
      <c r="M206" s="31">
        <v>73.229259999999996</v>
      </c>
      <c r="N206" s="1"/>
      <c r="O206" s="1"/>
    </row>
    <row r="207" spans="1:15" ht="12.75" customHeight="1">
      <c r="A207" s="31">
        <v>197</v>
      </c>
      <c r="B207" s="31" t="s">
        <v>857</v>
      </c>
      <c r="C207" s="31">
        <v>2948.9</v>
      </c>
      <c r="D207" s="40">
        <v>2933.7333333333336</v>
      </c>
      <c r="E207" s="40">
        <v>2867.4666666666672</v>
      </c>
      <c r="F207" s="40">
        <v>2786.0333333333338</v>
      </c>
      <c r="G207" s="40">
        <v>2719.7666666666673</v>
      </c>
      <c r="H207" s="40">
        <v>3015.166666666667</v>
      </c>
      <c r="I207" s="40">
        <v>3081.4333333333334</v>
      </c>
      <c r="J207" s="40">
        <v>3162.8666666666668</v>
      </c>
      <c r="K207" s="31">
        <v>3000</v>
      </c>
      <c r="L207" s="31">
        <v>2852.3</v>
      </c>
      <c r="M207" s="31">
        <v>0.20104</v>
      </c>
      <c r="N207" s="1"/>
      <c r="O207" s="1"/>
    </row>
    <row r="208" spans="1:15" ht="12.75" customHeight="1">
      <c r="A208" s="31">
        <v>198</v>
      </c>
      <c r="B208" s="31" t="s">
        <v>838</v>
      </c>
      <c r="C208" s="31">
        <v>503.3</v>
      </c>
      <c r="D208" s="40">
        <v>509.68333333333339</v>
      </c>
      <c r="E208" s="40">
        <v>486.71666666666681</v>
      </c>
      <c r="F208" s="40">
        <v>470.13333333333344</v>
      </c>
      <c r="G208" s="40">
        <v>447.16666666666686</v>
      </c>
      <c r="H208" s="40">
        <v>526.26666666666677</v>
      </c>
      <c r="I208" s="40">
        <v>549.23333333333346</v>
      </c>
      <c r="J208" s="40">
        <v>565.81666666666672</v>
      </c>
      <c r="K208" s="31">
        <v>532.65</v>
      </c>
      <c r="L208" s="31">
        <v>493.1</v>
      </c>
      <c r="M208" s="31">
        <v>2.5344699999999998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417</v>
      </c>
      <c r="D209" s="40">
        <v>424.8</v>
      </c>
      <c r="E209" s="40">
        <v>406.90000000000003</v>
      </c>
      <c r="F209" s="40">
        <v>396.8</v>
      </c>
      <c r="G209" s="40">
        <v>378.90000000000003</v>
      </c>
      <c r="H209" s="40">
        <v>434.90000000000003</v>
      </c>
      <c r="I209" s="40">
        <v>452.8</v>
      </c>
      <c r="J209" s="40">
        <v>462.90000000000003</v>
      </c>
      <c r="K209" s="31">
        <v>442.7</v>
      </c>
      <c r="L209" s="31">
        <v>414.7</v>
      </c>
      <c r="M209" s="31">
        <v>148.26141000000001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115.75</v>
      </c>
      <c r="D210" s="40">
        <v>116.86666666666667</v>
      </c>
      <c r="E210" s="40">
        <v>114.28333333333335</v>
      </c>
      <c r="F210" s="40">
        <v>112.81666666666668</v>
      </c>
      <c r="G210" s="40">
        <v>110.23333333333335</v>
      </c>
      <c r="H210" s="40">
        <v>118.33333333333334</v>
      </c>
      <c r="I210" s="40">
        <v>120.91666666666666</v>
      </c>
      <c r="J210" s="40">
        <v>122.38333333333334</v>
      </c>
      <c r="K210" s="31">
        <v>119.45</v>
      </c>
      <c r="L210" s="31">
        <v>115.4</v>
      </c>
      <c r="M210" s="31">
        <v>23.98781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302.2</v>
      </c>
      <c r="D211" s="40">
        <v>306.34999999999997</v>
      </c>
      <c r="E211" s="40">
        <v>296.59999999999991</v>
      </c>
      <c r="F211" s="40">
        <v>290.99999999999994</v>
      </c>
      <c r="G211" s="40">
        <v>281.24999999999989</v>
      </c>
      <c r="H211" s="40">
        <v>311.94999999999993</v>
      </c>
      <c r="I211" s="40">
        <v>321.70000000000005</v>
      </c>
      <c r="J211" s="40">
        <v>327.29999999999995</v>
      </c>
      <c r="K211" s="31">
        <v>316.10000000000002</v>
      </c>
      <c r="L211" s="31">
        <v>300.75</v>
      </c>
      <c r="M211" s="31">
        <v>37.853000000000002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2335.1</v>
      </c>
      <c r="D212" s="40">
        <v>2341.7666666666669</v>
      </c>
      <c r="E212" s="40">
        <v>2318.5333333333338</v>
      </c>
      <c r="F212" s="40">
        <v>2301.9666666666667</v>
      </c>
      <c r="G212" s="40">
        <v>2278.7333333333336</v>
      </c>
      <c r="H212" s="40">
        <v>2358.3333333333339</v>
      </c>
      <c r="I212" s="40">
        <v>2381.5666666666666</v>
      </c>
      <c r="J212" s="40">
        <v>2398.1333333333341</v>
      </c>
      <c r="K212" s="31">
        <v>2365</v>
      </c>
      <c r="L212" s="31">
        <v>2325.1999999999998</v>
      </c>
      <c r="M212" s="31">
        <v>24.50902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330.3</v>
      </c>
      <c r="D213" s="40">
        <v>329.43333333333334</v>
      </c>
      <c r="E213" s="40">
        <v>324.86666666666667</v>
      </c>
      <c r="F213" s="40">
        <v>319.43333333333334</v>
      </c>
      <c r="G213" s="40">
        <v>314.86666666666667</v>
      </c>
      <c r="H213" s="40">
        <v>334.86666666666667</v>
      </c>
      <c r="I213" s="40">
        <v>339.43333333333339</v>
      </c>
      <c r="J213" s="40">
        <v>344.86666666666667</v>
      </c>
      <c r="K213" s="31">
        <v>334</v>
      </c>
      <c r="L213" s="31">
        <v>324</v>
      </c>
      <c r="M213" s="31">
        <v>13.80003</v>
      </c>
      <c r="N213" s="1"/>
      <c r="O213" s="1"/>
    </row>
    <row r="214" spans="1:15" ht="12.75" customHeight="1">
      <c r="A214" s="31">
        <v>204</v>
      </c>
      <c r="B214" s="31" t="s">
        <v>858</v>
      </c>
      <c r="C214" s="31">
        <v>807</v>
      </c>
      <c r="D214" s="40">
        <v>810.33333333333337</v>
      </c>
      <c r="E214" s="40">
        <v>773.66666666666674</v>
      </c>
      <c r="F214" s="40">
        <v>740.33333333333337</v>
      </c>
      <c r="G214" s="40">
        <v>703.66666666666674</v>
      </c>
      <c r="H214" s="40">
        <v>843.66666666666674</v>
      </c>
      <c r="I214" s="40">
        <v>880.33333333333348</v>
      </c>
      <c r="J214" s="40">
        <v>913.66666666666674</v>
      </c>
      <c r="K214" s="31">
        <v>847</v>
      </c>
      <c r="L214" s="31">
        <v>777</v>
      </c>
      <c r="M214" s="31">
        <v>3.1348199999999999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39459.65</v>
      </c>
      <c r="D215" s="40">
        <v>39831.083333333336</v>
      </c>
      <c r="E215" s="40">
        <v>38829.616666666669</v>
      </c>
      <c r="F215" s="40">
        <v>38199.583333333336</v>
      </c>
      <c r="G215" s="40">
        <v>37198.116666666669</v>
      </c>
      <c r="H215" s="40">
        <v>40461.116666666669</v>
      </c>
      <c r="I215" s="40">
        <v>41462.583333333328</v>
      </c>
      <c r="J215" s="40">
        <v>42092.616666666669</v>
      </c>
      <c r="K215" s="31">
        <v>40832.550000000003</v>
      </c>
      <c r="L215" s="31">
        <v>39201.050000000003</v>
      </c>
      <c r="M215" s="31">
        <v>8.0769999999999995E-2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40.15</v>
      </c>
      <c r="D216" s="40">
        <v>40.43333333333333</v>
      </c>
      <c r="E216" s="40">
        <v>39.716666666666661</v>
      </c>
      <c r="F216" s="40">
        <v>39.283333333333331</v>
      </c>
      <c r="G216" s="40">
        <v>38.566666666666663</v>
      </c>
      <c r="H216" s="40">
        <v>40.86666666666666</v>
      </c>
      <c r="I216" s="40">
        <v>41.583333333333329</v>
      </c>
      <c r="J216" s="40">
        <v>42.016666666666659</v>
      </c>
      <c r="K216" s="31">
        <v>41.15</v>
      </c>
      <c r="L216" s="31">
        <v>40</v>
      </c>
      <c r="M216" s="31">
        <v>12.07409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166.65</v>
      </c>
      <c r="D217" s="40">
        <v>169.35</v>
      </c>
      <c r="E217" s="40">
        <v>162.79999999999998</v>
      </c>
      <c r="F217" s="40">
        <v>158.94999999999999</v>
      </c>
      <c r="G217" s="40">
        <v>152.39999999999998</v>
      </c>
      <c r="H217" s="40">
        <v>173.2</v>
      </c>
      <c r="I217" s="40">
        <v>179.75</v>
      </c>
      <c r="J217" s="40">
        <v>183.6</v>
      </c>
      <c r="K217" s="31">
        <v>175.9</v>
      </c>
      <c r="L217" s="31">
        <v>165.5</v>
      </c>
      <c r="M217" s="31">
        <v>179.65586999999999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246.55</v>
      </c>
      <c r="D218" s="40">
        <v>243.63333333333335</v>
      </c>
      <c r="E218" s="40">
        <v>227.4666666666667</v>
      </c>
      <c r="F218" s="40">
        <v>208.38333333333335</v>
      </c>
      <c r="G218" s="40">
        <v>192.2166666666667</v>
      </c>
      <c r="H218" s="40">
        <v>262.7166666666667</v>
      </c>
      <c r="I218" s="40">
        <v>278.88333333333338</v>
      </c>
      <c r="J218" s="40">
        <v>297.9666666666667</v>
      </c>
      <c r="K218" s="31">
        <v>259.8</v>
      </c>
      <c r="L218" s="31">
        <v>224.55</v>
      </c>
      <c r="M218" s="31">
        <v>1110.0780299999999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722.2</v>
      </c>
      <c r="D219" s="40">
        <v>727.61666666666667</v>
      </c>
      <c r="E219" s="40">
        <v>713.18333333333339</v>
      </c>
      <c r="F219" s="40">
        <v>704.16666666666674</v>
      </c>
      <c r="G219" s="40">
        <v>689.73333333333346</v>
      </c>
      <c r="H219" s="40">
        <v>736.63333333333333</v>
      </c>
      <c r="I219" s="40">
        <v>751.06666666666649</v>
      </c>
      <c r="J219" s="40">
        <v>760.08333333333326</v>
      </c>
      <c r="K219" s="31">
        <v>742.05</v>
      </c>
      <c r="L219" s="31">
        <v>718.6</v>
      </c>
      <c r="M219" s="31">
        <v>189.87551999999999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1453.65</v>
      </c>
      <c r="D220" s="40">
        <v>1465.5833333333333</v>
      </c>
      <c r="E220" s="40">
        <v>1436.1666666666665</v>
      </c>
      <c r="F220" s="40">
        <v>1418.6833333333332</v>
      </c>
      <c r="G220" s="40">
        <v>1389.2666666666664</v>
      </c>
      <c r="H220" s="40">
        <v>1483.0666666666666</v>
      </c>
      <c r="I220" s="40">
        <v>1512.4833333333331</v>
      </c>
      <c r="J220" s="40">
        <v>1529.9666666666667</v>
      </c>
      <c r="K220" s="31">
        <v>1495</v>
      </c>
      <c r="L220" s="31">
        <v>1448.1</v>
      </c>
      <c r="M220" s="31">
        <v>8.7043800000000005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589.9</v>
      </c>
      <c r="D221" s="40">
        <v>591.63333333333333</v>
      </c>
      <c r="E221" s="40">
        <v>585.91666666666663</v>
      </c>
      <c r="F221" s="40">
        <v>581.93333333333328</v>
      </c>
      <c r="G221" s="40">
        <v>576.21666666666658</v>
      </c>
      <c r="H221" s="40">
        <v>595.61666666666667</v>
      </c>
      <c r="I221" s="40">
        <v>601.33333333333337</v>
      </c>
      <c r="J221" s="40">
        <v>605.31666666666672</v>
      </c>
      <c r="K221" s="31">
        <v>597.35</v>
      </c>
      <c r="L221" s="31">
        <v>587.65</v>
      </c>
      <c r="M221" s="31">
        <v>13.521430000000001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254.9</v>
      </c>
      <c r="D222" s="40">
        <v>258.51666666666671</v>
      </c>
      <c r="E222" s="40">
        <v>248.98333333333341</v>
      </c>
      <c r="F222" s="40">
        <v>243.06666666666669</v>
      </c>
      <c r="G222" s="40">
        <v>233.53333333333339</v>
      </c>
      <c r="H222" s="40">
        <v>264.43333333333339</v>
      </c>
      <c r="I222" s="40">
        <v>273.9666666666667</v>
      </c>
      <c r="J222" s="40">
        <v>279.88333333333344</v>
      </c>
      <c r="K222" s="31">
        <v>268.05</v>
      </c>
      <c r="L222" s="31">
        <v>252.6</v>
      </c>
      <c r="M222" s="31">
        <v>2.5251299999999999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46.7</v>
      </c>
      <c r="D223" s="40">
        <v>47.333333333333336</v>
      </c>
      <c r="E223" s="40">
        <v>45.966666666666669</v>
      </c>
      <c r="F223" s="40">
        <v>45.233333333333334</v>
      </c>
      <c r="G223" s="40">
        <v>43.866666666666667</v>
      </c>
      <c r="H223" s="40">
        <v>48.06666666666667</v>
      </c>
      <c r="I223" s="40">
        <v>49.43333333333333</v>
      </c>
      <c r="J223" s="40">
        <v>50.166666666666671</v>
      </c>
      <c r="K223" s="31">
        <v>48.7</v>
      </c>
      <c r="L223" s="31">
        <v>46.6</v>
      </c>
      <c r="M223" s="31">
        <v>101.03028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10.85</v>
      </c>
      <c r="D224" s="40">
        <v>11.049999999999999</v>
      </c>
      <c r="E224" s="40">
        <v>10.549999999999997</v>
      </c>
      <c r="F224" s="40">
        <v>10.249999999999998</v>
      </c>
      <c r="G224" s="40">
        <v>9.7499999999999964</v>
      </c>
      <c r="H224" s="40">
        <v>11.349999999999998</v>
      </c>
      <c r="I224" s="40">
        <v>11.850000000000001</v>
      </c>
      <c r="J224" s="40">
        <v>12.149999999999999</v>
      </c>
      <c r="K224" s="31">
        <v>11.55</v>
      </c>
      <c r="L224" s="31">
        <v>10.75</v>
      </c>
      <c r="M224" s="31">
        <v>3387.5527000000002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54.25</v>
      </c>
      <c r="D225" s="40">
        <v>55.083333333333336</v>
      </c>
      <c r="E225" s="40">
        <v>52.466666666666669</v>
      </c>
      <c r="F225" s="40">
        <v>50.68333333333333</v>
      </c>
      <c r="G225" s="40">
        <v>48.066666666666663</v>
      </c>
      <c r="H225" s="40">
        <v>56.866666666666674</v>
      </c>
      <c r="I225" s="40">
        <v>59.483333333333334</v>
      </c>
      <c r="J225" s="40">
        <v>61.26666666666668</v>
      </c>
      <c r="K225" s="31">
        <v>57.7</v>
      </c>
      <c r="L225" s="31">
        <v>53.3</v>
      </c>
      <c r="M225" s="31">
        <v>106.13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46.35</v>
      </c>
      <c r="D226" s="40">
        <v>46.883333333333333</v>
      </c>
      <c r="E226" s="40">
        <v>45.566666666666663</v>
      </c>
      <c r="F226" s="40">
        <v>44.783333333333331</v>
      </c>
      <c r="G226" s="40">
        <v>43.466666666666661</v>
      </c>
      <c r="H226" s="40">
        <v>47.666666666666664</v>
      </c>
      <c r="I226" s="40">
        <v>48.983333333333341</v>
      </c>
      <c r="J226" s="40">
        <v>49.766666666666666</v>
      </c>
      <c r="K226" s="31">
        <v>48.2</v>
      </c>
      <c r="L226" s="31">
        <v>46.1</v>
      </c>
      <c r="M226" s="31">
        <v>334.77019000000001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752.9</v>
      </c>
      <c r="D227" s="40">
        <v>759.30000000000007</v>
      </c>
      <c r="E227" s="40">
        <v>743.60000000000014</v>
      </c>
      <c r="F227" s="40">
        <v>734.30000000000007</v>
      </c>
      <c r="G227" s="40">
        <v>718.60000000000014</v>
      </c>
      <c r="H227" s="40">
        <v>768.60000000000014</v>
      </c>
      <c r="I227" s="40">
        <v>784.30000000000018</v>
      </c>
      <c r="J227" s="40">
        <v>793.60000000000014</v>
      </c>
      <c r="K227" s="31">
        <v>775</v>
      </c>
      <c r="L227" s="31">
        <v>750</v>
      </c>
      <c r="M227" s="31">
        <v>53.505920000000003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1262.8</v>
      </c>
      <c r="D228" s="40">
        <v>1272.4833333333333</v>
      </c>
      <c r="E228" s="40">
        <v>1236.9666666666667</v>
      </c>
      <c r="F228" s="40">
        <v>1211.1333333333334</v>
      </c>
      <c r="G228" s="40">
        <v>1175.6166666666668</v>
      </c>
      <c r="H228" s="40">
        <v>1298.3166666666666</v>
      </c>
      <c r="I228" s="40">
        <v>1333.8333333333335</v>
      </c>
      <c r="J228" s="40">
        <v>1359.6666666666665</v>
      </c>
      <c r="K228" s="31">
        <v>1308</v>
      </c>
      <c r="L228" s="31">
        <v>1246.6500000000001</v>
      </c>
      <c r="M228" s="31">
        <v>0.27814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486.4</v>
      </c>
      <c r="D229" s="40">
        <v>489.81666666666666</v>
      </c>
      <c r="E229" s="40">
        <v>479.38333333333333</v>
      </c>
      <c r="F229" s="40">
        <v>472.36666666666667</v>
      </c>
      <c r="G229" s="40">
        <v>461.93333333333334</v>
      </c>
      <c r="H229" s="40">
        <v>496.83333333333331</v>
      </c>
      <c r="I229" s="40">
        <v>507.26666666666659</v>
      </c>
      <c r="J229" s="40">
        <v>514.2833333333333</v>
      </c>
      <c r="K229" s="31">
        <v>500.25</v>
      </c>
      <c r="L229" s="31">
        <v>482.8</v>
      </c>
      <c r="M229" s="31">
        <v>29.050219999999999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309.8</v>
      </c>
      <c r="D230" s="40">
        <v>313.5</v>
      </c>
      <c r="E230" s="40">
        <v>305.60000000000002</v>
      </c>
      <c r="F230" s="40">
        <v>301.40000000000003</v>
      </c>
      <c r="G230" s="40">
        <v>293.50000000000006</v>
      </c>
      <c r="H230" s="40">
        <v>317.7</v>
      </c>
      <c r="I230" s="40">
        <v>325.59999999999997</v>
      </c>
      <c r="J230" s="40">
        <v>329.79999999999995</v>
      </c>
      <c r="K230" s="31">
        <v>321.39999999999998</v>
      </c>
      <c r="L230" s="31">
        <v>309.3</v>
      </c>
      <c r="M230" s="31">
        <v>4.6028799999999999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1529.65</v>
      </c>
      <c r="D231" s="40">
        <v>1520.55</v>
      </c>
      <c r="E231" s="40">
        <v>1484.1</v>
      </c>
      <c r="F231" s="40">
        <v>1438.55</v>
      </c>
      <c r="G231" s="40">
        <v>1402.1</v>
      </c>
      <c r="H231" s="40">
        <v>1566.1</v>
      </c>
      <c r="I231" s="40">
        <v>1602.5500000000002</v>
      </c>
      <c r="J231" s="40">
        <v>1648.1</v>
      </c>
      <c r="K231" s="31">
        <v>1557</v>
      </c>
      <c r="L231" s="31">
        <v>1475</v>
      </c>
      <c r="M231" s="31">
        <v>0.52819000000000005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182.05</v>
      </c>
      <c r="D232" s="40">
        <v>187.83333333333334</v>
      </c>
      <c r="E232" s="40">
        <v>174.26666666666668</v>
      </c>
      <c r="F232" s="40">
        <v>166.48333333333335</v>
      </c>
      <c r="G232" s="40">
        <v>152.91666666666669</v>
      </c>
      <c r="H232" s="40">
        <v>195.61666666666667</v>
      </c>
      <c r="I232" s="40">
        <v>209.18333333333334</v>
      </c>
      <c r="J232" s="40">
        <v>216.96666666666667</v>
      </c>
      <c r="K232" s="31">
        <v>201.4</v>
      </c>
      <c r="L232" s="31">
        <v>180.05</v>
      </c>
      <c r="M232" s="31">
        <v>189.34223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186.8</v>
      </c>
      <c r="D233" s="40">
        <v>189.1</v>
      </c>
      <c r="E233" s="40">
        <v>183.7</v>
      </c>
      <c r="F233" s="40">
        <v>180.6</v>
      </c>
      <c r="G233" s="40">
        <v>175.2</v>
      </c>
      <c r="H233" s="40">
        <v>192.2</v>
      </c>
      <c r="I233" s="40">
        <v>197.60000000000002</v>
      </c>
      <c r="J233" s="40">
        <v>200.7</v>
      </c>
      <c r="K233" s="31">
        <v>194.5</v>
      </c>
      <c r="L233" s="31">
        <v>186</v>
      </c>
      <c r="M233" s="31">
        <v>27.56681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7297.05</v>
      </c>
      <c r="D234" s="40">
        <v>7284.6833333333334</v>
      </c>
      <c r="E234" s="40">
        <v>7189.3666666666668</v>
      </c>
      <c r="F234" s="40">
        <v>7081.6833333333334</v>
      </c>
      <c r="G234" s="40">
        <v>6986.3666666666668</v>
      </c>
      <c r="H234" s="40">
        <v>7392.3666666666668</v>
      </c>
      <c r="I234" s="40">
        <v>7487.6833333333343</v>
      </c>
      <c r="J234" s="40">
        <v>7595.3666666666668</v>
      </c>
      <c r="K234" s="31">
        <v>7380</v>
      </c>
      <c r="L234" s="31">
        <v>7177</v>
      </c>
      <c r="M234" s="31">
        <v>1.00244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147.69999999999999</v>
      </c>
      <c r="D235" s="40">
        <v>148.28333333333333</v>
      </c>
      <c r="E235" s="40">
        <v>144.96666666666667</v>
      </c>
      <c r="F235" s="40">
        <v>142.23333333333335</v>
      </c>
      <c r="G235" s="40">
        <v>138.91666666666669</v>
      </c>
      <c r="H235" s="40">
        <v>151.01666666666665</v>
      </c>
      <c r="I235" s="40">
        <v>154.33333333333331</v>
      </c>
      <c r="J235" s="40">
        <v>157.06666666666663</v>
      </c>
      <c r="K235" s="31">
        <v>151.6</v>
      </c>
      <c r="L235" s="31">
        <v>145.55000000000001</v>
      </c>
      <c r="M235" s="31">
        <v>34.095260000000003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1888.1</v>
      </c>
      <c r="D236" s="40">
        <v>1919.6166666666668</v>
      </c>
      <c r="E236" s="40">
        <v>1839.3333333333335</v>
      </c>
      <c r="F236" s="40">
        <v>1790.5666666666666</v>
      </c>
      <c r="G236" s="40">
        <v>1710.2833333333333</v>
      </c>
      <c r="H236" s="40">
        <v>1968.3833333333337</v>
      </c>
      <c r="I236" s="40">
        <v>2048.666666666667</v>
      </c>
      <c r="J236" s="40">
        <v>2097.4333333333338</v>
      </c>
      <c r="K236" s="31">
        <v>1999.9</v>
      </c>
      <c r="L236" s="31">
        <v>1870.85</v>
      </c>
      <c r="M236" s="31">
        <v>28.19594</v>
      </c>
      <c r="N236" s="1"/>
      <c r="O236" s="1"/>
    </row>
    <row r="237" spans="1:15" ht="12.75" customHeight="1">
      <c r="A237" s="31">
        <v>227</v>
      </c>
      <c r="B237" s="31" t="s">
        <v>859</v>
      </c>
      <c r="C237" s="31">
        <v>2234.1</v>
      </c>
      <c r="D237" s="40">
        <v>2236.7499999999995</v>
      </c>
      <c r="E237" s="40">
        <v>2219.5499999999993</v>
      </c>
      <c r="F237" s="40">
        <v>2204.9999999999995</v>
      </c>
      <c r="G237" s="40">
        <v>2187.7999999999993</v>
      </c>
      <c r="H237" s="40">
        <v>2251.2999999999993</v>
      </c>
      <c r="I237" s="40">
        <v>2268.4999999999991</v>
      </c>
      <c r="J237" s="40">
        <v>2283.0499999999993</v>
      </c>
      <c r="K237" s="31">
        <v>2253.9499999999998</v>
      </c>
      <c r="L237" s="31">
        <v>2222.1999999999998</v>
      </c>
      <c r="M237" s="31">
        <v>0.13800999999999999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411.1</v>
      </c>
      <c r="D238" s="40">
        <v>411.65000000000003</v>
      </c>
      <c r="E238" s="40">
        <v>400.55000000000007</v>
      </c>
      <c r="F238" s="40">
        <v>390.00000000000006</v>
      </c>
      <c r="G238" s="40">
        <v>378.90000000000009</v>
      </c>
      <c r="H238" s="40">
        <v>422.20000000000005</v>
      </c>
      <c r="I238" s="40">
        <v>433.30000000000007</v>
      </c>
      <c r="J238" s="40">
        <v>443.85</v>
      </c>
      <c r="K238" s="31">
        <v>422.75</v>
      </c>
      <c r="L238" s="31">
        <v>401.1</v>
      </c>
      <c r="M238" s="31">
        <v>3.00529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901.8</v>
      </c>
      <c r="D239" s="40">
        <v>918.91666666666663</v>
      </c>
      <c r="E239" s="40">
        <v>880.88333333333321</v>
      </c>
      <c r="F239" s="40">
        <v>859.96666666666658</v>
      </c>
      <c r="G239" s="40">
        <v>821.93333333333317</v>
      </c>
      <c r="H239" s="40">
        <v>939.83333333333326</v>
      </c>
      <c r="I239" s="40">
        <v>977.86666666666679</v>
      </c>
      <c r="J239" s="40">
        <v>998.7833333333333</v>
      </c>
      <c r="K239" s="31">
        <v>956.95</v>
      </c>
      <c r="L239" s="31">
        <v>898</v>
      </c>
      <c r="M239" s="31">
        <v>67.460210000000004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278.7</v>
      </c>
      <c r="D240" s="40">
        <v>282.78333333333336</v>
      </c>
      <c r="E240" s="40">
        <v>272.76666666666671</v>
      </c>
      <c r="F240" s="40">
        <v>266.83333333333337</v>
      </c>
      <c r="G240" s="40">
        <v>256.81666666666672</v>
      </c>
      <c r="H240" s="40">
        <v>288.7166666666667</v>
      </c>
      <c r="I240" s="40">
        <v>298.73333333333335</v>
      </c>
      <c r="J240" s="40">
        <v>304.66666666666669</v>
      </c>
      <c r="K240" s="31">
        <v>292.8</v>
      </c>
      <c r="L240" s="31">
        <v>276.85000000000002</v>
      </c>
      <c r="M240" s="31">
        <v>33.311039999999998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41.55</v>
      </c>
      <c r="D241" s="40">
        <v>42.25</v>
      </c>
      <c r="E241" s="40">
        <v>40.65</v>
      </c>
      <c r="F241" s="40">
        <v>39.75</v>
      </c>
      <c r="G241" s="40">
        <v>38.15</v>
      </c>
      <c r="H241" s="40">
        <v>43.15</v>
      </c>
      <c r="I241" s="40">
        <v>44.749999999999993</v>
      </c>
      <c r="J241" s="40">
        <v>45.65</v>
      </c>
      <c r="K241" s="31">
        <v>43.85</v>
      </c>
      <c r="L241" s="31">
        <v>41.35</v>
      </c>
      <c r="M241" s="31">
        <v>33.975610000000003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1691.65</v>
      </c>
      <c r="D242" s="40">
        <v>1698</v>
      </c>
      <c r="E242" s="40">
        <v>1677.65</v>
      </c>
      <c r="F242" s="40">
        <v>1663.65</v>
      </c>
      <c r="G242" s="40">
        <v>1643.3000000000002</v>
      </c>
      <c r="H242" s="40">
        <v>1712</v>
      </c>
      <c r="I242" s="40">
        <v>1732.35</v>
      </c>
      <c r="J242" s="40">
        <v>1746.35</v>
      </c>
      <c r="K242" s="31">
        <v>1718.35</v>
      </c>
      <c r="L242" s="31">
        <v>1684</v>
      </c>
      <c r="M242" s="31">
        <v>44.941809999999997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1189.95</v>
      </c>
      <c r="D243" s="40">
        <v>1208.8666666666666</v>
      </c>
      <c r="E243" s="40">
        <v>1162.1833333333332</v>
      </c>
      <c r="F243" s="40">
        <v>1134.4166666666665</v>
      </c>
      <c r="G243" s="40">
        <v>1087.7333333333331</v>
      </c>
      <c r="H243" s="40">
        <v>1236.6333333333332</v>
      </c>
      <c r="I243" s="40">
        <v>1283.3166666666666</v>
      </c>
      <c r="J243" s="40">
        <v>1311.0833333333333</v>
      </c>
      <c r="K243" s="31">
        <v>1255.55</v>
      </c>
      <c r="L243" s="31">
        <v>1181.0999999999999</v>
      </c>
      <c r="M243" s="31">
        <v>0.22261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377.3</v>
      </c>
      <c r="D244" s="40">
        <v>386.13333333333338</v>
      </c>
      <c r="E244" s="40">
        <v>363.26666666666677</v>
      </c>
      <c r="F244" s="40">
        <v>349.23333333333341</v>
      </c>
      <c r="G244" s="40">
        <v>326.36666666666679</v>
      </c>
      <c r="H244" s="40">
        <v>400.16666666666674</v>
      </c>
      <c r="I244" s="40">
        <v>423.03333333333342</v>
      </c>
      <c r="J244" s="40">
        <v>437.06666666666672</v>
      </c>
      <c r="K244" s="31">
        <v>409</v>
      </c>
      <c r="L244" s="31">
        <v>372.1</v>
      </c>
      <c r="M244" s="31">
        <v>13.092879999999999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652.35</v>
      </c>
      <c r="D245" s="40">
        <v>656.25000000000011</v>
      </c>
      <c r="E245" s="40">
        <v>644.55000000000018</v>
      </c>
      <c r="F245" s="40">
        <v>636.75000000000011</v>
      </c>
      <c r="G245" s="40">
        <v>625.05000000000018</v>
      </c>
      <c r="H245" s="40">
        <v>664.05000000000018</v>
      </c>
      <c r="I245" s="40">
        <v>675.75000000000023</v>
      </c>
      <c r="J245" s="40">
        <v>683.55000000000018</v>
      </c>
      <c r="K245" s="31">
        <v>667.95</v>
      </c>
      <c r="L245" s="31">
        <v>648.45000000000005</v>
      </c>
      <c r="M245" s="31">
        <v>1.6921200000000001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21.55</v>
      </c>
      <c r="D246" s="40">
        <v>21.683333333333337</v>
      </c>
      <c r="E246" s="40">
        <v>21.216666666666676</v>
      </c>
      <c r="F246" s="40">
        <v>20.88333333333334</v>
      </c>
      <c r="G246" s="40">
        <v>20.416666666666679</v>
      </c>
      <c r="H246" s="40">
        <v>22.016666666666673</v>
      </c>
      <c r="I246" s="40">
        <v>22.483333333333334</v>
      </c>
      <c r="J246" s="40">
        <v>22.81666666666667</v>
      </c>
      <c r="K246" s="31">
        <v>22.15</v>
      </c>
      <c r="L246" s="31">
        <v>21.35</v>
      </c>
      <c r="M246" s="31">
        <v>86.573830000000001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120.95</v>
      </c>
      <c r="D247" s="40">
        <v>122.35000000000001</v>
      </c>
      <c r="E247" s="40">
        <v>119.10000000000002</v>
      </c>
      <c r="F247" s="40">
        <v>117.25000000000001</v>
      </c>
      <c r="G247" s="40">
        <v>114.00000000000003</v>
      </c>
      <c r="H247" s="40">
        <v>124.20000000000002</v>
      </c>
      <c r="I247" s="40">
        <v>127.44999999999999</v>
      </c>
      <c r="J247" s="40">
        <v>129.30000000000001</v>
      </c>
      <c r="K247" s="31">
        <v>125.6</v>
      </c>
      <c r="L247" s="31">
        <v>120.5</v>
      </c>
      <c r="M247" s="31">
        <v>77.252880000000005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476.65</v>
      </c>
      <c r="D248" s="40">
        <v>474.95</v>
      </c>
      <c r="E248" s="40">
        <v>461.7</v>
      </c>
      <c r="F248" s="40">
        <v>446.75</v>
      </c>
      <c r="G248" s="40">
        <v>433.5</v>
      </c>
      <c r="H248" s="40">
        <v>489.9</v>
      </c>
      <c r="I248" s="40">
        <v>503.15</v>
      </c>
      <c r="J248" s="40">
        <v>518.09999999999991</v>
      </c>
      <c r="K248" s="31">
        <v>488.2</v>
      </c>
      <c r="L248" s="31">
        <v>460</v>
      </c>
      <c r="M248" s="31">
        <v>5.9742800000000003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2016.15</v>
      </c>
      <c r="D249" s="40">
        <v>2032.3166666666666</v>
      </c>
      <c r="E249" s="40">
        <v>1979.6333333333332</v>
      </c>
      <c r="F249" s="40">
        <v>1943.1166666666666</v>
      </c>
      <c r="G249" s="40">
        <v>1890.4333333333332</v>
      </c>
      <c r="H249" s="40">
        <v>2068.833333333333</v>
      </c>
      <c r="I249" s="40">
        <v>2121.5166666666664</v>
      </c>
      <c r="J249" s="40">
        <v>2158.0333333333333</v>
      </c>
      <c r="K249" s="31">
        <v>2085</v>
      </c>
      <c r="L249" s="31">
        <v>1995.8</v>
      </c>
      <c r="M249" s="31">
        <v>11.47932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211.2</v>
      </c>
      <c r="D250" s="40">
        <v>212.85</v>
      </c>
      <c r="E250" s="40">
        <v>208.35</v>
      </c>
      <c r="F250" s="40">
        <v>205.5</v>
      </c>
      <c r="G250" s="40">
        <v>201</v>
      </c>
      <c r="H250" s="40">
        <v>215.7</v>
      </c>
      <c r="I250" s="40">
        <v>220.2</v>
      </c>
      <c r="J250" s="40">
        <v>223.04999999999998</v>
      </c>
      <c r="K250" s="31">
        <v>217.35</v>
      </c>
      <c r="L250" s="31">
        <v>210</v>
      </c>
      <c r="M250" s="31">
        <v>14.313549999999999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45.3</v>
      </c>
      <c r="D251" s="40">
        <v>45.566666666666663</v>
      </c>
      <c r="E251" s="40">
        <v>44.733333333333327</v>
      </c>
      <c r="F251" s="40">
        <v>44.166666666666664</v>
      </c>
      <c r="G251" s="40">
        <v>43.333333333333329</v>
      </c>
      <c r="H251" s="40">
        <v>46.133333333333326</v>
      </c>
      <c r="I251" s="40">
        <v>46.966666666666669</v>
      </c>
      <c r="J251" s="40">
        <v>47.533333333333324</v>
      </c>
      <c r="K251" s="31">
        <v>46.4</v>
      </c>
      <c r="L251" s="31">
        <v>45</v>
      </c>
      <c r="M251" s="31">
        <v>21.035990000000002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823.05</v>
      </c>
      <c r="D252" s="40">
        <v>832.66666666666663</v>
      </c>
      <c r="E252" s="40">
        <v>810.38333333333321</v>
      </c>
      <c r="F252" s="40">
        <v>797.71666666666658</v>
      </c>
      <c r="G252" s="40">
        <v>775.43333333333317</v>
      </c>
      <c r="H252" s="40">
        <v>845.33333333333326</v>
      </c>
      <c r="I252" s="40">
        <v>867.61666666666679</v>
      </c>
      <c r="J252" s="40">
        <v>880.2833333333333</v>
      </c>
      <c r="K252" s="31">
        <v>854.95</v>
      </c>
      <c r="L252" s="31">
        <v>820</v>
      </c>
      <c r="M252" s="31">
        <v>102.11011000000001</v>
      </c>
      <c r="N252" s="1"/>
      <c r="O252" s="1"/>
    </row>
    <row r="253" spans="1:15" ht="12.75" customHeight="1">
      <c r="A253" s="31">
        <v>243</v>
      </c>
      <c r="B253" s="31" t="s">
        <v>852</v>
      </c>
      <c r="C253" s="31">
        <v>23.35</v>
      </c>
      <c r="D253" s="40">
        <v>23.45</v>
      </c>
      <c r="E253" s="40">
        <v>23.2</v>
      </c>
      <c r="F253" s="40">
        <v>23.05</v>
      </c>
      <c r="G253" s="40">
        <v>22.8</v>
      </c>
      <c r="H253" s="40">
        <v>23.599999999999998</v>
      </c>
      <c r="I253" s="40">
        <v>23.849999999999998</v>
      </c>
      <c r="J253" s="40">
        <v>23.999999999999996</v>
      </c>
      <c r="K253" s="31">
        <v>23.7</v>
      </c>
      <c r="L253" s="31">
        <v>23.3</v>
      </c>
      <c r="M253" s="31">
        <v>72.098699999999994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759.05</v>
      </c>
      <c r="D254" s="40">
        <v>765.68333333333339</v>
      </c>
      <c r="E254" s="40">
        <v>744.36666666666679</v>
      </c>
      <c r="F254" s="40">
        <v>729.68333333333339</v>
      </c>
      <c r="G254" s="40">
        <v>708.36666666666679</v>
      </c>
      <c r="H254" s="40">
        <v>780.36666666666679</v>
      </c>
      <c r="I254" s="40">
        <v>801.68333333333339</v>
      </c>
      <c r="J254" s="40">
        <v>816.36666666666679</v>
      </c>
      <c r="K254" s="31">
        <v>787</v>
      </c>
      <c r="L254" s="31">
        <v>751</v>
      </c>
      <c r="M254" s="31">
        <v>5.5530900000000001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224</v>
      </c>
      <c r="D255" s="40">
        <v>225.71666666666667</v>
      </c>
      <c r="E255" s="40">
        <v>221.38333333333333</v>
      </c>
      <c r="F255" s="40">
        <v>218.76666666666665</v>
      </c>
      <c r="G255" s="40">
        <v>214.43333333333331</v>
      </c>
      <c r="H255" s="40">
        <v>228.33333333333334</v>
      </c>
      <c r="I255" s="40">
        <v>232.66666666666666</v>
      </c>
      <c r="J255" s="40">
        <v>235.28333333333336</v>
      </c>
      <c r="K255" s="31">
        <v>230.05</v>
      </c>
      <c r="L255" s="31">
        <v>223.1</v>
      </c>
      <c r="M255" s="31">
        <v>270.27021999999999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112</v>
      </c>
      <c r="D256" s="40">
        <v>112.73333333333333</v>
      </c>
      <c r="E256" s="40">
        <v>110.36666666666667</v>
      </c>
      <c r="F256" s="40">
        <v>108.73333333333333</v>
      </c>
      <c r="G256" s="40">
        <v>106.36666666666667</v>
      </c>
      <c r="H256" s="40">
        <v>114.36666666666667</v>
      </c>
      <c r="I256" s="40">
        <v>116.73333333333332</v>
      </c>
      <c r="J256" s="40">
        <v>118.36666666666667</v>
      </c>
      <c r="K256" s="31">
        <v>115.1</v>
      </c>
      <c r="L256" s="31">
        <v>111.1</v>
      </c>
      <c r="M256" s="31">
        <v>2.6268699999999998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106.3</v>
      </c>
      <c r="D257" s="40">
        <v>107.16666666666667</v>
      </c>
      <c r="E257" s="40">
        <v>103.13333333333334</v>
      </c>
      <c r="F257" s="40">
        <v>99.966666666666669</v>
      </c>
      <c r="G257" s="40">
        <v>95.933333333333337</v>
      </c>
      <c r="H257" s="40">
        <v>110.33333333333334</v>
      </c>
      <c r="I257" s="40">
        <v>114.36666666666667</v>
      </c>
      <c r="J257" s="40">
        <v>117.53333333333335</v>
      </c>
      <c r="K257" s="31">
        <v>111.2</v>
      </c>
      <c r="L257" s="31">
        <v>104</v>
      </c>
      <c r="M257" s="31">
        <v>21.8933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1660.45</v>
      </c>
      <c r="D258" s="40">
        <v>1635.4666666666665</v>
      </c>
      <c r="E258" s="40">
        <v>1604.9833333333329</v>
      </c>
      <c r="F258" s="40">
        <v>1549.5166666666664</v>
      </c>
      <c r="G258" s="40">
        <v>1519.0333333333328</v>
      </c>
      <c r="H258" s="40">
        <v>1690.9333333333329</v>
      </c>
      <c r="I258" s="40">
        <v>1721.4166666666665</v>
      </c>
      <c r="J258" s="40">
        <v>1776.883333333333</v>
      </c>
      <c r="K258" s="31">
        <v>1665.95</v>
      </c>
      <c r="L258" s="31">
        <v>1580</v>
      </c>
      <c r="M258" s="31">
        <v>1.03521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1950.35</v>
      </c>
      <c r="D259" s="40">
        <v>1957.45</v>
      </c>
      <c r="E259" s="40">
        <v>1938.9</v>
      </c>
      <c r="F259" s="40">
        <v>1927.45</v>
      </c>
      <c r="G259" s="40">
        <v>1908.9</v>
      </c>
      <c r="H259" s="40">
        <v>1968.9</v>
      </c>
      <c r="I259" s="40">
        <v>1987.4499999999998</v>
      </c>
      <c r="J259" s="40">
        <v>1998.9</v>
      </c>
      <c r="K259" s="31">
        <v>1976</v>
      </c>
      <c r="L259" s="31">
        <v>1946</v>
      </c>
      <c r="M259" s="31">
        <v>6.7059999999999995E-2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101.1</v>
      </c>
      <c r="D260" s="40">
        <v>102.26666666666667</v>
      </c>
      <c r="E260" s="40">
        <v>99.133333333333326</v>
      </c>
      <c r="F260" s="40">
        <v>97.166666666666657</v>
      </c>
      <c r="G260" s="40">
        <v>94.033333333333317</v>
      </c>
      <c r="H260" s="40">
        <v>104.23333333333333</v>
      </c>
      <c r="I260" s="40">
        <v>107.36666666666669</v>
      </c>
      <c r="J260" s="40">
        <v>109.33333333333334</v>
      </c>
      <c r="K260" s="31">
        <v>105.4</v>
      </c>
      <c r="L260" s="31">
        <v>100.3</v>
      </c>
      <c r="M260" s="31">
        <v>8.1607299999999992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354.4</v>
      </c>
      <c r="D261" s="40">
        <v>361</v>
      </c>
      <c r="E261" s="40">
        <v>345.75</v>
      </c>
      <c r="F261" s="40">
        <v>337.1</v>
      </c>
      <c r="G261" s="40">
        <v>321.85000000000002</v>
      </c>
      <c r="H261" s="40">
        <v>369.65</v>
      </c>
      <c r="I261" s="40">
        <v>384.9</v>
      </c>
      <c r="J261" s="40">
        <v>393.54999999999995</v>
      </c>
      <c r="K261" s="31">
        <v>376.25</v>
      </c>
      <c r="L261" s="31">
        <v>352.35</v>
      </c>
      <c r="M261" s="31">
        <v>88.884720000000002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3242.8</v>
      </c>
      <c r="D262" s="40">
        <v>3280.9333333333329</v>
      </c>
      <c r="E262" s="40">
        <v>3191.8666666666659</v>
      </c>
      <c r="F262" s="40">
        <v>3140.9333333333329</v>
      </c>
      <c r="G262" s="40">
        <v>3051.8666666666659</v>
      </c>
      <c r="H262" s="40">
        <v>3331.8666666666659</v>
      </c>
      <c r="I262" s="40">
        <v>3420.9333333333325</v>
      </c>
      <c r="J262" s="40">
        <v>3471.8666666666659</v>
      </c>
      <c r="K262" s="31">
        <v>3370</v>
      </c>
      <c r="L262" s="31">
        <v>3230</v>
      </c>
      <c r="M262" s="31">
        <v>0.37485000000000002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633.35</v>
      </c>
      <c r="D263" s="40">
        <v>627.78333333333342</v>
      </c>
      <c r="E263" s="40">
        <v>613.76666666666688</v>
      </c>
      <c r="F263" s="40">
        <v>594.18333333333351</v>
      </c>
      <c r="G263" s="40">
        <v>580.16666666666697</v>
      </c>
      <c r="H263" s="40">
        <v>647.36666666666679</v>
      </c>
      <c r="I263" s="40">
        <v>661.38333333333344</v>
      </c>
      <c r="J263" s="40">
        <v>680.9666666666667</v>
      </c>
      <c r="K263" s="31">
        <v>641.79999999999995</v>
      </c>
      <c r="L263" s="31">
        <v>608.20000000000005</v>
      </c>
      <c r="M263" s="31">
        <v>1.3864099999999999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212.25</v>
      </c>
      <c r="D264" s="40">
        <v>214.51666666666665</v>
      </c>
      <c r="E264" s="40">
        <v>209.1333333333333</v>
      </c>
      <c r="F264" s="40">
        <v>206.01666666666665</v>
      </c>
      <c r="G264" s="40">
        <v>200.6333333333333</v>
      </c>
      <c r="H264" s="40">
        <v>217.6333333333333</v>
      </c>
      <c r="I264" s="40">
        <v>223.01666666666662</v>
      </c>
      <c r="J264" s="40">
        <v>226.1333333333333</v>
      </c>
      <c r="K264" s="31">
        <v>219.9</v>
      </c>
      <c r="L264" s="31">
        <v>211.4</v>
      </c>
      <c r="M264" s="31">
        <v>3.8892099999999998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135.35</v>
      </c>
      <c r="D265" s="40">
        <v>136.46666666666667</v>
      </c>
      <c r="E265" s="40">
        <v>133.88333333333333</v>
      </c>
      <c r="F265" s="40">
        <v>132.41666666666666</v>
      </c>
      <c r="G265" s="40">
        <v>129.83333333333331</v>
      </c>
      <c r="H265" s="40">
        <v>137.93333333333334</v>
      </c>
      <c r="I265" s="40">
        <v>140.51666666666665</v>
      </c>
      <c r="J265" s="40">
        <v>141.98333333333335</v>
      </c>
      <c r="K265" s="31">
        <v>139.05000000000001</v>
      </c>
      <c r="L265" s="31">
        <v>135</v>
      </c>
      <c r="M265" s="31">
        <v>6.01816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74.599999999999994</v>
      </c>
      <c r="D266" s="40">
        <v>75.766666666666666</v>
      </c>
      <c r="E266" s="40">
        <v>72.833333333333329</v>
      </c>
      <c r="F266" s="40">
        <v>71.066666666666663</v>
      </c>
      <c r="G266" s="40">
        <v>68.133333333333326</v>
      </c>
      <c r="H266" s="40">
        <v>77.533333333333331</v>
      </c>
      <c r="I266" s="40">
        <v>80.466666666666669</v>
      </c>
      <c r="J266" s="40">
        <v>82.233333333333334</v>
      </c>
      <c r="K266" s="31">
        <v>78.7</v>
      </c>
      <c r="L266" s="31">
        <v>74</v>
      </c>
      <c r="M266" s="31">
        <v>19.703659999999999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168.3</v>
      </c>
      <c r="D267" s="40">
        <v>171.43333333333331</v>
      </c>
      <c r="E267" s="40">
        <v>163.86666666666662</v>
      </c>
      <c r="F267" s="40">
        <v>159.43333333333331</v>
      </c>
      <c r="G267" s="40">
        <v>151.86666666666662</v>
      </c>
      <c r="H267" s="40">
        <v>175.86666666666662</v>
      </c>
      <c r="I267" s="40">
        <v>183.43333333333328</v>
      </c>
      <c r="J267" s="40">
        <v>187.86666666666662</v>
      </c>
      <c r="K267" s="31">
        <v>179</v>
      </c>
      <c r="L267" s="31">
        <v>167</v>
      </c>
      <c r="M267" s="31">
        <v>10.26505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311.25</v>
      </c>
      <c r="D268" s="40">
        <v>316.08333333333331</v>
      </c>
      <c r="E268" s="40">
        <v>303.66666666666663</v>
      </c>
      <c r="F268" s="40">
        <v>296.08333333333331</v>
      </c>
      <c r="G268" s="40">
        <v>283.66666666666663</v>
      </c>
      <c r="H268" s="40">
        <v>323.66666666666663</v>
      </c>
      <c r="I268" s="40">
        <v>336.08333333333326</v>
      </c>
      <c r="J268" s="40">
        <v>343.66666666666663</v>
      </c>
      <c r="K268" s="31">
        <v>328.5</v>
      </c>
      <c r="L268" s="31">
        <v>308.5</v>
      </c>
      <c r="M268" s="31">
        <v>1.8889199999999999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301.89999999999998</v>
      </c>
      <c r="D269" s="40">
        <v>306.51666666666665</v>
      </c>
      <c r="E269" s="40">
        <v>296.5333333333333</v>
      </c>
      <c r="F269" s="40">
        <v>291.16666666666663</v>
      </c>
      <c r="G269" s="40">
        <v>281.18333333333328</v>
      </c>
      <c r="H269" s="40">
        <v>311.88333333333333</v>
      </c>
      <c r="I269" s="40">
        <v>321.86666666666667</v>
      </c>
      <c r="J269" s="40">
        <v>327.23333333333335</v>
      </c>
      <c r="K269" s="31">
        <v>316.5</v>
      </c>
      <c r="L269" s="31">
        <v>301.14999999999998</v>
      </c>
      <c r="M269" s="31">
        <v>15.0329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628.65</v>
      </c>
      <c r="D270" s="40">
        <v>641.81666666666661</v>
      </c>
      <c r="E270" s="40">
        <v>611.08333333333326</v>
      </c>
      <c r="F270" s="40">
        <v>593.51666666666665</v>
      </c>
      <c r="G270" s="40">
        <v>562.7833333333333</v>
      </c>
      <c r="H270" s="40">
        <v>659.38333333333321</v>
      </c>
      <c r="I270" s="40">
        <v>690.11666666666656</v>
      </c>
      <c r="J270" s="40">
        <v>707.68333333333317</v>
      </c>
      <c r="K270" s="31">
        <v>672.55</v>
      </c>
      <c r="L270" s="31">
        <v>624.25</v>
      </c>
      <c r="M270" s="31">
        <v>89.218400000000003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3658.5</v>
      </c>
      <c r="D271" s="40">
        <v>3667.65</v>
      </c>
      <c r="E271" s="40">
        <v>3592.8500000000004</v>
      </c>
      <c r="F271" s="40">
        <v>3527.2000000000003</v>
      </c>
      <c r="G271" s="40">
        <v>3452.4000000000005</v>
      </c>
      <c r="H271" s="40">
        <v>3733.3</v>
      </c>
      <c r="I271" s="40">
        <v>3808.1000000000004</v>
      </c>
      <c r="J271" s="40">
        <v>3873.75</v>
      </c>
      <c r="K271" s="31">
        <v>3742.45</v>
      </c>
      <c r="L271" s="31">
        <v>3602</v>
      </c>
      <c r="M271" s="31">
        <v>4.4153700000000002</v>
      </c>
      <c r="N271" s="1"/>
      <c r="O271" s="1"/>
    </row>
    <row r="272" spans="1:15" ht="12.75" customHeight="1">
      <c r="A272" s="31">
        <v>262</v>
      </c>
      <c r="B272" s="31" t="s">
        <v>860</v>
      </c>
      <c r="C272" s="31">
        <v>585.25</v>
      </c>
      <c r="D272" s="40">
        <v>589.45000000000005</v>
      </c>
      <c r="E272" s="40">
        <v>571.25000000000011</v>
      </c>
      <c r="F272" s="40">
        <v>557.25000000000011</v>
      </c>
      <c r="G272" s="40">
        <v>539.05000000000018</v>
      </c>
      <c r="H272" s="40">
        <v>603.45000000000005</v>
      </c>
      <c r="I272" s="40">
        <v>621.64999999999986</v>
      </c>
      <c r="J272" s="40">
        <v>635.65</v>
      </c>
      <c r="K272" s="31">
        <v>607.65</v>
      </c>
      <c r="L272" s="31">
        <v>575.45000000000005</v>
      </c>
      <c r="M272" s="31">
        <v>6.3935899999999997</v>
      </c>
      <c r="N272" s="1"/>
      <c r="O272" s="1"/>
    </row>
    <row r="273" spans="1:15" ht="12.75" customHeight="1">
      <c r="A273" s="31">
        <v>263</v>
      </c>
      <c r="B273" s="31" t="s">
        <v>861</v>
      </c>
      <c r="C273" s="31">
        <v>597.1</v>
      </c>
      <c r="D273" s="40">
        <v>602.11666666666667</v>
      </c>
      <c r="E273" s="40">
        <v>587.48333333333335</v>
      </c>
      <c r="F273" s="40">
        <v>577.86666666666667</v>
      </c>
      <c r="G273" s="40">
        <v>563.23333333333335</v>
      </c>
      <c r="H273" s="40">
        <v>611.73333333333335</v>
      </c>
      <c r="I273" s="40">
        <v>626.36666666666679</v>
      </c>
      <c r="J273" s="40">
        <v>635.98333333333335</v>
      </c>
      <c r="K273" s="31">
        <v>616.75</v>
      </c>
      <c r="L273" s="31">
        <v>592.5</v>
      </c>
      <c r="M273" s="31">
        <v>1.6309899999999999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703.8</v>
      </c>
      <c r="D274" s="40">
        <v>715.76666666666677</v>
      </c>
      <c r="E274" s="40">
        <v>688.03333333333353</v>
      </c>
      <c r="F274" s="40">
        <v>672.26666666666677</v>
      </c>
      <c r="G274" s="40">
        <v>644.53333333333353</v>
      </c>
      <c r="H274" s="40">
        <v>731.53333333333353</v>
      </c>
      <c r="I274" s="40">
        <v>759.26666666666688</v>
      </c>
      <c r="J274" s="40">
        <v>775.03333333333353</v>
      </c>
      <c r="K274" s="31">
        <v>743.5</v>
      </c>
      <c r="L274" s="31">
        <v>700</v>
      </c>
      <c r="M274" s="31">
        <v>6.6920500000000001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151.4</v>
      </c>
      <c r="D275" s="40">
        <v>151.33333333333334</v>
      </c>
      <c r="E275" s="40">
        <v>149.56666666666669</v>
      </c>
      <c r="F275" s="40">
        <v>147.73333333333335</v>
      </c>
      <c r="G275" s="40">
        <v>145.9666666666667</v>
      </c>
      <c r="H275" s="40">
        <v>153.16666666666669</v>
      </c>
      <c r="I275" s="40">
        <v>154.93333333333334</v>
      </c>
      <c r="J275" s="40">
        <v>156.76666666666668</v>
      </c>
      <c r="K275" s="31">
        <v>153.1</v>
      </c>
      <c r="L275" s="31">
        <v>149.5</v>
      </c>
      <c r="M275" s="31">
        <v>2.2692800000000002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1115.4000000000001</v>
      </c>
      <c r="D276" s="40">
        <v>1116.8499999999999</v>
      </c>
      <c r="E276" s="40">
        <v>1099.6499999999999</v>
      </c>
      <c r="F276" s="40">
        <v>1083.8999999999999</v>
      </c>
      <c r="G276" s="40">
        <v>1066.6999999999998</v>
      </c>
      <c r="H276" s="40">
        <v>1132.5999999999999</v>
      </c>
      <c r="I276" s="40">
        <v>1149.7999999999997</v>
      </c>
      <c r="J276" s="40">
        <v>1165.55</v>
      </c>
      <c r="K276" s="31">
        <v>1134.05</v>
      </c>
      <c r="L276" s="31">
        <v>1101.0999999999999</v>
      </c>
      <c r="M276" s="31">
        <v>2.26817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395.25</v>
      </c>
      <c r="D277" s="40">
        <v>395.15000000000003</v>
      </c>
      <c r="E277" s="40">
        <v>385.60000000000008</v>
      </c>
      <c r="F277" s="40">
        <v>375.95000000000005</v>
      </c>
      <c r="G277" s="40">
        <v>366.40000000000009</v>
      </c>
      <c r="H277" s="40">
        <v>404.80000000000007</v>
      </c>
      <c r="I277" s="40">
        <v>414.35</v>
      </c>
      <c r="J277" s="40">
        <v>424.00000000000006</v>
      </c>
      <c r="K277" s="31">
        <v>404.7</v>
      </c>
      <c r="L277" s="31">
        <v>385.5</v>
      </c>
      <c r="M277" s="31">
        <v>3.3004099999999998</v>
      </c>
      <c r="N277" s="1"/>
      <c r="O277" s="1"/>
    </row>
    <row r="278" spans="1:15" ht="12.75" customHeight="1">
      <c r="A278" s="31">
        <v>268</v>
      </c>
      <c r="B278" s="31" t="s">
        <v>862</v>
      </c>
      <c r="C278" s="31">
        <v>67.400000000000006</v>
      </c>
      <c r="D278" s="40">
        <v>68.333333333333329</v>
      </c>
      <c r="E278" s="40">
        <v>66.066666666666663</v>
      </c>
      <c r="F278" s="40">
        <v>64.733333333333334</v>
      </c>
      <c r="G278" s="40">
        <v>62.466666666666669</v>
      </c>
      <c r="H278" s="40">
        <v>69.666666666666657</v>
      </c>
      <c r="I278" s="40">
        <v>71.933333333333337</v>
      </c>
      <c r="J278" s="40">
        <v>73.266666666666652</v>
      </c>
      <c r="K278" s="31">
        <v>70.599999999999994</v>
      </c>
      <c r="L278" s="31">
        <v>67</v>
      </c>
      <c r="M278" s="31">
        <v>13.97409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579.9</v>
      </c>
      <c r="D279" s="40">
        <v>577.48333333333335</v>
      </c>
      <c r="E279" s="40">
        <v>567.9666666666667</v>
      </c>
      <c r="F279" s="40">
        <v>556.0333333333333</v>
      </c>
      <c r="G279" s="40">
        <v>546.51666666666665</v>
      </c>
      <c r="H279" s="40">
        <v>589.41666666666674</v>
      </c>
      <c r="I279" s="40">
        <v>598.93333333333339</v>
      </c>
      <c r="J279" s="40">
        <v>610.86666666666679</v>
      </c>
      <c r="K279" s="31">
        <v>587</v>
      </c>
      <c r="L279" s="31">
        <v>565.54999999999995</v>
      </c>
      <c r="M279" s="31">
        <v>3.5208900000000001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50.1</v>
      </c>
      <c r="D280" s="40">
        <v>50.566666666666663</v>
      </c>
      <c r="E280" s="40">
        <v>49.533333333333324</v>
      </c>
      <c r="F280" s="40">
        <v>48.966666666666661</v>
      </c>
      <c r="G280" s="40">
        <v>47.933333333333323</v>
      </c>
      <c r="H280" s="40">
        <v>51.133333333333326</v>
      </c>
      <c r="I280" s="40">
        <v>52.166666666666657</v>
      </c>
      <c r="J280" s="40">
        <v>52.733333333333327</v>
      </c>
      <c r="K280" s="31">
        <v>51.6</v>
      </c>
      <c r="L280" s="31">
        <v>50</v>
      </c>
      <c r="M280" s="31">
        <v>31.746230000000001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445.7</v>
      </c>
      <c r="D281" s="40">
        <v>446.89999999999992</v>
      </c>
      <c r="E281" s="40">
        <v>433.19999999999982</v>
      </c>
      <c r="F281" s="40">
        <v>420.69999999999987</v>
      </c>
      <c r="G281" s="40">
        <v>406.99999999999977</v>
      </c>
      <c r="H281" s="40">
        <v>459.39999999999986</v>
      </c>
      <c r="I281" s="40">
        <v>473.1</v>
      </c>
      <c r="J281" s="40">
        <v>485.59999999999991</v>
      </c>
      <c r="K281" s="31">
        <v>460.6</v>
      </c>
      <c r="L281" s="31">
        <v>434.4</v>
      </c>
      <c r="M281" s="31">
        <v>3.2776700000000001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1067.4000000000001</v>
      </c>
      <c r="D282" s="40">
        <v>1090.6000000000001</v>
      </c>
      <c r="E282" s="40">
        <v>1016.8000000000002</v>
      </c>
      <c r="F282" s="40">
        <v>966.2</v>
      </c>
      <c r="G282" s="40">
        <v>892.40000000000009</v>
      </c>
      <c r="H282" s="40">
        <v>1141.2000000000003</v>
      </c>
      <c r="I282" s="40">
        <v>1215</v>
      </c>
      <c r="J282" s="40">
        <v>1265.6000000000004</v>
      </c>
      <c r="K282" s="31">
        <v>1164.4000000000001</v>
      </c>
      <c r="L282" s="31">
        <v>1040</v>
      </c>
      <c r="M282" s="31">
        <v>4.8258700000000001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262.85000000000002</v>
      </c>
      <c r="D283" s="40">
        <v>263.73333333333329</v>
      </c>
      <c r="E283" s="40">
        <v>257.76666666666659</v>
      </c>
      <c r="F283" s="40">
        <v>252.68333333333328</v>
      </c>
      <c r="G283" s="40">
        <v>246.71666666666658</v>
      </c>
      <c r="H283" s="40">
        <v>268.81666666666661</v>
      </c>
      <c r="I283" s="40">
        <v>274.7833333333333</v>
      </c>
      <c r="J283" s="40">
        <v>279.86666666666662</v>
      </c>
      <c r="K283" s="31">
        <v>269.7</v>
      </c>
      <c r="L283" s="31">
        <v>258.64999999999998</v>
      </c>
      <c r="M283" s="31">
        <v>3.1524100000000002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1964.3</v>
      </c>
      <c r="D284" s="40">
        <v>1975.4666666666665</v>
      </c>
      <c r="E284" s="40">
        <v>1943.9333333333329</v>
      </c>
      <c r="F284" s="40">
        <v>1923.5666666666664</v>
      </c>
      <c r="G284" s="40">
        <v>1892.0333333333328</v>
      </c>
      <c r="H284" s="40">
        <v>1995.833333333333</v>
      </c>
      <c r="I284" s="40">
        <v>2027.3666666666663</v>
      </c>
      <c r="J284" s="40">
        <v>2047.7333333333331</v>
      </c>
      <c r="K284" s="31">
        <v>2007</v>
      </c>
      <c r="L284" s="31">
        <v>1955.1</v>
      </c>
      <c r="M284" s="31">
        <v>26.475529999999999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463.4</v>
      </c>
      <c r="D285" s="40">
        <v>468.34999999999997</v>
      </c>
      <c r="E285" s="40">
        <v>451.74999999999994</v>
      </c>
      <c r="F285" s="40">
        <v>440.09999999999997</v>
      </c>
      <c r="G285" s="40">
        <v>423.49999999999994</v>
      </c>
      <c r="H285" s="40">
        <v>479.99999999999994</v>
      </c>
      <c r="I285" s="40">
        <v>496.59999999999997</v>
      </c>
      <c r="J285" s="40">
        <v>508.24999999999994</v>
      </c>
      <c r="K285" s="31">
        <v>484.95</v>
      </c>
      <c r="L285" s="31">
        <v>456.7</v>
      </c>
      <c r="M285" s="31">
        <v>17.88409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512.20000000000005</v>
      </c>
      <c r="D286" s="40">
        <v>515.73333333333335</v>
      </c>
      <c r="E286" s="40">
        <v>503.4666666666667</v>
      </c>
      <c r="F286" s="40">
        <v>494.73333333333335</v>
      </c>
      <c r="G286" s="40">
        <v>482.4666666666667</v>
      </c>
      <c r="H286" s="40">
        <v>524.4666666666667</v>
      </c>
      <c r="I286" s="40">
        <v>536.73333333333335</v>
      </c>
      <c r="J286" s="40">
        <v>545.4666666666667</v>
      </c>
      <c r="K286" s="31">
        <v>528</v>
      </c>
      <c r="L286" s="31">
        <v>507</v>
      </c>
      <c r="M286" s="31">
        <v>5.7148000000000003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243.55</v>
      </c>
      <c r="D287" s="40">
        <v>246.83333333333334</v>
      </c>
      <c r="E287" s="40">
        <v>235.7166666666667</v>
      </c>
      <c r="F287" s="40">
        <v>227.88333333333335</v>
      </c>
      <c r="G287" s="40">
        <v>216.76666666666671</v>
      </c>
      <c r="H287" s="40">
        <v>254.66666666666669</v>
      </c>
      <c r="I287" s="40">
        <v>265.7833333333333</v>
      </c>
      <c r="J287" s="40">
        <v>273.61666666666667</v>
      </c>
      <c r="K287" s="31">
        <v>257.95</v>
      </c>
      <c r="L287" s="31">
        <v>239</v>
      </c>
      <c r="M287" s="31">
        <v>5.6424099999999999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1255.8499999999999</v>
      </c>
      <c r="D288" s="40">
        <v>1253.6166666666666</v>
      </c>
      <c r="E288" s="40">
        <v>1231.2333333333331</v>
      </c>
      <c r="F288" s="40">
        <v>1206.6166666666666</v>
      </c>
      <c r="G288" s="40">
        <v>1184.2333333333331</v>
      </c>
      <c r="H288" s="40">
        <v>1278.2333333333331</v>
      </c>
      <c r="I288" s="40">
        <v>1300.6166666666668</v>
      </c>
      <c r="J288" s="40">
        <v>1325.2333333333331</v>
      </c>
      <c r="K288" s="31">
        <v>1276</v>
      </c>
      <c r="L288" s="31">
        <v>1229</v>
      </c>
      <c r="M288" s="31">
        <v>0.11502999999999999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505.65</v>
      </c>
      <c r="D289" s="40">
        <v>506.51666666666665</v>
      </c>
      <c r="E289" s="40">
        <v>499.13333333333333</v>
      </c>
      <c r="F289" s="40">
        <v>492.61666666666667</v>
      </c>
      <c r="G289" s="40">
        <v>485.23333333333335</v>
      </c>
      <c r="H289" s="40">
        <v>513.0333333333333</v>
      </c>
      <c r="I289" s="40">
        <v>520.41666666666663</v>
      </c>
      <c r="J289" s="40">
        <v>526.93333333333328</v>
      </c>
      <c r="K289" s="31">
        <v>513.9</v>
      </c>
      <c r="L289" s="31">
        <v>500</v>
      </c>
      <c r="M289" s="31">
        <v>0.60629999999999995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75.75</v>
      </c>
      <c r="D290" s="40">
        <v>76.55</v>
      </c>
      <c r="E290" s="40">
        <v>74.699999999999989</v>
      </c>
      <c r="F290" s="40">
        <v>73.649999999999991</v>
      </c>
      <c r="G290" s="40">
        <v>71.799999999999983</v>
      </c>
      <c r="H290" s="40">
        <v>77.599999999999994</v>
      </c>
      <c r="I290" s="40">
        <v>79.449999999999989</v>
      </c>
      <c r="J290" s="40">
        <v>80.5</v>
      </c>
      <c r="K290" s="31">
        <v>78.400000000000006</v>
      </c>
      <c r="L290" s="31">
        <v>75.5</v>
      </c>
      <c r="M290" s="31">
        <v>95.260580000000004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3657.1</v>
      </c>
      <c r="D291" s="40">
        <v>3589.3666666666663</v>
      </c>
      <c r="E291" s="40">
        <v>3462.7833333333328</v>
      </c>
      <c r="F291" s="40">
        <v>3268.4666666666667</v>
      </c>
      <c r="G291" s="40">
        <v>3141.8833333333332</v>
      </c>
      <c r="H291" s="40">
        <v>3783.6833333333325</v>
      </c>
      <c r="I291" s="40">
        <v>3910.2666666666655</v>
      </c>
      <c r="J291" s="40">
        <v>4104.5833333333321</v>
      </c>
      <c r="K291" s="31">
        <v>3715.95</v>
      </c>
      <c r="L291" s="31">
        <v>3395.05</v>
      </c>
      <c r="M291" s="31">
        <v>6.0448899999999997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331.35</v>
      </c>
      <c r="D292" s="40">
        <v>336.61666666666667</v>
      </c>
      <c r="E292" s="40">
        <v>321.33333333333337</v>
      </c>
      <c r="F292" s="40">
        <v>311.31666666666672</v>
      </c>
      <c r="G292" s="40">
        <v>296.03333333333342</v>
      </c>
      <c r="H292" s="40">
        <v>346.63333333333333</v>
      </c>
      <c r="I292" s="40">
        <v>361.91666666666663</v>
      </c>
      <c r="J292" s="40">
        <v>371.93333333333328</v>
      </c>
      <c r="K292" s="31">
        <v>351.9</v>
      </c>
      <c r="L292" s="31">
        <v>326.60000000000002</v>
      </c>
      <c r="M292" s="31">
        <v>4.0749399999999998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523.20000000000005</v>
      </c>
      <c r="D293" s="40">
        <v>532.80000000000007</v>
      </c>
      <c r="E293" s="40">
        <v>510.40000000000009</v>
      </c>
      <c r="F293" s="40">
        <v>497.6</v>
      </c>
      <c r="G293" s="40">
        <v>475.20000000000005</v>
      </c>
      <c r="H293" s="40">
        <v>545.60000000000014</v>
      </c>
      <c r="I293" s="40">
        <v>568</v>
      </c>
      <c r="J293" s="40">
        <v>580.80000000000018</v>
      </c>
      <c r="K293" s="31">
        <v>555.20000000000005</v>
      </c>
      <c r="L293" s="31">
        <v>520</v>
      </c>
      <c r="M293" s="31">
        <v>79.281000000000006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8662.85</v>
      </c>
      <c r="D294" s="40">
        <v>8766.2833333333328</v>
      </c>
      <c r="E294" s="40">
        <v>8546.5666666666657</v>
      </c>
      <c r="F294" s="40">
        <v>8430.2833333333328</v>
      </c>
      <c r="G294" s="40">
        <v>8210.5666666666657</v>
      </c>
      <c r="H294" s="40">
        <v>8882.5666666666657</v>
      </c>
      <c r="I294" s="40">
        <v>9102.2833333333328</v>
      </c>
      <c r="J294" s="40">
        <v>9218.5666666666657</v>
      </c>
      <c r="K294" s="31">
        <v>8986</v>
      </c>
      <c r="L294" s="31">
        <v>8650</v>
      </c>
      <c r="M294" s="31">
        <v>6.361E-2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46.65</v>
      </c>
      <c r="D295" s="40">
        <v>47.699999999999996</v>
      </c>
      <c r="E295" s="40">
        <v>44.999999999999993</v>
      </c>
      <c r="F295" s="40">
        <v>43.349999999999994</v>
      </c>
      <c r="G295" s="40">
        <v>40.649999999999991</v>
      </c>
      <c r="H295" s="40">
        <v>49.349999999999994</v>
      </c>
      <c r="I295" s="40">
        <v>52.05</v>
      </c>
      <c r="J295" s="40">
        <v>53.699999999999996</v>
      </c>
      <c r="K295" s="31">
        <v>50.4</v>
      </c>
      <c r="L295" s="31">
        <v>46.05</v>
      </c>
      <c r="M295" s="31">
        <v>66.951400000000007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379.15</v>
      </c>
      <c r="D296" s="40">
        <v>383.43333333333339</v>
      </c>
      <c r="E296" s="40">
        <v>373.06666666666678</v>
      </c>
      <c r="F296" s="40">
        <v>366.98333333333341</v>
      </c>
      <c r="G296" s="40">
        <v>356.61666666666679</v>
      </c>
      <c r="H296" s="40">
        <v>389.51666666666677</v>
      </c>
      <c r="I296" s="40">
        <v>399.88333333333333</v>
      </c>
      <c r="J296" s="40">
        <v>405.96666666666675</v>
      </c>
      <c r="K296" s="31">
        <v>393.8</v>
      </c>
      <c r="L296" s="31">
        <v>377.35</v>
      </c>
      <c r="M296" s="31">
        <v>27.053930000000001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2461.65</v>
      </c>
      <c r="D297" s="40">
        <v>2447.666666666667</v>
      </c>
      <c r="E297" s="40">
        <v>2371.2833333333338</v>
      </c>
      <c r="F297" s="40">
        <v>2280.916666666667</v>
      </c>
      <c r="G297" s="40">
        <v>2204.5333333333338</v>
      </c>
      <c r="H297" s="40">
        <v>2538.0333333333338</v>
      </c>
      <c r="I297" s="40">
        <v>2614.416666666667</v>
      </c>
      <c r="J297" s="40">
        <v>2704.7833333333338</v>
      </c>
      <c r="K297" s="31">
        <v>2524.0500000000002</v>
      </c>
      <c r="L297" s="31">
        <v>2357.3000000000002</v>
      </c>
      <c r="M297" s="31">
        <v>2.06623</v>
      </c>
      <c r="N297" s="1"/>
      <c r="O297" s="1"/>
    </row>
    <row r="298" spans="1:15" ht="12.75" customHeight="1">
      <c r="A298" s="31">
        <v>288</v>
      </c>
      <c r="B298" s="31" t="s">
        <v>863</v>
      </c>
      <c r="C298" s="31">
        <v>1359.45</v>
      </c>
      <c r="D298" s="40">
        <v>1366.1499999999999</v>
      </c>
      <c r="E298" s="40">
        <v>1324.2999999999997</v>
      </c>
      <c r="F298" s="40">
        <v>1289.1499999999999</v>
      </c>
      <c r="G298" s="40">
        <v>1247.2999999999997</v>
      </c>
      <c r="H298" s="40">
        <v>1401.2999999999997</v>
      </c>
      <c r="I298" s="40">
        <v>1443.1499999999996</v>
      </c>
      <c r="J298" s="40">
        <v>1478.2999999999997</v>
      </c>
      <c r="K298" s="31">
        <v>1408</v>
      </c>
      <c r="L298" s="31">
        <v>1331</v>
      </c>
      <c r="M298" s="31">
        <v>2.4342100000000002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1778.15</v>
      </c>
      <c r="D299" s="40">
        <v>1796.1666666666667</v>
      </c>
      <c r="E299" s="40">
        <v>1750.5833333333335</v>
      </c>
      <c r="F299" s="40">
        <v>1723.0166666666667</v>
      </c>
      <c r="G299" s="40">
        <v>1677.4333333333334</v>
      </c>
      <c r="H299" s="40">
        <v>1823.7333333333336</v>
      </c>
      <c r="I299" s="40">
        <v>1869.3166666666671</v>
      </c>
      <c r="J299" s="40">
        <v>1896.8833333333337</v>
      </c>
      <c r="K299" s="31">
        <v>1841.75</v>
      </c>
      <c r="L299" s="31">
        <v>1768.6</v>
      </c>
      <c r="M299" s="31">
        <v>27.965949999999999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6648.3</v>
      </c>
      <c r="D300" s="40">
        <v>6709.8166666666657</v>
      </c>
      <c r="E300" s="40">
        <v>6554.6333333333314</v>
      </c>
      <c r="F300" s="40">
        <v>6460.9666666666653</v>
      </c>
      <c r="G300" s="40">
        <v>6305.783333333331</v>
      </c>
      <c r="H300" s="40">
        <v>6803.4833333333318</v>
      </c>
      <c r="I300" s="40">
        <v>6958.6666666666661</v>
      </c>
      <c r="J300" s="40">
        <v>7052.3333333333321</v>
      </c>
      <c r="K300" s="31">
        <v>6865</v>
      </c>
      <c r="L300" s="31">
        <v>6616.15</v>
      </c>
      <c r="M300" s="31">
        <v>1.71743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5281.1</v>
      </c>
      <c r="D301" s="40">
        <v>5269.0666666666666</v>
      </c>
      <c r="E301" s="40">
        <v>5213.1333333333332</v>
      </c>
      <c r="F301" s="40">
        <v>5145.166666666667</v>
      </c>
      <c r="G301" s="40">
        <v>5089.2333333333336</v>
      </c>
      <c r="H301" s="40">
        <v>5337.0333333333328</v>
      </c>
      <c r="I301" s="40">
        <v>5392.9666666666653</v>
      </c>
      <c r="J301" s="40">
        <v>5460.9333333333325</v>
      </c>
      <c r="K301" s="31">
        <v>5325</v>
      </c>
      <c r="L301" s="31">
        <v>5201.1000000000004</v>
      </c>
      <c r="M301" s="31">
        <v>2.9668600000000001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915.35</v>
      </c>
      <c r="D302" s="40">
        <v>912.66666666666663</v>
      </c>
      <c r="E302" s="40">
        <v>894.33333333333326</v>
      </c>
      <c r="F302" s="40">
        <v>873.31666666666661</v>
      </c>
      <c r="G302" s="40">
        <v>854.98333333333323</v>
      </c>
      <c r="H302" s="40">
        <v>933.68333333333328</v>
      </c>
      <c r="I302" s="40">
        <v>952.01666666666654</v>
      </c>
      <c r="J302" s="40">
        <v>973.0333333333333</v>
      </c>
      <c r="K302" s="31">
        <v>931</v>
      </c>
      <c r="L302" s="31">
        <v>891.65</v>
      </c>
      <c r="M302" s="31">
        <v>22.36599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3973.75</v>
      </c>
      <c r="D303" s="40">
        <v>4031.4666666666667</v>
      </c>
      <c r="E303" s="40">
        <v>3844.9333333333334</v>
      </c>
      <c r="F303" s="40">
        <v>3716.1166666666668</v>
      </c>
      <c r="G303" s="40">
        <v>3529.5833333333335</v>
      </c>
      <c r="H303" s="40">
        <v>4160.2833333333328</v>
      </c>
      <c r="I303" s="40">
        <v>4346.8166666666675</v>
      </c>
      <c r="J303" s="40">
        <v>4475.6333333333332</v>
      </c>
      <c r="K303" s="31">
        <v>4218</v>
      </c>
      <c r="L303" s="31">
        <v>3902.65</v>
      </c>
      <c r="M303" s="31">
        <v>0.59875999999999996</v>
      </c>
      <c r="N303" s="1"/>
      <c r="O303" s="1"/>
    </row>
    <row r="304" spans="1:15" ht="12.75" customHeight="1">
      <c r="A304" s="31">
        <v>294</v>
      </c>
      <c r="B304" s="31" t="s">
        <v>864</v>
      </c>
      <c r="C304" s="31">
        <v>416.95</v>
      </c>
      <c r="D304" s="40">
        <v>420.56666666666666</v>
      </c>
      <c r="E304" s="40">
        <v>411.63333333333333</v>
      </c>
      <c r="F304" s="40">
        <v>406.31666666666666</v>
      </c>
      <c r="G304" s="40">
        <v>397.38333333333333</v>
      </c>
      <c r="H304" s="40">
        <v>425.88333333333333</v>
      </c>
      <c r="I304" s="40">
        <v>434.81666666666661</v>
      </c>
      <c r="J304" s="40">
        <v>440.13333333333333</v>
      </c>
      <c r="K304" s="31">
        <v>429.5</v>
      </c>
      <c r="L304" s="31">
        <v>415.25</v>
      </c>
      <c r="M304" s="31">
        <v>6.8202299999999996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853.75</v>
      </c>
      <c r="D305" s="40">
        <v>860.58333333333337</v>
      </c>
      <c r="E305" s="40">
        <v>836.16666666666674</v>
      </c>
      <c r="F305" s="40">
        <v>818.58333333333337</v>
      </c>
      <c r="G305" s="40">
        <v>794.16666666666674</v>
      </c>
      <c r="H305" s="40">
        <v>878.16666666666674</v>
      </c>
      <c r="I305" s="40">
        <v>902.58333333333348</v>
      </c>
      <c r="J305" s="40">
        <v>920.16666666666674</v>
      </c>
      <c r="K305" s="31">
        <v>885</v>
      </c>
      <c r="L305" s="31">
        <v>843</v>
      </c>
      <c r="M305" s="31">
        <v>39.341549999999998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158.80000000000001</v>
      </c>
      <c r="D306" s="40">
        <v>161.1</v>
      </c>
      <c r="E306" s="40">
        <v>155.39999999999998</v>
      </c>
      <c r="F306" s="40">
        <v>151.99999999999997</v>
      </c>
      <c r="G306" s="40">
        <v>146.29999999999995</v>
      </c>
      <c r="H306" s="40">
        <v>164.5</v>
      </c>
      <c r="I306" s="40">
        <v>170.2</v>
      </c>
      <c r="J306" s="40">
        <v>173.60000000000002</v>
      </c>
      <c r="K306" s="31">
        <v>166.8</v>
      </c>
      <c r="L306" s="31">
        <v>157.69999999999999</v>
      </c>
      <c r="M306" s="31">
        <v>44.567480000000003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19.850000000000001</v>
      </c>
      <c r="D307" s="40">
        <v>19.916666666666668</v>
      </c>
      <c r="E307" s="40">
        <v>19.683333333333337</v>
      </c>
      <c r="F307" s="40">
        <v>19.516666666666669</v>
      </c>
      <c r="G307" s="40">
        <v>19.283333333333339</v>
      </c>
      <c r="H307" s="40">
        <v>20.083333333333336</v>
      </c>
      <c r="I307" s="40">
        <v>20.316666666666663</v>
      </c>
      <c r="J307" s="40">
        <v>20.483333333333334</v>
      </c>
      <c r="K307" s="31">
        <v>20.149999999999999</v>
      </c>
      <c r="L307" s="31">
        <v>19.75</v>
      </c>
      <c r="M307" s="31">
        <v>30.803270000000001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251.6</v>
      </c>
      <c r="D308" s="40">
        <v>254.53333333333333</v>
      </c>
      <c r="E308" s="40">
        <v>247.06666666666666</v>
      </c>
      <c r="F308" s="40">
        <v>242.53333333333333</v>
      </c>
      <c r="G308" s="40">
        <v>235.06666666666666</v>
      </c>
      <c r="H308" s="40">
        <v>259.06666666666666</v>
      </c>
      <c r="I308" s="40">
        <v>266.5333333333333</v>
      </c>
      <c r="J308" s="40">
        <v>271.06666666666666</v>
      </c>
      <c r="K308" s="31">
        <v>262</v>
      </c>
      <c r="L308" s="31">
        <v>250</v>
      </c>
      <c r="M308" s="31">
        <v>3.4350000000000001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716.35</v>
      </c>
      <c r="D309" s="40">
        <v>717.48333333333346</v>
      </c>
      <c r="E309" s="40">
        <v>694.01666666666688</v>
      </c>
      <c r="F309" s="40">
        <v>671.68333333333339</v>
      </c>
      <c r="G309" s="40">
        <v>648.21666666666681</v>
      </c>
      <c r="H309" s="40">
        <v>739.81666666666695</v>
      </c>
      <c r="I309" s="40">
        <v>763.28333333333342</v>
      </c>
      <c r="J309" s="40">
        <v>785.61666666666702</v>
      </c>
      <c r="K309" s="31">
        <v>740.95</v>
      </c>
      <c r="L309" s="31">
        <v>695.15</v>
      </c>
      <c r="M309" s="31">
        <v>1.84266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168.45</v>
      </c>
      <c r="D310" s="40">
        <v>169.73333333333332</v>
      </c>
      <c r="E310" s="40">
        <v>166.51666666666665</v>
      </c>
      <c r="F310" s="40">
        <v>164.58333333333334</v>
      </c>
      <c r="G310" s="40">
        <v>161.36666666666667</v>
      </c>
      <c r="H310" s="40">
        <v>171.66666666666663</v>
      </c>
      <c r="I310" s="40">
        <v>174.88333333333327</v>
      </c>
      <c r="J310" s="40">
        <v>176.81666666666661</v>
      </c>
      <c r="K310" s="31">
        <v>172.95</v>
      </c>
      <c r="L310" s="31">
        <v>167.8</v>
      </c>
      <c r="M310" s="31">
        <v>35.994579999999999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543.54999999999995</v>
      </c>
      <c r="D311" s="40">
        <v>546.31666666666661</v>
      </c>
      <c r="E311" s="40">
        <v>538.63333333333321</v>
      </c>
      <c r="F311" s="40">
        <v>533.71666666666658</v>
      </c>
      <c r="G311" s="40">
        <v>526.03333333333319</v>
      </c>
      <c r="H311" s="40">
        <v>551.23333333333323</v>
      </c>
      <c r="I311" s="40">
        <v>558.91666666666663</v>
      </c>
      <c r="J311" s="40">
        <v>563.83333333333326</v>
      </c>
      <c r="K311" s="31">
        <v>554</v>
      </c>
      <c r="L311" s="31">
        <v>541.4</v>
      </c>
      <c r="M311" s="31">
        <v>20.61796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7170.5</v>
      </c>
      <c r="D312" s="40">
        <v>7273.5</v>
      </c>
      <c r="E312" s="40">
        <v>7027</v>
      </c>
      <c r="F312" s="40">
        <v>6883.5</v>
      </c>
      <c r="G312" s="40">
        <v>6637</v>
      </c>
      <c r="H312" s="40">
        <v>7417</v>
      </c>
      <c r="I312" s="40">
        <v>7663.5</v>
      </c>
      <c r="J312" s="40">
        <v>7807</v>
      </c>
      <c r="K312" s="31">
        <v>7520</v>
      </c>
      <c r="L312" s="31">
        <v>7130</v>
      </c>
      <c r="M312" s="31">
        <v>11.54876</v>
      </c>
      <c r="N312" s="1"/>
      <c r="O312" s="1"/>
    </row>
    <row r="313" spans="1:15" ht="12.75" customHeight="1">
      <c r="A313" s="31">
        <v>303</v>
      </c>
      <c r="B313" s="31" t="s">
        <v>865</v>
      </c>
      <c r="C313" s="31">
        <v>2510.35</v>
      </c>
      <c r="D313" s="40">
        <v>2544.0333333333333</v>
      </c>
      <c r="E313" s="40">
        <v>2468.3166666666666</v>
      </c>
      <c r="F313" s="40">
        <v>2426.2833333333333</v>
      </c>
      <c r="G313" s="40">
        <v>2350.5666666666666</v>
      </c>
      <c r="H313" s="40">
        <v>2586.0666666666666</v>
      </c>
      <c r="I313" s="40">
        <v>2661.7833333333328</v>
      </c>
      <c r="J313" s="40">
        <v>2703.8166666666666</v>
      </c>
      <c r="K313" s="31">
        <v>2619.75</v>
      </c>
      <c r="L313" s="31">
        <v>2502</v>
      </c>
      <c r="M313" s="31">
        <v>1.7766599999999999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371.75</v>
      </c>
      <c r="D314" s="40">
        <v>370.01666666666665</v>
      </c>
      <c r="E314" s="40">
        <v>363.0333333333333</v>
      </c>
      <c r="F314" s="40">
        <v>354.31666666666666</v>
      </c>
      <c r="G314" s="40">
        <v>347.33333333333331</v>
      </c>
      <c r="H314" s="40">
        <v>378.73333333333329</v>
      </c>
      <c r="I314" s="40">
        <v>385.71666666666664</v>
      </c>
      <c r="J314" s="40">
        <v>394.43333333333328</v>
      </c>
      <c r="K314" s="31">
        <v>377</v>
      </c>
      <c r="L314" s="31">
        <v>361.3</v>
      </c>
      <c r="M314" s="31">
        <v>13.112500000000001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271.10000000000002</v>
      </c>
      <c r="D315" s="40">
        <v>275.09999999999997</v>
      </c>
      <c r="E315" s="40">
        <v>265.99999999999994</v>
      </c>
      <c r="F315" s="40">
        <v>260.89999999999998</v>
      </c>
      <c r="G315" s="40">
        <v>251.79999999999995</v>
      </c>
      <c r="H315" s="40">
        <v>280.19999999999993</v>
      </c>
      <c r="I315" s="40">
        <v>289.29999999999995</v>
      </c>
      <c r="J315" s="40">
        <v>294.39999999999992</v>
      </c>
      <c r="K315" s="31">
        <v>284.2</v>
      </c>
      <c r="L315" s="31">
        <v>270</v>
      </c>
      <c r="M315" s="31">
        <v>5.1251300000000004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885.7</v>
      </c>
      <c r="D316" s="40">
        <v>901.6</v>
      </c>
      <c r="E316" s="40">
        <v>865.40000000000009</v>
      </c>
      <c r="F316" s="40">
        <v>845.1</v>
      </c>
      <c r="G316" s="40">
        <v>808.90000000000009</v>
      </c>
      <c r="H316" s="40">
        <v>921.90000000000009</v>
      </c>
      <c r="I316" s="40">
        <v>958.10000000000014</v>
      </c>
      <c r="J316" s="40">
        <v>978.40000000000009</v>
      </c>
      <c r="K316" s="31">
        <v>937.8</v>
      </c>
      <c r="L316" s="31">
        <v>881.3</v>
      </c>
      <c r="M316" s="31">
        <v>34.121040000000001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1665.2</v>
      </c>
      <c r="D317" s="40">
        <v>1681.6333333333332</v>
      </c>
      <c r="E317" s="40">
        <v>1643.7666666666664</v>
      </c>
      <c r="F317" s="40">
        <v>1622.3333333333333</v>
      </c>
      <c r="G317" s="40">
        <v>1584.4666666666665</v>
      </c>
      <c r="H317" s="40">
        <v>1703.0666666666664</v>
      </c>
      <c r="I317" s="40">
        <v>1740.9333333333332</v>
      </c>
      <c r="J317" s="40">
        <v>1762.3666666666663</v>
      </c>
      <c r="K317" s="31">
        <v>1719.5</v>
      </c>
      <c r="L317" s="31">
        <v>1660.2</v>
      </c>
      <c r="M317" s="31">
        <v>2.89907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3062.4</v>
      </c>
      <c r="D318" s="40">
        <v>3072.0333333333333</v>
      </c>
      <c r="E318" s="40">
        <v>2939.3666666666668</v>
      </c>
      <c r="F318" s="40">
        <v>2816.3333333333335</v>
      </c>
      <c r="G318" s="40">
        <v>2683.666666666667</v>
      </c>
      <c r="H318" s="40">
        <v>3195.0666666666666</v>
      </c>
      <c r="I318" s="40">
        <v>3327.7333333333336</v>
      </c>
      <c r="J318" s="40">
        <v>3450.7666666666664</v>
      </c>
      <c r="K318" s="31">
        <v>3204.7</v>
      </c>
      <c r="L318" s="31">
        <v>2949</v>
      </c>
      <c r="M318" s="31">
        <v>7.5615600000000001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942.1</v>
      </c>
      <c r="D319" s="40">
        <v>945.4</v>
      </c>
      <c r="E319" s="40">
        <v>929.69999999999993</v>
      </c>
      <c r="F319" s="40">
        <v>917.3</v>
      </c>
      <c r="G319" s="40">
        <v>901.59999999999991</v>
      </c>
      <c r="H319" s="40">
        <v>957.8</v>
      </c>
      <c r="I319" s="40">
        <v>973.5</v>
      </c>
      <c r="J319" s="40">
        <v>985.9</v>
      </c>
      <c r="K319" s="31">
        <v>961.1</v>
      </c>
      <c r="L319" s="31">
        <v>933</v>
      </c>
      <c r="M319" s="31">
        <v>4.6681299999999997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925.3</v>
      </c>
      <c r="D320" s="40">
        <v>929.5333333333333</v>
      </c>
      <c r="E320" s="40">
        <v>917.11666666666656</v>
      </c>
      <c r="F320" s="40">
        <v>908.93333333333328</v>
      </c>
      <c r="G320" s="40">
        <v>896.51666666666654</v>
      </c>
      <c r="H320" s="40">
        <v>937.71666666666658</v>
      </c>
      <c r="I320" s="40">
        <v>950.13333333333333</v>
      </c>
      <c r="J320" s="40">
        <v>958.31666666666661</v>
      </c>
      <c r="K320" s="31">
        <v>941.95</v>
      </c>
      <c r="L320" s="31">
        <v>921.35</v>
      </c>
      <c r="M320" s="31">
        <v>4.2240700000000002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213.4</v>
      </c>
      <c r="D321" s="40">
        <v>217</v>
      </c>
      <c r="E321" s="40">
        <v>207.5</v>
      </c>
      <c r="F321" s="40">
        <v>201.6</v>
      </c>
      <c r="G321" s="40">
        <v>192.1</v>
      </c>
      <c r="H321" s="40">
        <v>222.9</v>
      </c>
      <c r="I321" s="40">
        <v>232.4</v>
      </c>
      <c r="J321" s="40">
        <v>238.3</v>
      </c>
      <c r="K321" s="31">
        <v>226.5</v>
      </c>
      <c r="L321" s="31">
        <v>211.1</v>
      </c>
      <c r="M321" s="31">
        <v>5.62174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189.25</v>
      </c>
      <c r="D322" s="40">
        <v>187.9</v>
      </c>
      <c r="E322" s="40">
        <v>185</v>
      </c>
      <c r="F322" s="40">
        <v>180.75</v>
      </c>
      <c r="G322" s="40">
        <v>177.85</v>
      </c>
      <c r="H322" s="40">
        <v>192.15</v>
      </c>
      <c r="I322" s="40">
        <v>195.05000000000004</v>
      </c>
      <c r="J322" s="40">
        <v>199.3</v>
      </c>
      <c r="K322" s="31">
        <v>190.8</v>
      </c>
      <c r="L322" s="31">
        <v>183.65</v>
      </c>
      <c r="M322" s="31">
        <v>2.44909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169.4</v>
      </c>
      <c r="D323" s="40">
        <v>169.08333333333334</v>
      </c>
      <c r="E323" s="40">
        <v>166.16666666666669</v>
      </c>
      <c r="F323" s="40">
        <v>162.93333333333334</v>
      </c>
      <c r="G323" s="40">
        <v>160.01666666666668</v>
      </c>
      <c r="H323" s="40">
        <v>172.31666666666669</v>
      </c>
      <c r="I323" s="40">
        <v>175.23333333333338</v>
      </c>
      <c r="J323" s="40">
        <v>178.4666666666667</v>
      </c>
      <c r="K323" s="31">
        <v>172</v>
      </c>
      <c r="L323" s="31">
        <v>165.85</v>
      </c>
      <c r="M323" s="31">
        <v>7.4191700000000003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845.6</v>
      </c>
      <c r="D324" s="40">
        <v>859.43333333333339</v>
      </c>
      <c r="E324" s="40">
        <v>826.16666666666674</v>
      </c>
      <c r="F324" s="40">
        <v>806.73333333333335</v>
      </c>
      <c r="G324" s="40">
        <v>773.4666666666667</v>
      </c>
      <c r="H324" s="40">
        <v>878.86666666666679</v>
      </c>
      <c r="I324" s="40">
        <v>912.13333333333344</v>
      </c>
      <c r="J324" s="40">
        <v>931.56666666666683</v>
      </c>
      <c r="K324" s="31">
        <v>892.7</v>
      </c>
      <c r="L324" s="31">
        <v>840</v>
      </c>
      <c r="M324" s="31">
        <v>1.68855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4454.75</v>
      </c>
      <c r="D325" s="40">
        <v>4530.5333333333338</v>
      </c>
      <c r="E325" s="40">
        <v>4351.0666666666675</v>
      </c>
      <c r="F325" s="40">
        <v>4247.3833333333341</v>
      </c>
      <c r="G325" s="40">
        <v>4067.9166666666679</v>
      </c>
      <c r="H325" s="40">
        <v>4634.2166666666672</v>
      </c>
      <c r="I325" s="40">
        <v>4813.6833333333325</v>
      </c>
      <c r="J325" s="40">
        <v>4917.3666666666668</v>
      </c>
      <c r="K325" s="31">
        <v>4710</v>
      </c>
      <c r="L325" s="31">
        <v>4426.8500000000004</v>
      </c>
      <c r="M325" s="31">
        <v>12.876110000000001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38.65</v>
      </c>
      <c r="D326" s="40">
        <v>39.18333333333333</v>
      </c>
      <c r="E326" s="40">
        <v>37.966666666666661</v>
      </c>
      <c r="F326" s="40">
        <v>37.283333333333331</v>
      </c>
      <c r="G326" s="40">
        <v>36.066666666666663</v>
      </c>
      <c r="H326" s="40">
        <v>39.86666666666666</v>
      </c>
      <c r="I326" s="40">
        <v>41.083333333333329</v>
      </c>
      <c r="J326" s="40">
        <v>41.766666666666659</v>
      </c>
      <c r="K326" s="31">
        <v>40.4</v>
      </c>
      <c r="L326" s="31">
        <v>38.5</v>
      </c>
      <c r="M326" s="31">
        <v>12.30874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171.35</v>
      </c>
      <c r="D327" s="40">
        <v>171.78333333333333</v>
      </c>
      <c r="E327" s="40">
        <v>170.56666666666666</v>
      </c>
      <c r="F327" s="40">
        <v>169.78333333333333</v>
      </c>
      <c r="G327" s="40">
        <v>168.56666666666666</v>
      </c>
      <c r="H327" s="40">
        <v>172.56666666666666</v>
      </c>
      <c r="I327" s="40">
        <v>173.7833333333333</v>
      </c>
      <c r="J327" s="40">
        <v>174.56666666666666</v>
      </c>
      <c r="K327" s="31">
        <v>173</v>
      </c>
      <c r="L327" s="31">
        <v>171</v>
      </c>
      <c r="M327" s="31">
        <v>4.68832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922.95</v>
      </c>
      <c r="D328" s="40">
        <v>929.23333333333323</v>
      </c>
      <c r="E328" s="40">
        <v>899.71666666666647</v>
      </c>
      <c r="F328" s="40">
        <v>876.48333333333323</v>
      </c>
      <c r="G328" s="40">
        <v>846.96666666666647</v>
      </c>
      <c r="H328" s="40">
        <v>952.46666666666647</v>
      </c>
      <c r="I328" s="40">
        <v>981.98333333333312</v>
      </c>
      <c r="J328" s="40">
        <v>1005.2166666666665</v>
      </c>
      <c r="K328" s="31">
        <v>958.75</v>
      </c>
      <c r="L328" s="31">
        <v>906</v>
      </c>
      <c r="M328" s="31">
        <v>3.7495500000000002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3059.2</v>
      </c>
      <c r="D329" s="40">
        <v>3100.9833333333336</v>
      </c>
      <c r="E329" s="40">
        <v>2987.2166666666672</v>
      </c>
      <c r="F329" s="40">
        <v>2915.2333333333336</v>
      </c>
      <c r="G329" s="40">
        <v>2801.4666666666672</v>
      </c>
      <c r="H329" s="40">
        <v>3172.9666666666672</v>
      </c>
      <c r="I329" s="40">
        <v>3286.7333333333336</v>
      </c>
      <c r="J329" s="40">
        <v>3358.7166666666672</v>
      </c>
      <c r="K329" s="31">
        <v>3214.75</v>
      </c>
      <c r="L329" s="31">
        <v>3029</v>
      </c>
      <c r="M329" s="31">
        <v>8.7300500000000003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75190.350000000006</v>
      </c>
      <c r="D330" s="40">
        <v>75117.116666666669</v>
      </c>
      <c r="E330" s="40">
        <v>74584.233333333337</v>
      </c>
      <c r="F330" s="40">
        <v>73978.116666666669</v>
      </c>
      <c r="G330" s="40">
        <v>73445.233333333337</v>
      </c>
      <c r="H330" s="40">
        <v>75723.233333333337</v>
      </c>
      <c r="I330" s="40">
        <v>76256.116666666669</v>
      </c>
      <c r="J330" s="40">
        <v>76862.233333333337</v>
      </c>
      <c r="K330" s="31">
        <v>75650</v>
      </c>
      <c r="L330" s="31">
        <v>74511</v>
      </c>
      <c r="M330" s="31">
        <v>9.869E-2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45.65</v>
      </c>
      <c r="D331" s="40">
        <v>45.583333333333336</v>
      </c>
      <c r="E331" s="40">
        <v>44.366666666666674</v>
      </c>
      <c r="F331" s="40">
        <v>43.083333333333336</v>
      </c>
      <c r="G331" s="40">
        <v>41.866666666666674</v>
      </c>
      <c r="H331" s="40">
        <v>46.866666666666674</v>
      </c>
      <c r="I331" s="40">
        <v>48.083333333333329</v>
      </c>
      <c r="J331" s="40">
        <v>49.366666666666674</v>
      </c>
      <c r="K331" s="31">
        <v>46.8</v>
      </c>
      <c r="L331" s="31">
        <v>44.3</v>
      </c>
      <c r="M331" s="31">
        <v>16.789180000000002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1440.65</v>
      </c>
      <c r="D332" s="40">
        <v>1453.95</v>
      </c>
      <c r="E332" s="40">
        <v>1423.7</v>
      </c>
      <c r="F332" s="40">
        <v>1406.75</v>
      </c>
      <c r="G332" s="40">
        <v>1376.5</v>
      </c>
      <c r="H332" s="40">
        <v>1470.9</v>
      </c>
      <c r="I332" s="40">
        <v>1501.15</v>
      </c>
      <c r="J332" s="40">
        <v>1518.1000000000001</v>
      </c>
      <c r="K332" s="31">
        <v>1484.2</v>
      </c>
      <c r="L332" s="31">
        <v>1437</v>
      </c>
      <c r="M332" s="31">
        <v>9.2337299999999995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376.3</v>
      </c>
      <c r="D333" s="40">
        <v>379.61666666666662</v>
      </c>
      <c r="E333" s="40">
        <v>371.68333333333322</v>
      </c>
      <c r="F333" s="40">
        <v>367.06666666666661</v>
      </c>
      <c r="G333" s="40">
        <v>359.13333333333321</v>
      </c>
      <c r="H333" s="40">
        <v>384.23333333333323</v>
      </c>
      <c r="I333" s="40">
        <v>392.16666666666663</v>
      </c>
      <c r="J333" s="40">
        <v>396.78333333333325</v>
      </c>
      <c r="K333" s="31">
        <v>387.55</v>
      </c>
      <c r="L333" s="31">
        <v>375</v>
      </c>
      <c r="M333" s="31">
        <v>5.9753100000000003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833.3</v>
      </c>
      <c r="D334" s="40">
        <v>835.4</v>
      </c>
      <c r="E334" s="40">
        <v>811.94999999999993</v>
      </c>
      <c r="F334" s="40">
        <v>790.59999999999991</v>
      </c>
      <c r="G334" s="40">
        <v>767.14999999999986</v>
      </c>
      <c r="H334" s="40">
        <v>856.75</v>
      </c>
      <c r="I334" s="40">
        <v>880.2</v>
      </c>
      <c r="J334" s="40">
        <v>901.55000000000007</v>
      </c>
      <c r="K334" s="31">
        <v>858.85</v>
      </c>
      <c r="L334" s="31">
        <v>814.05</v>
      </c>
      <c r="M334" s="31">
        <v>3.1145499999999999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88.1</v>
      </c>
      <c r="D335" s="40">
        <v>90.40000000000002</v>
      </c>
      <c r="E335" s="40">
        <v>85.100000000000037</v>
      </c>
      <c r="F335" s="40">
        <v>82.100000000000023</v>
      </c>
      <c r="G335" s="40">
        <v>76.80000000000004</v>
      </c>
      <c r="H335" s="40">
        <v>93.400000000000034</v>
      </c>
      <c r="I335" s="40">
        <v>98.700000000000017</v>
      </c>
      <c r="J335" s="40">
        <v>101.70000000000003</v>
      </c>
      <c r="K335" s="31">
        <v>95.7</v>
      </c>
      <c r="L335" s="31">
        <v>87.4</v>
      </c>
      <c r="M335" s="31">
        <v>586.12325999999996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5859.7</v>
      </c>
      <c r="D336" s="40">
        <v>5901.5666666666666</v>
      </c>
      <c r="E336" s="40">
        <v>5783.1333333333332</v>
      </c>
      <c r="F336" s="40">
        <v>5706.5666666666666</v>
      </c>
      <c r="G336" s="40">
        <v>5588.1333333333332</v>
      </c>
      <c r="H336" s="40">
        <v>5978.1333333333332</v>
      </c>
      <c r="I336" s="40">
        <v>6096.5666666666657</v>
      </c>
      <c r="J336" s="40">
        <v>6173.1333333333332</v>
      </c>
      <c r="K336" s="31">
        <v>6020</v>
      </c>
      <c r="L336" s="31">
        <v>5825</v>
      </c>
      <c r="M336" s="31">
        <v>3.75759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3469.9</v>
      </c>
      <c r="D337" s="40">
        <v>3506.6333333333332</v>
      </c>
      <c r="E337" s="40">
        <v>3413.2666666666664</v>
      </c>
      <c r="F337" s="40">
        <v>3356.6333333333332</v>
      </c>
      <c r="G337" s="40">
        <v>3263.2666666666664</v>
      </c>
      <c r="H337" s="40">
        <v>3563.2666666666664</v>
      </c>
      <c r="I337" s="40">
        <v>3656.6333333333332</v>
      </c>
      <c r="J337" s="40">
        <v>3713.2666666666664</v>
      </c>
      <c r="K337" s="31">
        <v>3600</v>
      </c>
      <c r="L337" s="31">
        <v>3450</v>
      </c>
      <c r="M337" s="31">
        <v>1.48502</v>
      </c>
      <c r="N337" s="1"/>
      <c r="O337" s="1"/>
    </row>
    <row r="338" spans="1:15" ht="12.75" customHeight="1">
      <c r="A338" s="31">
        <v>328</v>
      </c>
      <c r="B338" s="31" t="s">
        <v>866</v>
      </c>
      <c r="C338" s="31">
        <v>2324.9499999999998</v>
      </c>
      <c r="D338" s="40">
        <v>2321.9833333333331</v>
      </c>
      <c r="E338" s="40">
        <v>2288.9666666666662</v>
      </c>
      <c r="F338" s="40">
        <v>2252.9833333333331</v>
      </c>
      <c r="G338" s="40">
        <v>2219.9666666666662</v>
      </c>
      <c r="H338" s="40">
        <v>2357.9666666666662</v>
      </c>
      <c r="I338" s="40">
        <v>2390.9833333333336</v>
      </c>
      <c r="J338" s="40">
        <v>2426.9666666666662</v>
      </c>
      <c r="K338" s="31">
        <v>2355</v>
      </c>
      <c r="L338" s="31">
        <v>2286</v>
      </c>
      <c r="M338" s="31">
        <v>0.5837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41.9</v>
      </c>
      <c r="D339" s="40">
        <v>42.233333333333327</v>
      </c>
      <c r="E339" s="40">
        <v>41.316666666666656</v>
      </c>
      <c r="F339" s="40">
        <v>40.733333333333327</v>
      </c>
      <c r="G339" s="40">
        <v>39.816666666666656</v>
      </c>
      <c r="H339" s="40">
        <v>42.816666666666656</v>
      </c>
      <c r="I339" s="40">
        <v>43.733333333333327</v>
      </c>
      <c r="J339" s="40">
        <v>44.316666666666656</v>
      </c>
      <c r="K339" s="31">
        <v>43.15</v>
      </c>
      <c r="L339" s="31">
        <v>41.65</v>
      </c>
      <c r="M339" s="31">
        <v>36.960320000000003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74.400000000000006</v>
      </c>
      <c r="D340" s="40">
        <v>74.616666666666674</v>
      </c>
      <c r="E340" s="40">
        <v>73.583333333333343</v>
      </c>
      <c r="F340" s="40">
        <v>72.766666666666666</v>
      </c>
      <c r="G340" s="40">
        <v>71.733333333333334</v>
      </c>
      <c r="H340" s="40">
        <v>75.433333333333351</v>
      </c>
      <c r="I340" s="40">
        <v>76.466666666666683</v>
      </c>
      <c r="J340" s="40">
        <v>77.28333333333336</v>
      </c>
      <c r="K340" s="31">
        <v>75.650000000000006</v>
      </c>
      <c r="L340" s="31">
        <v>73.8</v>
      </c>
      <c r="M340" s="31">
        <v>26.929500000000001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593</v>
      </c>
      <c r="D341" s="40">
        <v>598.76666666666665</v>
      </c>
      <c r="E341" s="40">
        <v>583.5333333333333</v>
      </c>
      <c r="F341" s="40">
        <v>574.06666666666661</v>
      </c>
      <c r="G341" s="40">
        <v>558.83333333333326</v>
      </c>
      <c r="H341" s="40">
        <v>608.23333333333335</v>
      </c>
      <c r="I341" s="40">
        <v>623.4666666666667</v>
      </c>
      <c r="J341" s="40">
        <v>632.93333333333339</v>
      </c>
      <c r="K341" s="31">
        <v>614</v>
      </c>
      <c r="L341" s="31">
        <v>589.29999999999995</v>
      </c>
      <c r="M341" s="31">
        <v>0.40384999999999999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19222.25</v>
      </c>
      <c r="D342" s="40">
        <v>19212.95</v>
      </c>
      <c r="E342" s="40">
        <v>18991.800000000003</v>
      </c>
      <c r="F342" s="40">
        <v>18761.350000000002</v>
      </c>
      <c r="G342" s="40">
        <v>18540.200000000004</v>
      </c>
      <c r="H342" s="40">
        <v>19443.400000000001</v>
      </c>
      <c r="I342" s="40">
        <v>19664.550000000003</v>
      </c>
      <c r="J342" s="40">
        <v>19895</v>
      </c>
      <c r="K342" s="31">
        <v>19434.099999999999</v>
      </c>
      <c r="L342" s="31">
        <v>18982.5</v>
      </c>
      <c r="M342" s="31">
        <v>0.56440999999999997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77.650000000000006</v>
      </c>
      <c r="D343" s="40">
        <v>78.516666666666666</v>
      </c>
      <c r="E343" s="40">
        <v>76.283333333333331</v>
      </c>
      <c r="F343" s="40">
        <v>74.916666666666671</v>
      </c>
      <c r="G343" s="40">
        <v>72.683333333333337</v>
      </c>
      <c r="H343" s="40">
        <v>79.883333333333326</v>
      </c>
      <c r="I343" s="40">
        <v>82.116666666666646</v>
      </c>
      <c r="J343" s="40">
        <v>83.48333333333332</v>
      </c>
      <c r="K343" s="31">
        <v>80.75</v>
      </c>
      <c r="L343" s="31">
        <v>77.150000000000006</v>
      </c>
      <c r="M343" s="31">
        <v>17.097290000000001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50.35</v>
      </c>
      <c r="D344" s="40">
        <v>50.900000000000006</v>
      </c>
      <c r="E344" s="40">
        <v>49.600000000000009</v>
      </c>
      <c r="F344" s="40">
        <v>48.85</v>
      </c>
      <c r="G344" s="40">
        <v>47.550000000000004</v>
      </c>
      <c r="H344" s="40">
        <v>51.650000000000013</v>
      </c>
      <c r="I344" s="40">
        <v>52.95000000000001</v>
      </c>
      <c r="J344" s="40">
        <v>53.700000000000017</v>
      </c>
      <c r="K344" s="31">
        <v>52.2</v>
      </c>
      <c r="L344" s="31">
        <v>50.15</v>
      </c>
      <c r="M344" s="31">
        <v>3.8217500000000002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549.6</v>
      </c>
      <c r="D345" s="40">
        <v>560.5333333333333</v>
      </c>
      <c r="E345" s="40">
        <v>533.06666666666661</v>
      </c>
      <c r="F345" s="40">
        <v>516.5333333333333</v>
      </c>
      <c r="G345" s="40">
        <v>489.06666666666661</v>
      </c>
      <c r="H345" s="40">
        <v>577.06666666666661</v>
      </c>
      <c r="I345" s="40">
        <v>604.5333333333333</v>
      </c>
      <c r="J345" s="40">
        <v>621.06666666666661</v>
      </c>
      <c r="K345" s="31">
        <v>588</v>
      </c>
      <c r="L345" s="31">
        <v>544</v>
      </c>
      <c r="M345" s="31">
        <v>4.3578400000000004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30.65</v>
      </c>
      <c r="D346" s="40">
        <v>30.783333333333331</v>
      </c>
      <c r="E346" s="40">
        <v>30.366666666666664</v>
      </c>
      <c r="F346" s="40">
        <v>30.083333333333332</v>
      </c>
      <c r="G346" s="40">
        <v>29.666666666666664</v>
      </c>
      <c r="H346" s="40">
        <v>31.066666666666663</v>
      </c>
      <c r="I346" s="40">
        <v>31.483333333333334</v>
      </c>
      <c r="J346" s="40">
        <v>31.766666666666662</v>
      </c>
      <c r="K346" s="31">
        <v>31.2</v>
      </c>
      <c r="L346" s="31">
        <v>30.5</v>
      </c>
      <c r="M346" s="31">
        <v>50.182259999999999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148.65</v>
      </c>
      <c r="D347" s="40">
        <v>149.41666666666666</v>
      </c>
      <c r="E347" s="40">
        <v>147.38333333333333</v>
      </c>
      <c r="F347" s="40">
        <v>146.11666666666667</v>
      </c>
      <c r="G347" s="40">
        <v>144.08333333333334</v>
      </c>
      <c r="H347" s="40">
        <v>150.68333333333331</v>
      </c>
      <c r="I347" s="40">
        <v>152.71666666666667</v>
      </c>
      <c r="J347" s="40">
        <v>153.98333333333329</v>
      </c>
      <c r="K347" s="31">
        <v>151.44999999999999</v>
      </c>
      <c r="L347" s="31">
        <v>148.15</v>
      </c>
      <c r="M347" s="31">
        <v>2.02806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2379.5500000000002</v>
      </c>
      <c r="D348" s="40">
        <v>2363.4833333333336</v>
      </c>
      <c r="E348" s="40">
        <v>2317.0666666666671</v>
      </c>
      <c r="F348" s="40">
        <v>2254.5833333333335</v>
      </c>
      <c r="G348" s="40">
        <v>2208.166666666667</v>
      </c>
      <c r="H348" s="40">
        <v>2425.9666666666672</v>
      </c>
      <c r="I348" s="40">
        <v>2472.3833333333332</v>
      </c>
      <c r="J348" s="40">
        <v>2534.8666666666672</v>
      </c>
      <c r="K348" s="31">
        <v>2409.9</v>
      </c>
      <c r="L348" s="31">
        <v>2301</v>
      </c>
      <c r="M348" s="31">
        <v>0.16431000000000001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62.7</v>
      </c>
      <c r="D349" s="40">
        <v>63.283333333333339</v>
      </c>
      <c r="E349" s="40">
        <v>61.866666666666674</v>
      </c>
      <c r="F349" s="40">
        <v>61.033333333333339</v>
      </c>
      <c r="G349" s="40">
        <v>59.616666666666674</v>
      </c>
      <c r="H349" s="40">
        <v>64.116666666666674</v>
      </c>
      <c r="I349" s="40">
        <v>65.533333333333346</v>
      </c>
      <c r="J349" s="40">
        <v>66.366666666666674</v>
      </c>
      <c r="K349" s="31">
        <v>64.7</v>
      </c>
      <c r="L349" s="31">
        <v>62.45</v>
      </c>
      <c r="M349" s="31">
        <v>19.614239999999999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135.9</v>
      </c>
      <c r="D350" s="40">
        <v>138.04999999999998</v>
      </c>
      <c r="E350" s="40">
        <v>133.34999999999997</v>
      </c>
      <c r="F350" s="40">
        <v>130.79999999999998</v>
      </c>
      <c r="G350" s="40">
        <v>126.09999999999997</v>
      </c>
      <c r="H350" s="40">
        <v>140.59999999999997</v>
      </c>
      <c r="I350" s="40">
        <v>145.29999999999995</v>
      </c>
      <c r="J350" s="40">
        <v>147.84999999999997</v>
      </c>
      <c r="K350" s="31">
        <v>142.75</v>
      </c>
      <c r="L350" s="31">
        <v>135.5</v>
      </c>
      <c r="M350" s="31">
        <v>100.98003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236.7</v>
      </c>
      <c r="D351" s="40">
        <v>238.71666666666667</v>
      </c>
      <c r="E351" s="40">
        <v>233.08333333333334</v>
      </c>
      <c r="F351" s="40">
        <v>229.46666666666667</v>
      </c>
      <c r="G351" s="40">
        <v>223.83333333333334</v>
      </c>
      <c r="H351" s="40">
        <v>242.33333333333334</v>
      </c>
      <c r="I351" s="40">
        <v>247.96666666666667</v>
      </c>
      <c r="J351" s="40">
        <v>251.58333333333334</v>
      </c>
      <c r="K351" s="31">
        <v>244.35</v>
      </c>
      <c r="L351" s="31">
        <v>235.1</v>
      </c>
      <c r="M351" s="31">
        <v>6.6562799999999998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128.85</v>
      </c>
      <c r="D352" s="40">
        <v>130.29999999999998</v>
      </c>
      <c r="E352" s="40">
        <v>126.54999999999995</v>
      </c>
      <c r="F352" s="40">
        <v>124.24999999999997</v>
      </c>
      <c r="G352" s="40">
        <v>120.49999999999994</v>
      </c>
      <c r="H352" s="40">
        <v>132.59999999999997</v>
      </c>
      <c r="I352" s="40">
        <v>136.35000000000002</v>
      </c>
      <c r="J352" s="40">
        <v>138.64999999999998</v>
      </c>
      <c r="K352" s="31">
        <v>134.05000000000001</v>
      </c>
      <c r="L352" s="31">
        <v>128</v>
      </c>
      <c r="M352" s="31">
        <v>133.23593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839.25</v>
      </c>
      <c r="D353" s="40">
        <v>846.25</v>
      </c>
      <c r="E353" s="40">
        <v>818</v>
      </c>
      <c r="F353" s="40">
        <v>796.75</v>
      </c>
      <c r="G353" s="40">
        <v>768.5</v>
      </c>
      <c r="H353" s="40">
        <v>867.5</v>
      </c>
      <c r="I353" s="40">
        <v>895.75</v>
      </c>
      <c r="J353" s="40">
        <v>917</v>
      </c>
      <c r="K353" s="31">
        <v>874.5</v>
      </c>
      <c r="L353" s="31">
        <v>825</v>
      </c>
      <c r="M353" s="31">
        <v>15.5519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4181.8</v>
      </c>
      <c r="D354" s="40">
        <v>4170.8499999999995</v>
      </c>
      <c r="E354" s="40">
        <v>4116.6999999999989</v>
      </c>
      <c r="F354" s="40">
        <v>4051.5999999999995</v>
      </c>
      <c r="G354" s="40">
        <v>3997.4499999999989</v>
      </c>
      <c r="H354" s="40">
        <v>4235.9499999999989</v>
      </c>
      <c r="I354" s="40">
        <v>4290.0999999999985</v>
      </c>
      <c r="J354" s="40">
        <v>4355.1999999999989</v>
      </c>
      <c r="K354" s="31">
        <v>4225</v>
      </c>
      <c r="L354" s="31">
        <v>4105.75</v>
      </c>
      <c r="M354" s="31">
        <v>1.16337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198.55</v>
      </c>
      <c r="D355" s="40">
        <v>200.48333333333335</v>
      </c>
      <c r="E355" s="40">
        <v>195.06666666666669</v>
      </c>
      <c r="F355" s="40">
        <v>191.58333333333334</v>
      </c>
      <c r="G355" s="40">
        <v>186.16666666666669</v>
      </c>
      <c r="H355" s="40">
        <v>203.9666666666667</v>
      </c>
      <c r="I355" s="40">
        <v>209.38333333333333</v>
      </c>
      <c r="J355" s="40">
        <v>212.8666666666667</v>
      </c>
      <c r="K355" s="31">
        <v>205.9</v>
      </c>
      <c r="L355" s="31">
        <v>197</v>
      </c>
      <c r="M355" s="31">
        <v>13.881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147.1</v>
      </c>
      <c r="D356" s="40">
        <v>148.53333333333333</v>
      </c>
      <c r="E356" s="40">
        <v>144.81666666666666</v>
      </c>
      <c r="F356" s="40">
        <v>142.53333333333333</v>
      </c>
      <c r="G356" s="40">
        <v>138.81666666666666</v>
      </c>
      <c r="H356" s="40">
        <v>150.81666666666666</v>
      </c>
      <c r="I356" s="40">
        <v>154.5333333333333</v>
      </c>
      <c r="J356" s="40">
        <v>156.81666666666666</v>
      </c>
      <c r="K356" s="31">
        <v>152.25</v>
      </c>
      <c r="L356" s="31">
        <v>146.25</v>
      </c>
      <c r="M356" s="31">
        <v>231.35840999999999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359.05</v>
      </c>
      <c r="D357" s="40">
        <v>359.36666666666662</v>
      </c>
      <c r="E357" s="40">
        <v>347.83333333333326</v>
      </c>
      <c r="F357" s="40">
        <v>336.61666666666662</v>
      </c>
      <c r="G357" s="40">
        <v>325.08333333333326</v>
      </c>
      <c r="H357" s="40">
        <v>370.58333333333326</v>
      </c>
      <c r="I357" s="40">
        <v>382.11666666666667</v>
      </c>
      <c r="J357" s="40">
        <v>393.33333333333326</v>
      </c>
      <c r="K357" s="31">
        <v>370.9</v>
      </c>
      <c r="L357" s="31">
        <v>348.15</v>
      </c>
      <c r="M357" s="31">
        <v>7.3035500000000004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38971.9</v>
      </c>
      <c r="D358" s="40">
        <v>39305.65</v>
      </c>
      <c r="E358" s="40">
        <v>38495.050000000003</v>
      </c>
      <c r="F358" s="40">
        <v>38018.200000000004</v>
      </c>
      <c r="G358" s="40">
        <v>37207.600000000006</v>
      </c>
      <c r="H358" s="40">
        <v>39782.5</v>
      </c>
      <c r="I358" s="40">
        <v>40593.099999999991</v>
      </c>
      <c r="J358" s="40">
        <v>41069.949999999997</v>
      </c>
      <c r="K358" s="31">
        <v>40116.25</v>
      </c>
      <c r="L358" s="31">
        <v>38828.800000000003</v>
      </c>
      <c r="M358" s="31">
        <v>0.24321000000000001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2471.5</v>
      </c>
      <c r="D359" s="40">
        <v>2522.1833333333334</v>
      </c>
      <c r="E359" s="40">
        <v>2410.3666666666668</v>
      </c>
      <c r="F359" s="40">
        <v>2349.2333333333336</v>
      </c>
      <c r="G359" s="40">
        <v>2237.416666666667</v>
      </c>
      <c r="H359" s="40">
        <v>2583.3166666666666</v>
      </c>
      <c r="I359" s="40">
        <v>2695.1333333333332</v>
      </c>
      <c r="J359" s="40">
        <v>2756.2666666666664</v>
      </c>
      <c r="K359" s="31">
        <v>2634</v>
      </c>
      <c r="L359" s="31">
        <v>2461.0500000000002</v>
      </c>
      <c r="M359" s="31">
        <v>6.6040299999999998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3909.1</v>
      </c>
      <c r="D360" s="40">
        <v>3965.5166666666664</v>
      </c>
      <c r="E360" s="40">
        <v>3831.0333333333328</v>
      </c>
      <c r="F360" s="40">
        <v>3752.9666666666662</v>
      </c>
      <c r="G360" s="40">
        <v>3618.4833333333327</v>
      </c>
      <c r="H360" s="40">
        <v>4043.583333333333</v>
      </c>
      <c r="I360" s="40">
        <v>4178.0666666666666</v>
      </c>
      <c r="J360" s="40">
        <v>4256.1333333333332</v>
      </c>
      <c r="K360" s="31">
        <v>4100</v>
      </c>
      <c r="L360" s="31">
        <v>3887.45</v>
      </c>
      <c r="M360" s="31">
        <v>1.4938899999999999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220.95</v>
      </c>
      <c r="D361" s="40">
        <v>221.15</v>
      </c>
      <c r="E361" s="40">
        <v>219</v>
      </c>
      <c r="F361" s="40">
        <v>217.04999999999998</v>
      </c>
      <c r="G361" s="40">
        <v>214.89999999999998</v>
      </c>
      <c r="H361" s="40">
        <v>223.10000000000002</v>
      </c>
      <c r="I361" s="40">
        <v>225.25000000000006</v>
      </c>
      <c r="J361" s="40">
        <v>227.20000000000005</v>
      </c>
      <c r="K361" s="31">
        <v>223.3</v>
      </c>
      <c r="L361" s="31">
        <v>219.2</v>
      </c>
      <c r="M361" s="31">
        <v>23.9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119.05</v>
      </c>
      <c r="D362" s="40">
        <v>120.43333333333334</v>
      </c>
      <c r="E362" s="40">
        <v>117.31666666666668</v>
      </c>
      <c r="F362" s="40">
        <v>115.58333333333334</v>
      </c>
      <c r="G362" s="40">
        <v>112.46666666666668</v>
      </c>
      <c r="H362" s="40">
        <v>122.16666666666667</v>
      </c>
      <c r="I362" s="40">
        <v>125.28333333333335</v>
      </c>
      <c r="J362" s="40">
        <v>127.01666666666667</v>
      </c>
      <c r="K362" s="31">
        <v>123.55</v>
      </c>
      <c r="L362" s="31">
        <v>118.7</v>
      </c>
      <c r="M362" s="31">
        <v>55.645969999999998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5131.75</v>
      </c>
      <c r="D363" s="40">
        <v>5080.583333333333</v>
      </c>
      <c r="E363" s="40">
        <v>4961.1666666666661</v>
      </c>
      <c r="F363" s="40">
        <v>4790.583333333333</v>
      </c>
      <c r="G363" s="40">
        <v>4671.1666666666661</v>
      </c>
      <c r="H363" s="40">
        <v>5251.1666666666661</v>
      </c>
      <c r="I363" s="40">
        <v>5370.5833333333321</v>
      </c>
      <c r="J363" s="40">
        <v>5541.1666666666661</v>
      </c>
      <c r="K363" s="31">
        <v>5200</v>
      </c>
      <c r="L363" s="31">
        <v>4910</v>
      </c>
      <c r="M363" s="31">
        <v>1.6495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15118.05</v>
      </c>
      <c r="D364" s="40">
        <v>15147.65</v>
      </c>
      <c r="E364" s="40">
        <v>14971.4</v>
      </c>
      <c r="F364" s="40">
        <v>14824.75</v>
      </c>
      <c r="G364" s="40">
        <v>14648.5</v>
      </c>
      <c r="H364" s="40">
        <v>15294.3</v>
      </c>
      <c r="I364" s="40">
        <v>15470.55</v>
      </c>
      <c r="J364" s="40">
        <v>15617.199999999999</v>
      </c>
      <c r="K364" s="31">
        <v>15323.9</v>
      </c>
      <c r="L364" s="31">
        <v>15001</v>
      </c>
      <c r="M364" s="31">
        <v>6.9699999999999998E-2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5002.1499999999996</v>
      </c>
      <c r="D365" s="40">
        <v>5014.45</v>
      </c>
      <c r="E365" s="40">
        <v>4967.8999999999996</v>
      </c>
      <c r="F365" s="40">
        <v>4933.6499999999996</v>
      </c>
      <c r="G365" s="40">
        <v>4887.0999999999995</v>
      </c>
      <c r="H365" s="40">
        <v>5048.7</v>
      </c>
      <c r="I365" s="40">
        <v>5095.2500000000009</v>
      </c>
      <c r="J365" s="40">
        <v>5129.5</v>
      </c>
      <c r="K365" s="31">
        <v>5061</v>
      </c>
      <c r="L365" s="31">
        <v>4980.2</v>
      </c>
      <c r="M365" s="31">
        <v>4.8980000000000003E-2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217.6</v>
      </c>
      <c r="D366" s="40">
        <v>219.41666666666666</v>
      </c>
      <c r="E366" s="40">
        <v>214.18333333333331</v>
      </c>
      <c r="F366" s="40">
        <v>210.76666666666665</v>
      </c>
      <c r="G366" s="40">
        <v>205.5333333333333</v>
      </c>
      <c r="H366" s="40">
        <v>222.83333333333331</v>
      </c>
      <c r="I366" s="40">
        <v>228.06666666666666</v>
      </c>
      <c r="J366" s="40">
        <v>231.48333333333332</v>
      </c>
      <c r="K366" s="31">
        <v>224.65</v>
      </c>
      <c r="L366" s="31">
        <v>216</v>
      </c>
      <c r="M366" s="31">
        <v>7.3679600000000001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968.35</v>
      </c>
      <c r="D367" s="40">
        <v>983.19999999999993</v>
      </c>
      <c r="E367" s="40">
        <v>926.3</v>
      </c>
      <c r="F367" s="40">
        <v>884.25</v>
      </c>
      <c r="G367" s="40">
        <v>827.35</v>
      </c>
      <c r="H367" s="40">
        <v>1025.25</v>
      </c>
      <c r="I367" s="40">
        <v>1082.1499999999996</v>
      </c>
      <c r="J367" s="40">
        <v>1124.1999999999998</v>
      </c>
      <c r="K367" s="31">
        <v>1040.0999999999999</v>
      </c>
      <c r="L367" s="31">
        <v>941.15</v>
      </c>
      <c r="M367" s="31">
        <v>8.0072899999999994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2232.3000000000002</v>
      </c>
      <c r="D368" s="40">
        <v>2231.9</v>
      </c>
      <c r="E368" s="40">
        <v>2214.4</v>
      </c>
      <c r="F368" s="40">
        <v>2196.5</v>
      </c>
      <c r="G368" s="40">
        <v>2179</v>
      </c>
      <c r="H368" s="40">
        <v>2249.8000000000002</v>
      </c>
      <c r="I368" s="40">
        <v>2267.3000000000002</v>
      </c>
      <c r="J368" s="40">
        <v>2285.2000000000003</v>
      </c>
      <c r="K368" s="31">
        <v>2249.4</v>
      </c>
      <c r="L368" s="31">
        <v>2214</v>
      </c>
      <c r="M368" s="31">
        <v>5.9991199999999996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2933.05</v>
      </c>
      <c r="D369" s="40">
        <v>2940.9166666666665</v>
      </c>
      <c r="E369" s="40">
        <v>2868.1333333333332</v>
      </c>
      <c r="F369" s="40">
        <v>2803.2166666666667</v>
      </c>
      <c r="G369" s="40">
        <v>2730.4333333333334</v>
      </c>
      <c r="H369" s="40">
        <v>3005.833333333333</v>
      </c>
      <c r="I369" s="40">
        <v>3078.6166666666668</v>
      </c>
      <c r="J369" s="40">
        <v>3143.5333333333328</v>
      </c>
      <c r="K369" s="31">
        <v>3013.7</v>
      </c>
      <c r="L369" s="31">
        <v>2876</v>
      </c>
      <c r="M369" s="31">
        <v>2.35616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38.5</v>
      </c>
      <c r="D370" s="40">
        <v>38.833333333333336</v>
      </c>
      <c r="E370" s="40">
        <v>37.916666666666671</v>
      </c>
      <c r="F370" s="40">
        <v>37.333333333333336</v>
      </c>
      <c r="G370" s="40">
        <v>36.416666666666671</v>
      </c>
      <c r="H370" s="40">
        <v>39.416666666666671</v>
      </c>
      <c r="I370" s="40">
        <v>40.333333333333343</v>
      </c>
      <c r="J370" s="40">
        <v>40.916666666666671</v>
      </c>
      <c r="K370" s="31">
        <v>39.75</v>
      </c>
      <c r="L370" s="31">
        <v>38.25</v>
      </c>
      <c r="M370" s="31">
        <v>555.45650000000001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499.6</v>
      </c>
      <c r="D371" s="40">
        <v>492.06666666666666</v>
      </c>
      <c r="E371" s="40">
        <v>484.5333333333333</v>
      </c>
      <c r="F371" s="40">
        <v>469.46666666666664</v>
      </c>
      <c r="G371" s="40">
        <v>461.93333333333328</v>
      </c>
      <c r="H371" s="40">
        <v>507.13333333333333</v>
      </c>
      <c r="I371" s="40">
        <v>514.66666666666674</v>
      </c>
      <c r="J371" s="40">
        <v>529.73333333333335</v>
      </c>
      <c r="K371" s="31">
        <v>499.6</v>
      </c>
      <c r="L371" s="31">
        <v>477</v>
      </c>
      <c r="M371" s="31">
        <v>10.953340000000001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285.3</v>
      </c>
      <c r="D372" s="40">
        <v>289.51666666666665</v>
      </c>
      <c r="E372" s="40">
        <v>278.0333333333333</v>
      </c>
      <c r="F372" s="40">
        <v>270.76666666666665</v>
      </c>
      <c r="G372" s="40">
        <v>259.2833333333333</v>
      </c>
      <c r="H372" s="40">
        <v>296.7833333333333</v>
      </c>
      <c r="I372" s="40">
        <v>308.26666666666665</v>
      </c>
      <c r="J372" s="40">
        <v>315.5333333333333</v>
      </c>
      <c r="K372" s="31">
        <v>301</v>
      </c>
      <c r="L372" s="31">
        <v>282.25</v>
      </c>
      <c r="M372" s="31">
        <v>3.8921600000000001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2254.75</v>
      </c>
      <c r="D373" s="40">
        <v>2281.8000000000002</v>
      </c>
      <c r="E373" s="40">
        <v>2208.0000000000005</v>
      </c>
      <c r="F373" s="40">
        <v>2161.2500000000005</v>
      </c>
      <c r="G373" s="40">
        <v>2087.4500000000007</v>
      </c>
      <c r="H373" s="40">
        <v>2328.5500000000002</v>
      </c>
      <c r="I373" s="40">
        <v>2402.3499999999995</v>
      </c>
      <c r="J373" s="40">
        <v>2449.1</v>
      </c>
      <c r="K373" s="31">
        <v>2355.6</v>
      </c>
      <c r="L373" s="31">
        <v>2235.0500000000002</v>
      </c>
      <c r="M373" s="31">
        <v>5.0311899999999996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977.9</v>
      </c>
      <c r="D374" s="40">
        <v>980.6</v>
      </c>
      <c r="E374" s="40">
        <v>941.2</v>
      </c>
      <c r="F374" s="40">
        <v>904.5</v>
      </c>
      <c r="G374" s="40">
        <v>865.1</v>
      </c>
      <c r="H374" s="40">
        <v>1017.3000000000001</v>
      </c>
      <c r="I374" s="40">
        <v>1056.6999999999998</v>
      </c>
      <c r="J374" s="40">
        <v>1093.4000000000001</v>
      </c>
      <c r="K374" s="31">
        <v>1020</v>
      </c>
      <c r="L374" s="31">
        <v>943.9</v>
      </c>
      <c r="M374" s="31">
        <v>2.95858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1788.05</v>
      </c>
      <c r="D375" s="40">
        <v>1797.3833333333332</v>
      </c>
      <c r="E375" s="40">
        <v>1755.9666666666665</v>
      </c>
      <c r="F375" s="40">
        <v>1723.8833333333332</v>
      </c>
      <c r="G375" s="40">
        <v>1682.4666666666665</v>
      </c>
      <c r="H375" s="40">
        <v>1829.4666666666665</v>
      </c>
      <c r="I375" s="40">
        <v>1870.8833333333334</v>
      </c>
      <c r="J375" s="40">
        <v>1902.9666666666665</v>
      </c>
      <c r="K375" s="31">
        <v>1838.8</v>
      </c>
      <c r="L375" s="31">
        <v>1765.3</v>
      </c>
      <c r="M375" s="31">
        <v>1.9798899999999999</v>
      </c>
      <c r="N375" s="1"/>
      <c r="O375" s="1"/>
    </row>
    <row r="376" spans="1:15" ht="12.75" customHeight="1">
      <c r="A376" s="31">
        <v>366</v>
      </c>
      <c r="B376" s="31" t="s">
        <v>867</v>
      </c>
      <c r="C376" s="31">
        <v>189</v>
      </c>
      <c r="D376" s="40">
        <v>191.66666666666666</v>
      </c>
      <c r="E376" s="40">
        <v>186.33333333333331</v>
      </c>
      <c r="F376" s="40">
        <v>183.66666666666666</v>
      </c>
      <c r="G376" s="40">
        <v>178.33333333333331</v>
      </c>
      <c r="H376" s="40">
        <v>194.33333333333331</v>
      </c>
      <c r="I376" s="40">
        <v>199.66666666666663</v>
      </c>
      <c r="J376" s="40">
        <v>202.33333333333331</v>
      </c>
      <c r="K376" s="31">
        <v>197</v>
      </c>
      <c r="L376" s="31">
        <v>189</v>
      </c>
      <c r="M376" s="31">
        <v>44.406550000000003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202</v>
      </c>
      <c r="D377" s="40">
        <v>202.58333333333334</v>
      </c>
      <c r="E377" s="40">
        <v>200.2166666666667</v>
      </c>
      <c r="F377" s="40">
        <v>198.43333333333337</v>
      </c>
      <c r="G377" s="40">
        <v>196.06666666666672</v>
      </c>
      <c r="H377" s="40">
        <v>204.36666666666667</v>
      </c>
      <c r="I377" s="40">
        <v>206.73333333333329</v>
      </c>
      <c r="J377" s="40">
        <v>208.51666666666665</v>
      </c>
      <c r="K377" s="31">
        <v>204.95</v>
      </c>
      <c r="L377" s="31">
        <v>200.8</v>
      </c>
      <c r="M377" s="31">
        <v>96.109030000000004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2515</v>
      </c>
      <c r="D378" s="40">
        <v>2548.3166666666666</v>
      </c>
      <c r="E378" s="40">
        <v>2456.6833333333334</v>
      </c>
      <c r="F378" s="40">
        <v>2398.3666666666668</v>
      </c>
      <c r="G378" s="40">
        <v>2306.7333333333336</v>
      </c>
      <c r="H378" s="40">
        <v>2606.6333333333332</v>
      </c>
      <c r="I378" s="40">
        <v>2698.2666666666664</v>
      </c>
      <c r="J378" s="40">
        <v>2756.583333333333</v>
      </c>
      <c r="K378" s="31">
        <v>2639.95</v>
      </c>
      <c r="L378" s="31">
        <v>2490</v>
      </c>
      <c r="M378" s="31">
        <v>0.26533000000000001</v>
      </c>
      <c r="N378" s="1"/>
      <c r="O378" s="1"/>
    </row>
    <row r="379" spans="1:15" ht="12.75" customHeight="1">
      <c r="A379" s="31">
        <v>369</v>
      </c>
      <c r="B379" s="31" t="s">
        <v>868</v>
      </c>
      <c r="C379" s="31">
        <v>317.45</v>
      </c>
      <c r="D379" s="40">
        <v>322.53333333333336</v>
      </c>
      <c r="E379" s="40">
        <v>311.06666666666672</v>
      </c>
      <c r="F379" s="40">
        <v>304.68333333333334</v>
      </c>
      <c r="G379" s="40">
        <v>293.2166666666667</v>
      </c>
      <c r="H379" s="40">
        <v>328.91666666666674</v>
      </c>
      <c r="I379" s="40">
        <v>340.38333333333333</v>
      </c>
      <c r="J379" s="40">
        <v>346.76666666666677</v>
      </c>
      <c r="K379" s="31">
        <v>334</v>
      </c>
      <c r="L379" s="31">
        <v>316.14999999999998</v>
      </c>
      <c r="M379" s="31">
        <v>3.5867100000000001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440.2</v>
      </c>
      <c r="D380" s="40">
        <v>446.73333333333335</v>
      </c>
      <c r="E380" s="40">
        <v>430.4666666666667</v>
      </c>
      <c r="F380" s="40">
        <v>420.73333333333335</v>
      </c>
      <c r="G380" s="40">
        <v>404.4666666666667</v>
      </c>
      <c r="H380" s="40">
        <v>456.4666666666667</v>
      </c>
      <c r="I380" s="40">
        <v>472.73333333333335</v>
      </c>
      <c r="J380" s="40">
        <v>482.4666666666667</v>
      </c>
      <c r="K380" s="31">
        <v>463</v>
      </c>
      <c r="L380" s="31">
        <v>437</v>
      </c>
      <c r="M380" s="31">
        <v>13.29017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771.4</v>
      </c>
      <c r="D381" s="40">
        <v>782.33333333333337</v>
      </c>
      <c r="E381" s="40">
        <v>754.66666666666674</v>
      </c>
      <c r="F381" s="40">
        <v>737.93333333333339</v>
      </c>
      <c r="G381" s="40">
        <v>710.26666666666677</v>
      </c>
      <c r="H381" s="40">
        <v>799.06666666666672</v>
      </c>
      <c r="I381" s="40">
        <v>826.73333333333346</v>
      </c>
      <c r="J381" s="40">
        <v>843.4666666666667</v>
      </c>
      <c r="K381" s="31">
        <v>810</v>
      </c>
      <c r="L381" s="31">
        <v>765.6</v>
      </c>
      <c r="M381" s="31">
        <v>1.95173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121.15</v>
      </c>
      <c r="D382" s="40">
        <v>123.36666666666667</v>
      </c>
      <c r="E382" s="40">
        <v>118.78333333333335</v>
      </c>
      <c r="F382" s="40">
        <v>116.41666666666667</v>
      </c>
      <c r="G382" s="40">
        <v>111.83333333333334</v>
      </c>
      <c r="H382" s="40">
        <v>125.73333333333335</v>
      </c>
      <c r="I382" s="40">
        <v>130.31666666666666</v>
      </c>
      <c r="J382" s="40">
        <v>132.68333333333334</v>
      </c>
      <c r="K382" s="31">
        <v>127.95</v>
      </c>
      <c r="L382" s="31">
        <v>121</v>
      </c>
      <c r="M382" s="31">
        <v>4.1737299999999999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1391</v>
      </c>
      <c r="D383" s="40">
        <v>1427.2666666666667</v>
      </c>
      <c r="E383" s="40">
        <v>1336.0333333333333</v>
      </c>
      <c r="F383" s="40">
        <v>1281.0666666666666</v>
      </c>
      <c r="G383" s="40">
        <v>1189.8333333333333</v>
      </c>
      <c r="H383" s="40">
        <v>1482.2333333333333</v>
      </c>
      <c r="I383" s="40">
        <v>1573.4666666666665</v>
      </c>
      <c r="J383" s="40">
        <v>1628.4333333333334</v>
      </c>
      <c r="K383" s="31">
        <v>1518.5</v>
      </c>
      <c r="L383" s="31">
        <v>1372.3</v>
      </c>
      <c r="M383" s="31">
        <v>37.953090000000003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868.7</v>
      </c>
      <c r="D384" s="40">
        <v>862.30000000000007</v>
      </c>
      <c r="E384" s="40">
        <v>847.00000000000011</v>
      </c>
      <c r="F384" s="40">
        <v>825.30000000000007</v>
      </c>
      <c r="G384" s="40">
        <v>810.00000000000011</v>
      </c>
      <c r="H384" s="40">
        <v>884.00000000000011</v>
      </c>
      <c r="I384" s="40">
        <v>899.30000000000007</v>
      </c>
      <c r="J384" s="40">
        <v>921.00000000000011</v>
      </c>
      <c r="K384" s="31">
        <v>877.6</v>
      </c>
      <c r="L384" s="31">
        <v>840.6</v>
      </c>
      <c r="M384" s="31">
        <v>0.91825999999999997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1059.0999999999999</v>
      </c>
      <c r="D385" s="40">
        <v>1072.1666666666667</v>
      </c>
      <c r="E385" s="40">
        <v>1037.9833333333336</v>
      </c>
      <c r="F385" s="40">
        <v>1016.8666666666668</v>
      </c>
      <c r="G385" s="40">
        <v>982.68333333333362</v>
      </c>
      <c r="H385" s="40">
        <v>1093.2833333333335</v>
      </c>
      <c r="I385" s="40">
        <v>1127.4666666666665</v>
      </c>
      <c r="J385" s="40">
        <v>1148.5833333333335</v>
      </c>
      <c r="K385" s="31">
        <v>1106.3499999999999</v>
      </c>
      <c r="L385" s="31">
        <v>1051.05</v>
      </c>
      <c r="M385" s="31">
        <v>2.6701800000000002</v>
      </c>
      <c r="N385" s="1"/>
      <c r="O385" s="1"/>
    </row>
    <row r="386" spans="1:15" ht="12.75" customHeight="1">
      <c r="A386" s="31">
        <v>376</v>
      </c>
      <c r="B386" s="31" t="s">
        <v>869</v>
      </c>
      <c r="C386" s="31">
        <v>118.85</v>
      </c>
      <c r="D386" s="40">
        <v>119.60000000000001</v>
      </c>
      <c r="E386" s="40">
        <v>117.25000000000001</v>
      </c>
      <c r="F386" s="40">
        <v>115.65</v>
      </c>
      <c r="G386" s="40">
        <v>113.30000000000001</v>
      </c>
      <c r="H386" s="40">
        <v>121.20000000000002</v>
      </c>
      <c r="I386" s="40">
        <v>123.55000000000001</v>
      </c>
      <c r="J386" s="40">
        <v>125.15000000000002</v>
      </c>
      <c r="K386" s="31">
        <v>121.95</v>
      </c>
      <c r="L386" s="31">
        <v>118</v>
      </c>
      <c r="M386" s="31">
        <v>9.4474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198.85</v>
      </c>
      <c r="D387" s="40">
        <v>202.03333333333333</v>
      </c>
      <c r="E387" s="40">
        <v>194.46666666666667</v>
      </c>
      <c r="F387" s="40">
        <v>190.08333333333334</v>
      </c>
      <c r="G387" s="40">
        <v>182.51666666666668</v>
      </c>
      <c r="H387" s="40">
        <v>206.41666666666666</v>
      </c>
      <c r="I387" s="40">
        <v>213.98333333333332</v>
      </c>
      <c r="J387" s="40">
        <v>218.36666666666665</v>
      </c>
      <c r="K387" s="31">
        <v>209.6</v>
      </c>
      <c r="L387" s="31">
        <v>197.65</v>
      </c>
      <c r="M387" s="31">
        <v>12.884779999999999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705.4</v>
      </c>
      <c r="D388" s="40">
        <v>711.6</v>
      </c>
      <c r="E388" s="40">
        <v>698.80000000000007</v>
      </c>
      <c r="F388" s="40">
        <v>692.2</v>
      </c>
      <c r="G388" s="40">
        <v>679.40000000000009</v>
      </c>
      <c r="H388" s="40">
        <v>718.2</v>
      </c>
      <c r="I388" s="40">
        <v>731</v>
      </c>
      <c r="J388" s="40">
        <v>737.6</v>
      </c>
      <c r="K388" s="31">
        <v>724.4</v>
      </c>
      <c r="L388" s="31">
        <v>705</v>
      </c>
      <c r="M388" s="31">
        <v>1.34013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259.95</v>
      </c>
      <c r="D389" s="40">
        <v>261.58333333333331</v>
      </c>
      <c r="E389" s="40">
        <v>257.36666666666662</v>
      </c>
      <c r="F389" s="40">
        <v>254.7833333333333</v>
      </c>
      <c r="G389" s="40">
        <v>250.56666666666661</v>
      </c>
      <c r="H389" s="40">
        <v>264.16666666666663</v>
      </c>
      <c r="I389" s="40">
        <v>268.38333333333333</v>
      </c>
      <c r="J389" s="40">
        <v>270.96666666666664</v>
      </c>
      <c r="K389" s="31">
        <v>265.8</v>
      </c>
      <c r="L389" s="31">
        <v>259</v>
      </c>
      <c r="M389" s="31">
        <v>1.9285699999999999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952.55</v>
      </c>
      <c r="D390" s="40">
        <v>961.16666666666663</v>
      </c>
      <c r="E390" s="40">
        <v>935.38333333333321</v>
      </c>
      <c r="F390" s="40">
        <v>918.21666666666658</v>
      </c>
      <c r="G390" s="40">
        <v>892.43333333333317</v>
      </c>
      <c r="H390" s="40">
        <v>978.33333333333326</v>
      </c>
      <c r="I390" s="40">
        <v>1004.1166666666668</v>
      </c>
      <c r="J390" s="40">
        <v>1021.2833333333333</v>
      </c>
      <c r="K390" s="31">
        <v>986.95</v>
      </c>
      <c r="L390" s="31">
        <v>944</v>
      </c>
      <c r="M390" s="31">
        <v>4.1207900000000004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2128.0500000000002</v>
      </c>
      <c r="D391" s="40">
        <v>2133.85</v>
      </c>
      <c r="E391" s="40">
        <v>2096.1999999999998</v>
      </c>
      <c r="F391" s="40">
        <v>2064.35</v>
      </c>
      <c r="G391" s="40">
        <v>2026.6999999999998</v>
      </c>
      <c r="H391" s="40">
        <v>2165.6999999999998</v>
      </c>
      <c r="I391" s="40">
        <v>2203.3500000000004</v>
      </c>
      <c r="J391" s="40">
        <v>2235.1999999999998</v>
      </c>
      <c r="K391" s="31">
        <v>2171.5</v>
      </c>
      <c r="L391" s="31">
        <v>2102</v>
      </c>
      <c r="M391" s="31">
        <v>4.3889999999999998E-2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185.85</v>
      </c>
      <c r="D392" s="40">
        <v>189.83333333333334</v>
      </c>
      <c r="E392" s="40">
        <v>181.01666666666668</v>
      </c>
      <c r="F392" s="40">
        <v>176.18333333333334</v>
      </c>
      <c r="G392" s="40">
        <v>167.36666666666667</v>
      </c>
      <c r="H392" s="40">
        <v>194.66666666666669</v>
      </c>
      <c r="I392" s="40">
        <v>203.48333333333335</v>
      </c>
      <c r="J392" s="40">
        <v>208.31666666666669</v>
      </c>
      <c r="K392" s="31">
        <v>198.65</v>
      </c>
      <c r="L392" s="31">
        <v>185</v>
      </c>
      <c r="M392" s="31">
        <v>104.58092000000001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72.8</v>
      </c>
      <c r="D393" s="40">
        <v>73.533333333333331</v>
      </c>
      <c r="E393" s="40">
        <v>71.766666666666666</v>
      </c>
      <c r="F393" s="40">
        <v>70.733333333333334</v>
      </c>
      <c r="G393" s="40">
        <v>68.966666666666669</v>
      </c>
      <c r="H393" s="40">
        <v>74.566666666666663</v>
      </c>
      <c r="I393" s="40">
        <v>76.333333333333314</v>
      </c>
      <c r="J393" s="40">
        <v>77.36666666666666</v>
      </c>
      <c r="K393" s="31">
        <v>75.3</v>
      </c>
      <c r="L393" s="31">
        <v>72.5</v>
      </c>
      <c r="M393" s="31">
        <v>12.41006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130.05000000000001</v>
      </c>
      <c r="D394" s="40">
        <v>130.78333333333333</v>
      </c>
      <c r="E394" s="40">
        <v>128.66666666666666</v>
      </c>
      <c r="F394" s="40">
        <v>127.28333333333333</v>
      </c>
      <c r="G394" s="40">
        <v>125.16666666666666</v>
      </c>
      <c r="H394" s="40">
        <v>132.16666666666666</v>
      </c>
      <c r="I394" s="40">
        <v>134.28333333333333</v>
      </c>
      <c r="J394" s="40">
        <v>135.66666666666666</v>
      </c>
      <c r="K394" s="31">
        <v>132.9</v>
      </c>
      <c r="L394" s="31">
        <v>129.4</v>
      </c>
      <c r="M394" s="31">
        <v>78.38879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146.44999999999999</v>
      </c>
      <c r="D395" s="40">
        <v>146.41666666666666</v>
      </c>
      <c r="E395" s="40">
        <v>141.23333333333332</v>
      </c>
      <c r="F395" s="40">
        <v>136.01666666666665</v>
      </c>
      <c r="G395" s="40">
        <v>130.83333333333331</v>
      </c>
      <c r="H395" s="40">
        <v>151.63333333333333</v>
      </c>
      <c r="I395" s="40">
        <v>156.81666666666666</v>
      </c>
      <c r="J395" s="40">
        <v>162.03333333333333</v>
      </c>
      <c r="K395" s="31">
        <v>151.6</v>
      </c>
      <c r="L395" s="31">
        <v>141.19999999999999</v>
      </c>
      <c r="M395" s="31">
        <v>54.193640000000002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1292.45</v>
      </c>
      <c r="D396" s="40">
        <v>1299.1833333333332</v>
      </c>
      <c r="E396" s="40">
        <v>1274.3666666666663</v>
      </c>
      <c r="F396" s="40">
        <v>1256.2833333333331</v>
      </c>
      <c r="G396" s="40">
        <v>1231.4666666666662</v>
      </c>
      <c r="H396" s="40">
        <v>1317.2666666666664</v>
      </c>
      <c r="I396" s="40">
        <v>1342.0833333333335</v>
      </c>
      <c r="J396" s="40">
        <v>1360.1666666666665</v>
      </c>
      <c r="K396" s="31">
        <v>1324</v>
      </c>
      <c r="L396" s="31">
        <v>1281.0999999999999</v>
      </c>
      <c r="M396" s="31">
        <v>1.5273300000000001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2412.6</v>
      </c>
      <c r="D397" s="40">
        <v>2430.5666666666666</v>
      </c>
      <c r="E397" s="40">
        <v>2383.5333333333333</v>
      </c>
      <c r="F397" s="40">
        <v>2354.4666666666667</v>
      </c>
      <c r="G397" s="40">
        <v>2307.4333333333334</v>
      </c>
      <c r="H397" s="40">
        <v>2459.6333333333332</v>
      </c>
      <c r="I397" s="40">
        <v>2506.6666666666661</v>
      </c>
      <c r="J397" s="40">
        <v>2535.7333333333331</v>
      </c>
      <c r="K397" s="31">
        <v>2477.6</v>
      </c>
      <c r="L397" s="31">
        <v>2401.5</v>
      </c>
      <c r="M397" s="31">
        <v>72.746859999999998</v>
      </c>
      <c r="N397" s="1"/>
      <c r="O397" s="1"/>
    </row>
    <row r="398" spans="1:15" ht="12.75" customHeight="1">
      <c r="A398" s="31">
        <v>388</v>
      </c>
      <c r="B398" s="31" t="s">
        <v>870</v>
      </c>
      <c r="C398" s="31">
        <v>336.85</v>
      </c>
      <c r="D398" s="40">
        <v>337.5</v>
      </c>
      <c r="E398" s="40">
        <v>332.6</v>
      </c>
      <c r="F398" s="40">
        <v>328.35</v>
      </c>
      <c r="G398" s="40">
        <v>323.45000000000005</v>
      </c>
      <c r="H398" s="40">
        <v>341.75</v>
      </c>
      <c r="I398" s="40">
        <v>346.65</v>
      </c>
      <c r="J398" s="40">
        <v>350.9</v>
      </c>
      <c r="K398" s="31">
        <v>342.4</v>
      </c>
      <c r="L398" s="31">
        <v>333.25</v>
      </c>
      <c r="M398" s="31">
        <v>2.49912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274.39999999999998</v>
      </c>
      <c r="D399" s="40">
        <v>275.8</v>
      </c>
      <c r="E399" s="40">
        <v>267.60000000000002</v>
      </c>
      <c r="F399" s="40">
        <v>260.8</v>
      </c>
      <c r="G399" s="40">
        <v>252.60000000000002</v>
      </c>
      <c r="H399" s="40">
        <v>282.60000000000002</v>
      </c>
      <c r="I399" s="40">
        <v>290.79999999999995</v>
      </c>
      <c r="J399" s="40">
        <v>297.60000000000002</v>
      </c>
      <c r="K399" s="31">
        <v>284</v>
      </c>
      <c r="L399" s="31">
        <v>269</v>
      </c>
      <c r="M399" s="31">
        <v>2.2598799999999999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1323.6</v>
      </c>
      <c r="D400" s="40">
        <v>1330.2833333333331</v>
      </c>
      <c r="E400" s="40">
        <v>1276.2666666666662</v>
      </c>
      <c r="F400" s="40">
        <v>1228.9333333333332</v>
      </c>
      <c r="G400" s="40">
        <v>1174.9166666666663</v>
      </c>
      <c r="H400" s="40">
        <v>1377.6166666666661</v>
      </c>
      <c r="I400" s="40">
        <v>1431.633333333333</v>
      </c>
      <c r="J400" s="40">
        <v>1478.966666666666</v>
      </c>
      <c r="K400" s="31">
        <v>1384.3</v>
      </c>
      <c r="L400" s="31">
        <v>1282.95</v>
      </c>
      <c r="M400" s="31">
        <v>1.1253200000000001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1784.95</v>
      </c>
      <c r="D401" s="40">
        <v>1797.7</v>
      </c>
      <c r="E401" s="40">
        <v>1767.25</v>
      </c>
      <c r="F401" s="40">
        <v>1749.55</v>
      </c>
      <c r="G401" s="40">
        <v>1719.1</v>
      </c>
      <c r="H401" s="40">
        <v>1815.4</v>
      </c>
      <c r="I401" s="40">
        <v>1845.8500000000004</v>
      </c>
      <c r="J401" s="40">
        <v>1863.5500000000002</v>
      </c>
      <c r="K401" s="31">
        <v>1828.15</v>
      </c>
      <c r="L401" s="31">
        <v>1780</v>
      </c>
      <c r="M401" s="31">
        <v>0.92620000000000002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35.049999999999997</v>
      </c>
      <c r="D402" s="40">
        <v>35.383333333333333</v>
      </c>
      <c r="E402" s="40">
        <v>34.466666666666669</v>
      </c>
      <c r="F402" s="40">
        <v>33.883333333333333</v>
      </c>
      <c r="G402" s="40">
        <v>32.966666666666669</v>
      </c>
      <c r="H402" s="40">
        <v>35.966666666666669</v>
      </c>
      <c r="I402" s="40">
        <v>36.88333333333334</v>
      </c>
      <c r="J402" s="40">
        <v>37.466666666666669</v>
      </c>
      <c r="K402" s="31">
        <v>36.299999999999997</v>
      </c>
      <c r="L402" s="31">
        <v>34.799999999999997</v>
      </c>
      <c r="M402" s="31">
        <v>41.824440000000003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103.65</v>
      </c>
      <c r="D403" s="40">
        <v>105.31666666666668</v>
      </c>
      <c r="E403" s="40">
        <v>101.43333333333335</v>
      </c>
      <c r="F403" s="40">
        <v>99.216666666666669</v>
      </c>
      <c r="G403" s="40">
        <v>95.333333333333343</v>
      </c>
      <c r="H403" s="40">
        <v>107.53333333333336</v>
      </c>
      <c r="I403" s="40">
        <v>111.41666666666669</v>
      </c>
      <c r="J403" s="40">
        <v>113.63333333333337</v>
      </c>
      <c r="K403" s="31">
        <v>109.2</v>
      </c>
      <c r="L403" s="31">
        <v>103.1</v>
      </c>
      <c r="M403" s="31">
        <v>562.38864000000001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8239.5499999999993</v>
      </c>
      <c r="D404" s="40">
        <v>8246.5166666666664</v>
      </c>
      <c r="E404" s="40">
        <v>8093.0333333333328</v>
      </c>
      <c r="F404" s="40">
        <v>7946.5166666666664</v>
      </c>
      <c r="G404" s="40">
        <v>7793.0333333333328</v>
      </c>
      <c r="H404" s="40">
        <v>8393.0333333333328</v>
      </c>
      <c r="I404" s="40">
        <v>8546.5166666666664</v>
      </c>
      <c r="J404" s="40">
        <v>8693.0333333333328</v>
      </c>
      <c r="K404" s="31">
        <v>8400</v>
      </c>
      <c r="L404" s="31">
        <v>8100</v>
      </c>
      <c r="M404" s="31">
        <v>0.32988000000000001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955.9</v>
      </c>
      <c r="D405" s="40">
        <v>967.30000000000007</v>
      </c>
      <c r="E405" s="40">
        <v>939.60000000000014</v>
      </c>
      <c r="F405" s="40">
        <v>923.30000000000007</v>
      </c>
      <c r="G405" s="40">
        <v>895.60000000000014</v>
      </c>
      <c r="H405" s="40">
        <v>983.60000000000014</v>
      </c>
      <c r="I405" s="40">
        <v>1011.3000000000002</v>
      </c>
      <c r="J405" s="40">
        <v>1027.6000000000001</v>
      </c>
      <c r="K405" s="31">
        <v>995</v>
      </c>
      <c r="L405" s="31">
        <v>951</v>
      </c>
      <c r="M405" s="31">
        <v>22.083860000000001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1130.3499999999999</v>
      </c>
      <c r="D406" s="40">
        <v>1129.8666666666666</v>
      </c>
      <c r="E406" s="40">
        <v>1105.7333333333331</v>
      </c>
      <c r="F406" s="40">
        <v>1081.1166666666666</v>
      </c>
      <c r="G406" s="40">
        <v>1056.9833333333331</v>
      </c>
      <c r="H406" s="40">
        <v>1154.4833333333331</v>
      </c>
      <c r="I406" s="40">
        <v>1178.6166666666668</v>
      </c>
      <c r="J406" s="40">
        <v>1203.2333333333331</v>
      </c>
      <c r="K406" s="31">
        <v>1154</v>
      </c>
      <c r="L406" s="31">
        <v>1105.25</v>
      </c>
      <c r="M406" s="31">
        <v>23.155149999999999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470.5</v>
      </c>
      <c r="D407" s="40">
        <v>475.16666666666669</v>
      </c>
      <c r="E407" s="40">
        <v>462.43333333333339</v>
      </c>
      <c r="F407" s="40">
        <v>454.36666666666673</v>
      </c>
      <c r="G407" s="40">
        <v>441.63333333333344</v>
      </c>
      <c r="H407" s="40">
        <v>483.23333333333335</v>
      </c>
      <c r="I407" s="40">
        <v>495.96666666666658</v>
      </c>
      <c r="J407" s="40">
        <v>504.0333333333333</v>
      </c>
      <c r="K407" s="31">
        <v>487.9</v>
      </c>
      <c r="L407" s="31">
        <v>467.1</v>
      </c>
      <c r="M407" s="31">
        <v>263.05817000000002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7521.7</v>
      </c>
      <c r="D408" s="40">
        <v>7533.9000000000005</v>
      </c>
      <c r="E408" s="40">
        <v>7466.8000000000011</v>
      </c>
      <c r="F408" s="40">
        <v>7411.9000000000005</v>
      </c>
      <c r="G408" s="40">
        <v>7344.8000000000011</v>
      </c>
      <c r="H408" s="40">
        <v>7588.8000000000011</v>
      </c>
      <c r="I408" s="40">
        <v>7655.9000000000015</v>
      </c>
      <c r="J408" s="40">
        <v>7710.8000000000011</v>
      </c>
      <c r="K408" s="31">
        <v>7601</v>
      </c>
      <c r="L408" s="31">
        <v>7479</v>
      </c>
      <c r="M408" s="31">
        <v>0.14904999999999999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107.15</v>
      </c>
      <c r="D409" s="40">
        <v>108.60000000000001</v>
      </c>
      <c r="E409" s="40">
        <v>104.60000000000002</v>
      </c>
      <c r="F409" s="40">
        <v>102.05000000000001</v>
      </c>
      <c r="G409" s="40">
        <v>98.050000000000026</v>
      </c>
      <c r="H409" s="40">
        <v>111.15000000000002</v>
      </c>
      <c r="I409" s="40">
        <v>115.14999999999999</v>
      </c>
      <c r="J409" s="40">
        <v>117.70000000000002</v>
      </c>
      <c r="K409" s="31">
        <v>112.6</v>
      </c>
      <c r="L409" s="31">
        <v>106.05</v>
      </c>
      <c r="M409" s="31">
        <v>5.4108599999999996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147.25</v>
      </c>
      <c r="D410" s="40">
        <v>146.63333333333333</v>
      </c>
      <c r="E410" s="40">
        <v>141.71666666666664</v>
      </c>
      <c r="F410" s="40">
        <v>136.18333333333331</v>
      </c>
      <c r="G410" s="40">
        <v>131.26666666666662</v>
      </c>
      <c r="H410" s="40">
        <v>152.16666666666666</v>
      </c>
      <c r="I410" s="40">
        <v>157.08333333333334</v>
      </c>
      <c r="J410" s="40">
        <v>162.61666666666667</v>
      </c>
      <c r="K410" s="31">
        <v>151.55000000000001</v>
      </c>
      <c r="L410" s="31">
        <v>141.1</v>
      </c>
      <c r="M410" s="31">
        <v>98.003519999999995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156.30000000000001</v>
      </c>
      <c r="D411" s="40">
        <v>159.31666666666669</v>
      </c>
      <c r="E411" s="40">
        <v>152.63333333333338</v>
      </c>
      <c r="F411" s="40">
        <v>148.9666666666667</v>
      </c>
      <c r="G411" s="40">
        <v>142.28333333333339</v>
      </c>
      <c r="H411" s="40">
        <v>162.98333333333338</v>
      </c>
      <c r="I411" s="40">
        <v>169.66666666666671</v>
      </c>
      <c r="J411" s="40">
        <v>173.33333333333337</v>
      </c>
      <c r="K411" s="31">
        <v>166</v>
      </c>
      <c r="L411" s="31">
        <v>155.65</v>
      </c>
      <c r="M411" s="31">
        <v>19.498799999999999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3144.8</v>
      </c>
      <c r="D412" s="40">
        <v>3176.6666666666665</v>
      </c>
      <c r="E412" s="40">
        <v>3078.1333333333332</v>
      </c>
      <c r="F412" s="40">
        <v>3011.4666666666667</v>
      </c>
      <c r="G412" s="40">
        <v>2912.9333333333334</v>
      </c>
      <c r="H412" s="40">
        <v>3243.333333333333</v>
      </c>
      <c r="I412" s="40">
        <v>3341.8666666666668</v>
      </c>
      <c r="J412" s="40">
        <v>3408.5333333333328</v>
      </c>
      <c r="K412" s="31">
        <v>3275.2</v>
      </c>
      <c r="L412" s="31">
        <v>3110</v>
      </c>
      <c r="M412" s="31">
        <v>0.29014000000000001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313.5</v>
      </c>
      <c r="D413" s="40">
        <v>313.91666666666669</v>
      </c>
      <c r="E413" s="40">
        <v>307.78333333333336</v>
      </c>
      <c r="F413" s="40">
        <v>302.06666666666666</v>
      </c>
      <c r="G413" s="40">
        <v>295.93333333333334</v>
      </c>
      <c r="H413" s="40">
        <v>319.63333333333338</v>
      </c>
      <c r="I413" s="40">
        <v>325.76666666666671</v>
      </c>
      <c r="J413" s="40">
        <v>331.48333333333341</v>
      </c>
      <c r="K413" s="31">
        <v>320.05</v>
      </c>
      <c r="L413" s="31">
        <v>308.2</v>
      </c>
      <c r="M413" s="31">
        <v>0.65544999999999998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560.75</v>
      </c>
      <c r="D414" s="40">
        <v>568.51666666666665</v>
      </c>
      <c r="E414" s="40">
        <v>544.23333333333335</v>
      </c>
      <c r="F414" s="40">
        <v>527.7166666666667</v>
      </c>
      <c r="G414" s="40">
        <v>503.43333333333339</v>
      </c>
      <c r="H414" s="40">
        <v>585.0333333333333</v>
      </c>
      <c r="I414" s="40">
        <v>609.31666666666661</v>
      </c>
      <c r="J414" s="40">
        <v>625.83333333333326</v>
      </c>
      <c r="K414" s="31">
        <v>592.79999999999995</v>
      </c>
      <c r="L414" s="31">
        <v>552</v>
      </c>
      <c r="M414" s="31">
        <v>3.19679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25945.8</v>
      </c>
      <c r="D415" s="40">
        <v>26099.233333333334</v>
      </c>
      <c r="E415" s="40">
        <v>25658.566666666666</v>
      </c>
      <c r="F415" s="40">
        <v>25371.333333333332</v>
      </c>
      <c r="G415" s="40">
        <v>24930.666666666664</v>
      </c>
      <c r="H415" s="40">
        <v>26386.466666666667</v>
      </c>
      <c r="I415" s="40">
        <v>26827.133333333331</v>
      </c>
      <c r="J415" s="40">
        <v>27114.366666666669</v>
      </c>
      <c r="K415" s="31">
        <v>26539.9</v>
      </c>
      <c r="L415" s="31">
        <v>25812</v>
      </c>
      <c r="M415" s="31">
        <v>0.2954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2005.55</v>
      </c>
      <c r="D416" s="40">
        <v>2013.5166666666667</v>
      </c>
      <c r="E416" s="40">
        <v>1987.0333333333333</v>
      </c>
      <c r="F416" s="40">
        <v>1968.5166666666667</v>
      </c>
      <c r="G416" s="40">
        <v>1942.0333333333333</v>
      </c>
      <c r="H416" s="40">
        <v>2032.0333333333333</v>
      </c>
      <c r="I416" s="40">
        <v>2058.5166666666664</v>
      </c>
      <c r="J416" s="40">
        <v>2077.0333333333333</v>
      </c>
      <c r="K416" s="31">
        <v>2040</v>
      </c>
      <c r="L416" s="31">
        <v>1995</v>
      </c>
      <c r="M416" s="31">
        <v>0.21260000000000001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2096</v>
      </c>
      <c r="D417" s="40">
        <v>2121.7999999999997</v>
      </c>
      <c r="E417" s="40">
        <v>2058.5999999999995</v>
      </c>
      <c r="F417" s="40">
        <v>2021.1999999999998</v>
      </c>
      <c r="G417" s="40">
        <v>1957.9999999999995</v>
      </c>
      <c r="H417" s="40">
        <v>2159.1999999999994</v>
      </c>
      <c r="I417" s="40">
        <v>2222.3999999999992</v>
      </c>
      <c r="J417" s="40">
        <v>2259.7999999999993</v>
      </c>
      <c r="K417" s="31">
        <v>2185</v>
      </c>
      <c r="L417" s="31">
        <v>2084.4</v>
      </c>
      <c r="M417" s="31">
        <v>6.4981299999999997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512</v>
      </c>
      <c r="D418" s="40">
        <v>515.73333333333335</v>
      </c>
      <c r="E418" s="40">
        <v>496.56666666666672</v>
      </c>
      <c r="F418" s="40">
        <v>481.13333333333338</v>
      </c>
      <c r="G418" s="40">
        <v>461.96666666666675</v>
      </c>
      <c r="H418" s="40">
        <v>531.16666666666674</v>
      </c>
      <c r="I418" s="40">
        <v>550.33333333333326</v>
      </c>
      <c r="J418" s="40">
        <v>565.76666666666665</v>
      </c>
      <c r="K418" s="31">
        <v>534.9</v>
      </c>
      <c r="L418" s="31">
        <v>500.3</v>
      </c>
      <c r="M418" s="31">
        <v>6.3268599999999999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28.1</v>
      </c>
      <c r="D419" s="40">
        <v>28.266666666666666</v>
      </c>
      <c r="E419" s="40">
        <v>27.833333333333332</v>
      </c>
      <c r="F419" s="40">
        <v>27.566666666666666</v>
      </c>
      <c r="G419" s="40">
        <v>27.133333333333333</v>
      </c>
      <c r="H419" s="40">
        <v>28.533333333333331</v>
      </c>
      <c r="I419" s="40">
        <v>28.966666666666669</v>
      </c>
      <c r="J419" s="40">
        <v>29.233333333333331</v>
      </c>
      <c r="K419" s="31">
        <v>28.7</v>
      </c>
      <c r="L419" s="31">
        <v>28</v>
      </c>
      <c r="M419" s="31">
        <v>21.018609999999999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3683.15</v>
      </c>
      <c r="D420" s="40">
        <v>3701.4666666666667</v>
      </c>
      <c r="E420" s="40">
        <v>3603.9333333333334</v>
      </c>
      <c r="F420" s="40">
        <v>3524.7166666666667</v>
      </c>
      <c r="G420" s="40">
        <v>3427.1833333333334</v>
      </c>
      <c r="H420" s="40">
        <v>3780.6833333333334</v>
      </c>
      <c r="I420" s="40">
        <v>3878.2166666666672</v>
      </c>
      <c r="J420" s="40">
        <v>3957.4333333333334</v>
      </c>
      <c r="K420" s="31">
        <v>3799</v>
      </c>
      <c r="L420" s="31">
        <v>3622.25</v>
      </c>
      <c r="M420" s="31">
        <v>0.21609999999999999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826.5</v>
      </c>
      <c r="D421" s="40">
        <v>834.66666666666663</v>
      </c>
      <c r="E421" s="40">
        <v>811.38333333333321</v>
      </c>
      <c r="F421" s="40">
        <v>796.26666666666654</v>
      </c>
      <c r="G421" s="40">
        <v>772.98333333333312</v>
      </c>
      <c r="H421" s="40">
        <v>849.7833333333333</v>
      </c>
      <c r="I421" s="40">
        <v>873.06666666666683</v>
      </c>
      <c r="J421" s="40">
        <v>888.18333333333339</v>
      </c>
      <c r="K421" s="31">
        <v>857.95</v>
      </c>
      <c r="L421" s="31">
        <v>819.55</v>
      </c>
      <c r="M421" s="31">
        <v>4.5647200000000003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1164.05</v>
      </c>
      <c r="D422" s="40">
        <v>1152.3666666666668</v>
      </c>
      <c r="E422" s="40">
        <v>1085.7333333333336</v>
      </c>
      <c r="F422" s="40">
        <v>1007.4166666666667</v>
      </c>
      <c r="G422" s="40">
        <v>940.78333333333353</v>
      </c>
      <c r="H422" s="40">
        <v>1230.6833333333336</v>
      </c>
      <c r="I422" s="40">
        <v>1297.3166666666668</v>
      </c>
      <c r="J422" s="40">
        <v>1375.6333333333337</v>
      </c>
      <c r="K422" s="31">
        <v>1219</v>
      </c>
      <c r="L422" s="31">
        <v>1074.05</v>
      </c>
      <c r="M422" s="31">
        <v>9.6997800000000005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2729.6</v>
      </c>
      <c r="D423" s="40">
        <v>2753.3166666666671</v>
      </c>
      <c r="E423" s="40">
        <v>2679.2833333333342</v>
      </c>
      <c r="F423" s="40">
        <v>2628.9666666666672</v>
      </c>
      <c r="G423" s="40">
        <v>2554.9333333333343</v>
      </c>
      <c r="H423" s="40">
        <v>2803.6333333333341</v>
      </c>
      <c r="I423" s="40">
        <v>2877.666666666667</v>
      </c>
      <c r="J423" s="40">
        <v>2927.983333333334</v>
      </c>
      <c r="K423" s="31">
        <v>2827.35</v>
      </c>
      <c r="L423" s="31">
        <v>2703</v>
      </c>
      <c r="M423" s="31">
        <v>0.78030999999999995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790.95</v>
      </c>
      <c r="D424" s="40">
        <v>800.05000000000007</v>
      </c>
      <c r="E424" s="40">
        <v>776.90000000000009</v>
      </c>
      <c r="F424" s="40">
        <v>762.85</v>
      </c>
      <c r="G424" s="40">
        <v>739.7</v>
      </c>
      <c r="H424" s="40">
        <v>814.10000000000014</v>
      </c>
      <c r="I424" s="40">
        <v>837.25</v>
      </c>
      <c r="J424" s="40">
        <v>851.30000000000018</v>
      </c>
      <c r="K424" s="31">
        <v>823.2</v>
      </c>
      <c r="L424" s="31">
        <v>786</v>
      </c>
      <c r="M424" s="31">
        <v>1.5657000000000001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422.8</v>
      </c>
      <c r="D425" s="40">
        <v>425.76666666666665</v>
      </c>
      <c r="E425" s="40">
        <v>417.0333333333333</v>
      </c>
      <c r="F425" s="40">
        <v>411.26666666666665</v>
      </c>
      <c r="G425" s="40">
        <v>402.5333333333333</v>
      </c>
      <c r="H425" s="40">
        <v>431.5333333333333</v>
      </c>
      <c r="I425" s="40">
        <v>440.26666666666665</v>
      </c>
      <c r="J425" s="40">
        <v>446.0333333333333</v>
      </c>
      <c r="K425" s="31">
        <v>434.5</v>
      </c>
      <c r="L425" s="31">
        <v>420</v>
      </c>
      <c r="M425" s="31">
        <v>1.27471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252.35</v>
      </c>
      <c r="D426" s="40">
        <v>255.61666666666667</v>
      </c>
      <c r="E426" s="40">
        <v>245.23333333333335</v>
      </c>
      <c r="F426" s="40">
        <v>238.11666666666667</v>
      </c>
      <c r="G426" s="40">
        <v>227.73333333333335</v>
      </c>
      <c r="H426" s="40">
        <v>262.73333333333335</v>
      </c>
      <c r="I426" s="40">
        <v>273.11666666666667</v>
      </c>
      <c r="J426" s="40">
        <v>280.23333333333335</v>
      </c>
      <c r="K426" s="31">
        <v>266</v>
      </c>
      <c r="L426" s="31">
        <v>248.5</v>
      </c>
      <c r="M426" s="31">
        <v>6.08263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75.45</v>
      </c>
      <c r="D427" s="40">
        <v>76.366666666666674</v>
      </c>
      <c r="E427" s="40">
        <v>73.333333333333343</v>
      </c>
      <c r="F427" s="40">
        <v>71.216666666666669</v>
      </c>
      <c r="G427" s="40">
        <v>68.183333333333337</v>
      </c>
      <c r="H427" s="40">
        <v>78.483333333333348</v>
      </c>
      <c r="I427" s="40">
        <v>81.51666666666668</v>
      </c>
      <c r="J427" s="40">
        <v>83.633333333333354</v>
      </c>
      <c r="K427" s="31">
        <v>79.400000000000006</v>
      </c>
      <c r="L427" s="31">
        <v>74.25</v>
      </c>
      <c r="M427" s="31">
        <v>162.74342999999999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2091.0500000000002</v>
      </c>
      <c r="D428" s="40">
        <v>2110.5499999999997</v>
      </c>
      <c r="E428" s="40">
        <v>2061.0999999999995</v>
      </c>
      <c r="F428" s="40">
        <v>2031.1499999999996</v>
      </c>
      <c r="G428" s="40">
        <v>1981.6999999999994</v>
      </c>
      <c r="H428" s="40">
        <v>2140.4999999999995</v>
      </c>
      <c r="I428" s="40">
        <v>2189.9499999999994</v>
      </c>
      <c r="J428" s="40">
        <v>2219.8999999999996</v>
      </c>
      <c r="K428" s="31">
        <v>2160</v>
      </c>
      <c r="L428" s="31">
        <v>2080.6</v>
      </c>
      <c r="M428" s="31">
        <v>8.5539299999999994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1446.7</v>
      </c>
      <c r="D429" s="40">
        <v>1479.3833333333332</v>
      </c>
      <c r="E429" s="40">
        <v>1401.7666666666664</v>
      </c>
      <c r="F429" s="40">
        <v>1356.8333333333333</v>
      </c>
      <c r="G429" s="40">
        <v>1279.2166666666665</v>
      </c>
      <c r="H429" s="40">
        <v>1524.3166666666664</v>
      </c>
      <c r="I429" s="40">
        <v>1601.9333333333332</v>
      </c>
      <c r="J429" s="40">
        <v>1646.8666666666663</v>
      </c>
      <c r="K429" s="31">
        <v>1557</v>
      </c>
      <c r="L429" s="31">
        <v>1434.45</v>
      </c>
      <c r="M429" s="31">
        <v>13.41147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511.35</v>
      </c>
      <c r="D430" s="40">
        <v>511.81666666666661</v>
      </c>
      <c r="E430" s="40">
        <v>489.63333333333321</v>
      </c>
      <c r="F430" s="40">
        <v>467.91666666666663</v>
      </c>
      <c r="G430" s="40">
        <v>445.73333333333323</v>
      </c>
      <c r="H430" s="40">
        <v>533.53333333333319</v>
      </c>
      <c r="I430" s="40">
        <v>555.71666666666658</v>
      </c>
      <c r="J430" s="40">
        <v>577.43333333333317</v>
      </c>
      <c r="K430" s="31">
        <v>534</v>
      </c>
      <c r="L430" s="31">
        <v>490.1</v>
      </c>
      <c r="M430" s="31">
        <v>28.39771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95.1</v>
      </c>
      <c r="D431" s="40">
        <v>95.533333333333317</v>
      </c>
      <c r="E431" s="40">
        <v>94.266666666666637</v>
      </c>
      <c r="F431" s="40">
        <v>93.433333333333323</v>
      </c>
      <c r="G431" s="40">
        <v>92.166666666666643</v>
      </c>
      <c r="H431" s="40">
        <v>96.366666666666632</v>
      </c>
      <c r="I431" s="40">
        <v>97.633333333333312</v>
      </c>
      <c r="J431" s="40">
        <v>98.466666666666626</v>
      </c>
      <c r="K431" s="31">
        <v>96.8</v>
      </c>
      <c r="L431" s="31">
        <v>94.7</v>
      </c>
      <c r="M431" s="31">
        <v>1.31165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269.25</v>
      </c>
      <c r="D432" s="40">
        <v>272.68333333333334</v>
      </c>
      <c r="E432" s="40">
        <v>264.56666666666666</v>
      </c>
      <c r="F432" s="40">
        <v>259.88333333333333</v>
      </c>
      <c r="G432" s="40">
        <v>251.76666666666665</v>
      </c>
      <c r="H432" s="40">
        <v>277.36666666666667</v>
      </c>
      <c r="I432" s="40">
        <v>285.48333333333335</v>
      </c>
      <c r="J432" s="40">
        <v>290.16666666666669</v>
      </c>
      <c r="K432" s="31">
        <v>280.8</v>
      </c>
      <c r="L432" s="31">
        <v>268</v>
      </c>
      <c r="M432" s="31">
        <v>4.7262199999999996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572.65</v>
      </c>
      <c r="D433" s="40">
        <v>572.16666666666663</v>
      </c>
      <c r="E433" s="40">
        <v>563.48333333333323</v>
      </c>
      <c r="F433" s="40">
        <v>554.31666666666661</v>
      </c>
      <c r="G433" s="40">
        <v>545.63333333333321</v>
      </c>
      <c r="H433" s="40">
        <v>581.33333333333326</v>
      </c>
      <c r="I433" s="40">
        <v>590.01666666666665</v>
      </c>
      <c r="J433" s="40">
        <v>599.18333333333328</v>
      </c>
      <c r="K433" s="31">
        <v>580.85</v>
      </c>
      <c r="L433" s="31">
        <v>563</v>
      </c>
      <c r="M433" s="31">
        <v>1.14625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366.3</v>
      </c>
      <c r="D434" s="40">
        <v>369.34999999999997</v>
      </c>
      <c r="E434" s="40">
        <v>359.74999999999994</v>
      </c>
      <c r="F434" s="40">
        <v>353.2</v>
      </c>
      <c r="G434" s="40">
        <v>343.59999999999997</v>
      </c>
      <c r="H434" s="40">
        <v>375.89999999999992</v>
      </c>
      <c r="I434" s="40">
        <v>385.49999999999994</v>
      </c>
      <c r="J434" s="40">
        <v>392.0499999999999</v>
      </c>
      <c r="K434" s="31">
        <v>378.95</v>
      </c>
      <c r="L434" s="31">
        <v>362.8</v>
      </c>
      <c r="M434" s="31">
        <v>3.5127100000000002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2350.6999999999998</v>
      </c>
      <c r="D435" s="40">
        <v>2341.9</v>
      </c>
      <c r="E435" s="40">
        <v>2313.8000000000002</v>
      </c>
      <c r="F435" s="40">
        <v>2276.9</v>
      </c>
      <c r="G435" s="40">
        <v>2248.8000000000002</v>
      </c>
      <c r="H435" s="40">
        <v>2378.8000000000002</v>
      </c>
      <c r="I435" s="40">
        <v>2406.8999999999996</v>
      </c>
      <c r="J435" s="40">
        <v>2443.8000000000002</v>
      </c>
      <c r="K435" s="31">
        <v>2370</v>
      </c>
      <c r="L435" s="31">
        <v>2305</v>
      </c>
      <c r="M435" s="31">
        <v>0.19475000000000001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813.6</v>
      </c>
      <c r="D436" s="40">
        <v>819.5333333333333</v>
      </c>
      <c r="E436" s="40">
        <v>804.06666666666661</v>
      </c>
      <c r="F436" s="40">
        <v>794.5333333333333</v>
      </c>
      <c r="G436" s="40">
        <v>779.06666666666661</v>
      </c>
      <c r="H436" s="40">
        <v>829.06666666666661</v>
      </c>
      <c r="I436" s="40">
        <v>844.5333333333333</v>
      </c>
      <c r="J436" s="40">
        <v>854.06666666666661</v>
      </c>
      <c r="K436" s="31">
        <v>835</v>
      </c>
      <c r="L436" s="31">
        <v>810</v>
      </c>
      <c r="M436" s="31">
        <v>0.33311000000000002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767.3</v>
      </c>
      <c r="D437" s="40">
        <v>776.06666666666661</v>
      </c>
      <c r="E437" s="40">
        <v>753.23333333333323</v>
      </c>
      <c r="F437" s="40">
        <v>739.16666666666663</v>
      </c>
      <c r="G437" s="40">
        <v>716.33333333333326</v>
      </c>
      <c r="H437" s="40">
        <v>790.13333333333321</v>
      </c>
      <c r="I437" s="40">
        <v>812.9666666666667</v>
      </c>
      <c r="J437" s="40">
        <v>827.03333333333319</v>
      </c>
      <c r="K437" s="31">
        <v>798.9</v>
      </c>
      <c r="L437" s="31">
        <v>762</v>
      </c>
      <c r="M437" s="31">
        <v>54.32649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441.25</v>
      </c>
      <c r="D438" s="40">
        <v>446.95</v>
      </c>
      <c r="E438" s="40">
        <v>425.29999999999995</v>
      </c>
      <c r="F438" s="40">
        <v>409.34999999999997</v>
      </c>
      <c r="G438" s="40">
        <v>387.69999999999993</v>
      </c>
      <c r="H438" s="40">
        <v>462.9</v>
      </c>
      <c r="I438" s="40">
        <v>484.54999999999995</v>
      </c>
      <c r="J438" s="40">
        <v>500.5</v>
      </c>
      <c r="K438" s="31">
        <v>468.6</v>
      </c>
      <c r="L438" s="31">
        <v>431</v>
      </c>
      <c r="M438" s="31">
        <v>3.8834300000000002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523.29999999999995</v>
      </c>
      <c r="D439" s="40">
        <v>527.98333333333323</v>
      </c>
      <c r="E439" s="40">
        <v>512.96666666666647</v>
      </c>
      <c r="F439" s="40">
        <v>502.63333333333321</v>
      </c>
      <c r="G439" s="40">
        <v>487.61666666666645</v>
      </c>
      <c r="H439" s="40">
        <v>538.31666666666649</v>
      </c>
      <c r="I439" s="40">
        <v>553.33333333333314</v>
      </c>
      <c r="J439" s="40">
        <v>563.66666666666652</v>
      </c>
      <c r="K439" s="31">
        <v>543</v>
      </c>
      <c r="L439" s="31">
        <v>517.65</v>
      </c>
      <c r="M439" s="31">
        <v>16.67184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643.70000000000005</v>
      </c>
      <c r="D440" s="40">
        <v>650.30000000000007</v>
      </c>
      <c r="E440" s="40">
        <v>633.40000000000009</v>
      </c>
      <c r="F440" s="40">
        <v>623.1</v>
      </c>
      <c r="G440" s="40">
        <v>606.20000000000005</v>
      </c>
      <c r="H440" s="40">
        <v>660.60000000000014</v>
      </c>
      <c r="I440" s="40">
        <v>677.5</v>
      </c>
      <c r="J440" s="40">
        <v>687.80000000000018</v>
      </c>
      <c r="K440" s="31">
        <v>667.2</v>
      </c>
      <c r="L440" s="31">
        <v>640</v>
      </c>
      <c r="M440" s="31">
        <v>0.25208000000000003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445.7</v>
      </c>
      <c r="D441" s="40">
        <v>452.23333333333335</v>
      </c>
      <c r="E441" s="40">
        <v>434.4666666666667</v>
      </c>
      <c r="F441" s="40">
        <v>423.23333333333335</v>
      </c>
      <c r="G441" s="40">
        <v>405.4666666666667</v>
      </c>
      <c r="H441" s="40">
        <v>463.4666666666667</v>
      </c>
      <c r="I441" s="40">
        <v>481.23333333333335</v>
      </c>
      <c r="J441" s="40">
        <v>492.4666666666667</v>
      </c>
      <c r="K441" s="31">
        <v>470</v>
      </c>
      <c r="L441" s="31">
        <v>441</v>
      </c>
      <c r="M441" s="31">
        <v>4.4225500000000002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2121.1</v>
      </c>
      <c r="D442" s="40">
        <v>2139.5</v>
      </c>
      <c r="E442" s="40">
        <v>2092.65</v>
      </c>
      <c r="F442" s="40">
        <v>2064.2000000000003</v>
      </c>
      <c r="G442" s="40">
        <v>2017.3500000000004</v>
      </c>
      <c r="H442" s="40">
        <v>2167.9499999999998</v>
      </c>
      <c r="I442" s="40">
        <v>2214.8000000000002</v>
      </c>
      <c r="J442" s="40">
        <v>2243.2499999999995</v>
      </c>
      <c r="K442" s="31">
        <v>2186.35</v>
      </c>
      <c r="L442" s="31">
        <v>2111.0500000000002</v>
      </c>
      <c r="M442" s="31">
        <v>0.31167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500.2</v>
      </c>
      <c r="D443" s="40">
        <v>501.8</v>
      </c>
      <c r="E443" s="40">
        <v>493.5</v>
      </c>
      <c r="F443" s="40">
        <v>486.8</v>
      </c>
      <c r="G443" s="40">
        <v>478.5</v>
      </c>
      <c r="H443" s="40">
        <v>508.5</v>
      </c>
      <c r="I443" s="40">
        <v>516.80000000000007</v>
      </c>
      <c r="J443" s="40">
        <v>523.5</v>
      </c>
      <c r="K443" s="31">
        <v>510.1</v>
      </c>
      <c r="L443" s="31">
        <v>495.1</v>
      </c>
      <c r="M443" s="31">
        <v>1.41296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6.85</v>
      </c>
      <c r="D444" s="40">
        <v>6.8999999999999995</v>
      </c>
      <c r="E444" s="40">
        <v>6.7499999999999991</v>
      </c>
      <c r="F444" s="40">
        <v>6.6499999999999995</v>
      </c>
      <c r="G444" s="40">
        <v>6.4999999999999991</v>
      </c>
      <c r="H444" s="40">
        <v>6.9999999999999991</v>
      </c>
      <c r="I444" s="40">
        <v>7.1499999999999995</v>
      </c>
      <c r="J444" s="40">
        <v>7.2499999999999991</v>
      </c>
      <c r="K444" s="31">
        <v>7.05</v>
      </c>
      <c r="L444" s="31">
        <v>6.8</v>
      </c>
      <c r="M444" s="31">
        <v>275.34845000000001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401.65</v>
      </c>
      <c r="D445" s="40">
        <v>404.56666666666661</v>
      </c>
      <c r="E445" s="40">
        <v>392.43333333333322</v>
      </c>
      <c r="F445" s="40">
        <v>383.21666666666664</v>
      </c>
      <c r="G445" s="40">
        <v>371.08333333333326</v>
      </c>
      <c r="H445" s="40">
        <v>413.78333333333319</v>
      </c>
      <c r="I445" s="40">
        <v>425.91666666666663</v>
      </c>
      <c r="J445" s="40">
        <v>435.13333333333316</v>
      </c>
      <c r="K445" s="31">
        <v>416.7</v>
      </c>
      <c r="L445" s="31">
        <v>395.35</v>
      </c>
      <c r="M445" s="31">
        <v>12.375859999999999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994.05</v>
      </c>
      <c r="D446" s="40">
        <v>1002.7666666666668</v>
      </c>
      <c r="E446" s="40">
        <v>973.28333333333353</v>
      </c>
      <c r="F446" s="40">
        <v>952.51666666666677</v>
      </c>
      <c r="G446" s="40">
        <v>923.03333333333353</v>
      </c>
      <c r="H446" s="40">
        <v>1023.5333333333335</v>
      </c>
      <c r="I446" s="40">
        <v>1053.0166666666669</v>
      </c>
      <c r="J446" s="40">
        <v>1073.7833333333335</v>
      </c>
      <c r="K446" s="31">
        <v>1032.25</v>
      </c>
      <c r="L446" s="31">
        <v>982</v>
      </c>
      <c r="M446" s="31">
        <v>0.24854999999999999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589.75</v>
      </c>
      <c r="D447" s="40">
        <v>590.7833333333333</v>
      </c>
      <c r="E447" s="40">
        <v>578.76666666666665</v>
      </c>
      <c r="F447" s="40">
        <v>567.7833333333333</v>
      </c>
      <c r="G447" s="40">
        <v>555.76666666666665</v>
      </c>
      <c r="H447" s="40">
        <v>601.76666666666665</v>
      </c>
      <c r="I447" s="40">
        <v>613.7833333333333</v>
      </c>
      <c r="J447" s="40">
        <v>624.76666666666665</v>
      </c>
      <c r="K447" s="31">
        <v>602.79999999999995</v>
      </c>
      <c r="L447" s="31">
        <v>579.79999999999995</v>
      </c>
      <c r="M447" s="31">
        <v>6.1943999999999999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1503.15</v>
      </c>
      <c r="D448" s="40">
        <v>1528.3166666666668</v>
      </c>
      <c r="E448" s="40">
        <v>1477.9833333333336</v>
      </c>
      <c r="F448" s="40">
        <v>1452.8166666666668</v>
      </c>
      <c r="G448" s="40">
        <v>1402.4833333333336</v>
      </c>
      <c r="H448" s="40">
        <v>1553.4833333333336</v>
      </c>
      <c r="I448" s="40">
        <v>1603.8166666666671</v>
      </c>
      <c r="J448" s="40">
        <v>1628.9833333333336</v>
      </c>
      <c r="K448" s="31">
        <v>1578.65</v>
      </c>
      <c r="L448" s="31">
        <v>1503.15</v>
      </c>
      <c r="M448" s="31">
        <v>3.5428299999999999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13742.4</v>
      </c>
      <c r="D449" s="40">
        <v>13801.733333333332</v>
      </c>
      <c r="E449" s="40">
        <v>13603.466666666664</v>
      </c>
      <c r="F449" s="40">
        <v>13464.533333333331</v>
      </c>
      <c r="G449" s="40">
        <v>13266.266666666663</v>
      </c>
      <c r="H449" s="40">
        <v>13940.666666666664</v>
      </c>
      <c r="I449" s="40">
        <v>14138.933333333331</v>
      </c>
      <c r="J449" s="40">
        <v>14277.866666666665</v>
      </c>
      <c r="K449" s="31">
        <v>14000</v>
      </c>
      <c r="L449" s="31">
        <v>13662.8</v>
      </c>
      <c r="M449" s="31">
        <v>1.7989999999999999E-2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853.7</v>
      </c>
      <c r="D450" s="40">
        <v>867.23333333333323</v>
      </c>
      <c r="E450" s="40">
        <v>830.96666666666647</v>
      </c>
      <c r="F450" s="40">
        <v>808.23333333333323</v>
      </c>
      <c r="G450" s="40">
        <v>771.96666666666647</v>
      </c>
      <c r="H450" s="40">
        <v>889.96666666666647</v>
      </c>
      <c r="I450" s="40">
        <v>926.23333333333312</v>
      </c>
      <c r="J450" s="40">
        <v>948.96666666666647</v>
      </c>
      <c r="K450" s="31">
        <v>903.5</v>
      </c>
      <c r="L450" s="31">
        <v>844.5</v>
      </c>
      <c r="M450" s="31">
        <v>20.95768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208.05</v>
      </c>
      <c r="D451" s="40">
        <v>210.08333333333334</v>
      </c>
      <c r="E451" s="40">
        <v>204.91666666666669</v>
      </c>
      <c r="F451" s="40">
        <v>201.78333333333333</v>
      </c>
      <c r="G451" s="40">
        <v>196.61666666666667</v>
      </c>
      <c r="H451" s="40">
        <v>213.2166666666667</v>
      </c>
      <c r="I451" s="40">
        <v>218.38333333333338</v>
      </c>
      <c r="J451" s="40">
        <v>221.51666666666671</v>
      </c>
      <c r="K451" s="31">
        <v>215.25</v>
      </c>
      <c r="L451" s="31">
        <v>206.95</v>
      </c>
      <c r="M451" s="31">
        <v>14.40611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1298.2</v>
      </c>
      <c r="D452" s="40">
        <v>1293.4833333333333</v>
      </c>
      <c r="E452" s="40">
        <v>1257.9666666666667</v>
      </c>
      <c r="F452" s="40">
        <v>1217.7333333333333</v>
      </c>
      <c r="G452" s="40">
        <v>1182.2166666666667</v>
      </c>
      <c r="H452" s="40">
        <v>1333.7166666666667</v>
      </c>
      <c r="I452" s="40">
        <v>1369.2333333333336</v>
      </c>
      <c r="J452" s="40">
        <v>1409.4666666666667</v>
      </c>
      <c r="K452" s="31">
        <v>1329</v>
      </c>
      <c r="L452" s="31">
        <v>1253.25</v>
      </c>
      <c r="M452" s="31">
        <v>9.3833500000000001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766.7</v>
      </c>
      <c r="D453" s="40">
        <v>778.2833333333333</v>
      </c>
      <c r="E453" s="40">
        <v>751.56666666666661</v>
      </c>
      <c r="F453" s="40">
        <v>736.43333333333328</v>
      </c>
      <c r="G453" s="40">
        <v>709.71666666666658</v>
      </c>
      <c r="H453" s="40">
        <v>793.41666666666663</v>
      </c>
      <c r="I453" s="40">
        <v>820.13333333333333</v>
      </c>
      <c r="J453" s="40">
        <v>835.26666666666665</v>
      </c>
      <c r="K453" s="31">
        <v>805</v>
      </c>
      <c r="L453" s="31">
        <v>763.15</v>
      </c>
      <c r="M453" s="31">
        <v>26.166039999999999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5838.2</v>
      </c>
      <c r="D454" s="40">
        <v>5844.4000000000005</v>
      </c>
      <c r="E454" s="40">
        <v>5768.8000000000011</v>
      </c>
      <c r="F454" s="40">
        <v>5699.4000000000005</v>
      </c>
      <c r="G454" s="40">
        <v>5623.8000000000011</v>
      </c>
      <c r="H454" s="40">
        <v>5913.8000000000011</v>
      </c>
      <c r="I454" s="40">
        <v>5989.4000000000015</v>
      </c>
      <c r="J454" s="40">
        <v>6058.8000000000011</v>
      </c>
      <c r="K454" s="31">
        <v>5920</v>
      </c>
      <c r="L454" s="31">
        <v>5775</v>
      </c>
      <c r="M454" s="31">
        <v>1.4587300000000001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460.2</v>
      </c>
      <c r="D455" s="40">
        <v>468.31666666666666</v>
      </c>
      <c r="E455" s="40">
        <v>449.88333333333333</v>
      </c>
      <c r="F455" s="40">
        <v>439.56666666666666</v>
      </c>
      <c r="G455" s="40">
        <v>421.13333333333333</v>
      </c>
      <c r="H455" s="40">
        <v>478.63333333333333</v>
      </c>
      <c r="I455" s="40">
        <v>497.06666666666661</v>
      </c>
      <c r="J455" s="40">
        <v>507.38333333333333</v>
      </c>
      <c r="K455" s="31">
        <v>486.75</v>
      </c>
      <c r="L455" s="31">
        <v>458</v>
      </c>
      <c r="M455" s="31">
        <v>517.87989000000005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256.89999999999998</v>
      </c>
      <c r="D456" s="40">
        <v>260.63333333333333</v>
      </c>
      <c r="E456" s="40">
        <v>252.26666666666665</v>
      </c>
      <c r="F456" s="40">
        <v>247.63333333333333</v>
      </c>
      <c r="G456" s="40">
        <v>239.26666666666665</v>
      </c>
      <c r="H456" s="40">
        <v>265.26666666666665</v>
      </c>
      <c r="I456" s="40">
        <v>273.63333333333333</v>
      </c>
      <c r="J456" s="40">
        <v>278.26666666666665</v>
      </c>
      <c r="K456" s="31">
        <v>269</v>
      </c>
      <c r="L456" s="31">
        <v>256</v>
      </c>
      <c r="M456" s="31">
        <v>58.536369999999998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227.35</v>
      </c>
      <c r="D457" s="40">
        <v>231.13333333333333</v>
      </c>
      <c r="E457" s="40">
        <v>221.96666666666664</v>
      </c>
      <c r="F457" s="40">
        <v>216.58333333333331</v>
      </c>
      <c r="G457" s="40">
        <v>207.41666666666663</v>
      </c>
      <c r="H457" s="40">
        <v>236.51666666666665</v>
      </c>
      <c r="I457" s="40">
        <v>245.68333333333334</v>
      </c>
      <c r="J457" s="40">
        <v>251.06666666666666</v>
      </c>
      <c r="K457" s="31">
        <v>240.3</v>
      </c>
      <c r="L457" s="31">
        <v>225.75</v>
      </c>
      <c r="M457" s="31">
        <v>801.08784000000003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1112.3</v>
      </c>
      <c r="D458" s="40">
        <v>1126.0166666666667</v>
      </c>
      <c r="E458" s="40">
        <v>1092.5333333333333</v>
      </c>
      <c r="F458" s="40">
        <v>1072.7666666666667</v>
      </c>
      <c r="G458" s="40">
        <v>1039.2833333333333</v>
      </c>
      <c r="H458" s="40">
        <v>1145.7833333333333</v>
      </c>
      <c r="I458" s="40">
        <v>1179.2666666666664</v>
      </c>
      <c r="J458" s="40">
        <v>1199.0333333333333</v>
      </c>
      <c r="K458" s="31">
        <v>1159.5</v>
      </c>
      <c r="L458" s="31">
        <v>1106.25</v>
      </c>
      <c r="M458" s="31">
        <v>106.45526</v>
      </c>
      <c r="N458" s="1"/>
      <c r="O458" s="1"/>
    </row>
    <row r="459" spans="1:15" ht="12.75" customHeight="1">
      <c r="A459" s="31">
        <v>449</v>
      </c>
      <c r="B459" s="31" t="s">
        <v>871</v>
      </c>
      <c r="C459" s="31">
        <v>769.7</v>
      </c>
      <c r="D459" s="40">
        <v>774.30000000000007</v>
      </c>
      <c r="E459" s="40">
        <v>760.90000000000009</v>
      </c>
      <c r="F459" s="40">
        <v>752.1</v>
      </c>
      <c r="G459" s="40">
        <v>738.7</v>
      </c>
      <c r="H459" s="40">
        <v>783.10000000000014</v>
      </c>
      <c r="I459" s="40">
        <v>796.5</v>
      </c>
      <c r="J459" s="40">
        <v>805.30000000000018</v>
      </c>
      <c r="K459" s="31">
        <v>787.7</v>
      </c>
      <c r="L459" s="31">
        <v>765.5</v>
      </c>
      <c r="M459" s="31">
        <v>0.29743000000000003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2250.15</v>
      </c>
      <c r="D460" s="40">
        <v>2254.5333333333333</v>
      </c>
      <c r="E460" s="40">
        <v>2216.0666666666666</v>
      </c>
      <c r="F460" s="40">
        <v>2181.9833333333331</v>
      </c>
      <c r="G460" s="40">
        <v>2143.5166666666664</v>
      </c>
      <c r="H460" s="40">
        <v>2288.6166666666668</v>
      </c>
      <c r="I460" s="40">
        <v>2327.083333333333</v>
      </c>
      <c r="J460" s="40">
        <v>2361.166666666667</v>
      </c>
      <c r="K460" s="31">
        <v>2293</v>
      </c>
      <c r="L460" s="31">
        <v>2220.4499999999998</v>
      </c>
      <c r="M460" s="31">
        <v>0.92457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829.85</v>
      </c>
      <c r="D461" s="40">
        <v>836.9666666666667</v>
      </c>
      <c r="E461" s="40">
        <v>810.88333333333344</v>
      </c>
      <c r="F461" s="40">
        <v>791.91666666666674</v>
      </c>
      <c r="G461" s="40">
        <v>765.83333333333348</v>
      </c>
      <c r="H461" s="40">
        <v>855.93333333333339</v>
      </c>
      <c r="I461" s="40">
        <v>882.01666666666665</v>
      </c>
      <c r="J461" s="40">
        <v>900.98333333333335</v>
      </c>
      <c r="K461" s="31">
        <v>863.05</v>
      </c>
      <c r="L461" s="31">
        <v>818</v>
      </c>
      <c r="M461" s="31">
        <v>0.76400000000000001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3446.85</v>
      </c>
      <c r="D462" s="40">
        <v>3449.5833333333335</v>
      </c>
      <c r="E462" s="40">
        <v>3409.166666666667</v>
      </c>
      <c r="F462" s="40">
        <v>3371.4833333333336</v>
      </c>
      <c r="G462" s="40">
        <v>3331.0666666666671</v>
      </c>
      <c r="H462" s="40">
        <v>3487.2666666666669</v>
      </c>
      <c r="I462" s="40">
        <v>3527.6833333333338</v>
      </c>
      <c r="J462" s="40">
        <v>3565.3666666666668</v>
      </c>
      <c r="K462" s="31">
        <v>3490</v>
      </c>
      <c r="L462" s="31">
        <v>3411.9</v>
      </c>
      <c r="M462" s="31">
        <v>19.412510000000001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3910.9</v>
      </c>
      <c r="D463" s="40">
        <v>3996.1166666666668</v>
      </c>
      <c r="E463" s="40">
        <v>3752.7833333333338</v>
      </c>
      <c r="F463" s="40">
        <v>3594.666666666667</v>
      </c>
      <c r="G463" s="40">
        <v>3351.3333333333339</v>
      </c>
      <c r="H463" s="40">
        <v>4154.2333333333336</v>
      </c>
      <c r="I463" s="40">
        <v>4397.5666666666657</v>
      </c>
      <c r="J463" s="40">
        <v>4555.6833333333334</v>
      </c>
      <c r="K463" s="31">
        <v>4239.45</v>
      </c>
      <c r="L463" s="31">
        <v>3838</v>
      </c>
      <c r="M463" s="31">
        <v>0.50426000000000004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1527.4</v>
      </c>
      <c r="D464" s="40">
        <v>1529.1833333333334</v>
      </c>
      <c r="E464" s="40">
        <v>1508.3666666666668</v>
      </c>
      <c r="F464" s="40">
        <v>1489.3333333333335</v>
      </c>
      <c r="G464" s="40">
        <v>1468.5166666666669</v>
      </c>
      <c r="H464" s="40">
        <v>1548.2166666666667</v>
      </c>
      <c r="I464" s="40">
        <v>1569.0333333333333</v>
      </c>
      <c r="J464" s="40">
        <v>1588.0666666666666</v>
      </c>
      <c r="K464" s="31">
        <v>1550</v>
      </c>
      <c r="L464" s="31">
        <v>1510.15</v>
      </c>
      <c r="M464" s="31">
        <v>15.221730000000001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1688.3</v>
      </c>
      <c r="D465" s="40">
        <v>1689.5833333333333</v>
      </c>
      <c r="E465" s="40">
        <v>1634.2666666666664</v>
      </c>
      <c r="F465" s="40">
        <v>1580.2333333333331</v>
      </c>
      <c r="G465" s="40">
        <v>1524.9166666666663</v>
      </c>
      <c r="H465" s="40">
        <v>1743.6166666666666</v>
      </c>
      <c r="I465" s="40">
        <v>1798.9333333333336</v>
      </c>
      <c r="J465" s="40">
        <v>1852.9666666666667</v>
      </c>
      <c r="K465" s="31">
        <v>1744.9</v>
      </c>
      <c r="L465" s="31">
        <v>1635.55</v>
      </c>
      <c r="M465" s="31">
        <v>0.80561000000000005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1101.8499999999999</v>
      </c>
      <c r="D466" s="40">
        <v>1123.6000000000001</v>
      </c>
      <c r="E466" s="40">
        <v>1059.2500000000002</v>
      </c>
      <c r="F466" s="40">
        <v>1016.6500000000001</v>
      </c>
      <c r="G466" s="40">
        <v>952.30000000000018</v>
      </c>
      <c r="H466" s="40">
        <v>1166.2000000000003</v>
      </c>
      <c r="I466" s="40">
        <v>1230.5500000000002</v>
      </c>
      <c r="J466" s="40">
        <v>1273.1500000000003</v>
      </c>
      <c r="K466" s="31">
        <v>1187.95</v>
      </c>
      <c r="L466" s="31">
        <v>1081</v>
      </c>
      <c r="M466" s="31">
        <v>3.1673300000000002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1588.3</v>
      </c>
      <c r="D467" s="40">
        <v>1605.1166666666668</v>
      </c>
      <c r="E467" s="40">
        <v>1545.1833333333336</v>
      </c>
      <c r="F467" s="40">
        <v>1502.0666666666668</v>
      </c>
      <c r="G467" s="40">
        <v>1442.1333333333337</v>
      </c>
      <c r="H467" s="40">
        <v>1648.2333333333336</v>
      </c>
      <c r="I467" s="40">
        <v>1708.166666666667</v>
      </c>
      <c r="J467" s="40">
        <v>1751.2833333333335</v>
      </c>
      <c r="K467" s="31">
        <v>1665.05</v>
      </c>
      <c r="L467" s="31">
        <v>1562</v>
      </c>
      <c r="M467" s="31">
        <v>1.20966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1893.4</v>
      </c>
      <c r="D468" s="40">
        <v>1902.4333333333334</v>
      </c>
      <c r="E468" s="40">
        <v>1866.0166666666669</v>
      </c>
      <c r="F468" s="40">
        <v>1838.6333333333334</v>
      </c>
      <c r="G468" s="40">
        <v>1802.2166666666669</v>
      </c>
      <c r="H468" s="40">
        <v>1929.8166666666668</v>
      </c>
      <c r="I468" s="40">
        <v>1966.2333333333333</v>
      </c>
      <c r="J468" s="40">
        <v>1993.6166666666668</v>
      </c>
      <c r="K468" s="31">
        <v>1938.85</v>
      </c>
      <c r="L468" s="31">
        <v>1875.05</v>
      </c>
      <c r="M468" s="31">
        <v>0.20785999999999999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2292.3000000000002</v>
      </c>
      <c r="D469" s="40">
        <v>2320.8166666666666</v>
      </c>
      <c r="E469" s="40">
        <v>2256.5333333333333</v>
      </c>
      <c r="F469" s="40">
        <v>2220.7666666666669</v>
      </c>
      <c r="G469" s="40">
        <v>2156.4833333333336</v>
      </c>
      <c r="H469" s="40">
        <v>2356.583333333333</v>
      </c>
      <c r="I469" s="40">
        <v>2420.8666666666659</v>
      </c>
      <c r="J469" s="40">
        <v>2456.6333333333328</v>
      </c>
      <c r="K469" s="31">
        <v>2385.1</v>
      </c>
      <c r="L469" s="31">
        <v>2285.0500000000002</v>
      </c>
      <c r="M469" s="31">
        <v>12.893219999999999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3036.1</v>
      </c>
      <c r="D470" s="40">
        <v>3017.7833333333328</v>
      </c>
      <c r="E470" s="40">
        <v>2949.6166666666659</v>
      </c>
      <c r="F470" s="40">
        <v>2863.1333333333332</v>
      </c>
      <c r="G470" s="40">
        <v>2794.9666666666662</v>
      </c>
      <c r="H470" s="40">
        <v>3104.2666666666655</v>
      </c>
      <c r="I470" s="40">
        <v>3172.4333333333325</v>
      </c>
      <c r="J470" s="40">
        <v>3258.9166666666652</v>
      </c>
      <c r="K470" s="31">
        <v>3085.95</v>
      </c>
      <c r="L470" s="31">
        <v>2931.3</v>
      </c>
      <c r="M470" s="31">
        <v>5.2686599999999997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538.1</v>
      </c>
      <c r="D471" s="40">
        <v>542.85</v>
      </c>
      <c r="E471" s="40">
        <v>531.30000000000007</v>
      </c>
      <c r="F471" s="40">
        <v>524.5</v>
      </c>
      <c r="G471" s="40">
        <v>512.95000000000005</v>
      </c>
      <c r="H471" s="40">
        <v>549.65000000000009</v>
      </c>
      <c r="I471" s="40">
        <v>561.20000000000005</v>
      </c>
      <c r="J471" s="40">
        <v>568.00000000000011</v>
      </c>
      <c r="K471" s="31">
        <v>554.4</v>
      </c>
      <c r="L471" s="31">
        <v>536.04999999999995</v>
      </c>
      <c r="M471" s="31">
        <v>7.8232400000000002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1041.6500000000001</v>
      </c>
      <c r="D472" s="40">
        <v>1052.8333333333333</v>
      </c>
      <c r="E472" s="40">
        <v>1013.8166666666666</v>
      </c>
      <c r="F472" s="40">
        <v>985.98333333333335</v>
      </c>
      <c r="G472" s="40">
        <v>946.9666666666667</v>
      </c>
      <c r="H472" s="40">
        <v>1080.6666666666665</v>
      </c>
      <c r="I472" s="40">
        <v>1119.6833333333334</v>
      </c>
      <c r="J472" s="40">
        <v>1147.5166666666664</v>
      </c>
      <c r="K472" s="31">
        <v>1091.8499999999999</v>
      </c>
      <c r="L472" s="31">
        <v>1025</v>
      </c>
      <c r="M472" s="31">
        <v>9.04556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57.55</v>
      </c>
      <c r="D473" s="40">
        <v>56.699999999999996</v>
      </c>
      <c r="E473" s="40">
        <v>55.849999999999994</v>
      </c>
      <c r="F473" s="40">
        <v>54.15</v>
      </c>
      <c r="G473" s="40">
        <v>53.3</v>
      </c>
      <c r="H473" s="40">
        <v>58.399999999999991</v>
      </c>
      <c r="I473" s="40">
        <v>59.25</v>
      </c>
      <c r="J473" s="40">
        <v>60.949999999999989</v>
      </c>
      <c r="K473" s="31">
        <v>57.55</v>
      </c>
      <c r="L473" s="31">
        <v>55</v>
      </c>
      <c r="M473" s="31">
        <v>651.22220000000004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175.2</v>
      </c>
      <c r="D474" s="40">
        <v>176.93333333333331</v>
      </c>
      <c r="E474" s="40">
        <v>168.86666666666662</v>
      </c>
      <c r="F474" s="40">
        <v>162.5333333333333</v>
      </c>
      <c r="G474" s="40">
        <v>154.46666666666661</v>
      </c>
      <c r="H474" s="40">
        <v>183.26666666666662</v>
      </c>
      <c r="I474" s="40">
        <v>191.33333333333329</v>
      </c>
      <c r="J474" s="40">
        <v>197.66666666666663</v>
      </c>
      <c r="K474" s="31">
        <v>185</v>
      </c>
      <c r="L474" s="31">
        <v>170.6</v>
      </c>
      <c r="M474" s="31">
        <v>6.4325000000000001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9873.15</v>
      </c>
      <c r="D475" s="40">
        <v>10063.199999999999</v>
      </c>
      <c r="E475" s="40">
        <v>9566.2999999999975</v>
      </c>
      <c r="F475" s="40">
        <v>9259.4499999999989</v>
      </c>
      <c r="G475" s="40">
        <v>8762.5499999999975</v>
      </c>
      <c r="H475" s="40">
        <v>10370.049999999997</v>
      </c>
      <c r="I475" s="40">
        <v>10866.949999999999</v>
      </c>
      <c r="J475" s="40">
        <v>11173.799999999997</v>
      </c>
      <c r="K475" s="31">
        <v>10560.1</v>
      </c>
      <c r="L475" s="31">
        <v>9756.35</v>
      </c>
      <c r="M475" s="31">
        <v>0.24923000000000001</v>
      </c>
      <c r="N475" s="1"/>
      <c r="O475" s="1"/>
    </row>
    <row r="476" spans="1:15" ht="12.75" customHeight="1">
      <c r="A476" s="31">
        <v>466</v>
      </c>
      <c r="B476" s="31" t="s">
        <v>872</v>
      </c>
      <c r="C476" s="31">
        <v>102.1</v>
      </c>
      <c r="D476" s="40">
        <v>99.25</v>
      </c>
      <c r="E476" s="40">
        <v>96.4</v>
      </c>
      <c r="F476" s="40">
        <v>90.7</v>
      </c>
      <c r="G476" s="40">
        <v>87.850000000000009</v>
      </c>
      <c r="H476" s="40">
        <v>104.95</v>
      </c>
      <c r="I476" s="40">
        <v>107.8</v>
      </c>
      <c r="J476" s="40">
        <v>113.5</v>
      </c>
      <c r="K476" s="31">
        <v>102.1</v>
      </c>
      <c r="L476" s="31">
        <v>93.55</v>
      </c>
      <c r="M476" s="31">
        <v>332.46222999999998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41.35</v>
      </c>
      <c r="D477" s="40">
        <v>41.699999999999996</v>
      </c>
      <c r="E477" s="40">
        <v>40.649999999999991</v>
      </c>
      <c r="F477" s="40">
        <v>39.949999999999996</v>
      </c>
      <c r="G477" s="40">
        <v>38.899999999999991</v>
      </c>
      <c r="H477" s="40">
        <v>42.399999999999991</v>
      </c>
      <c r="I477" s="40">
        <v>43.449999999999989</v>
      </c>
      <c r="J477" s="40">
        <v>44.149999999999991</v>
      </c>
      <c r="K477" s="31">
        <v>42.75</v>
      </c>
      <c r="L477" s="31">
        <v>41</v>
      </c>
      <c r="M477" s="31">
        <v>97.436909999999997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676.8</v>
      </c>
      <c r="D478" s="40">
        <v>683.9</v>
      </c>
      <c r="E478" s="40">
        <v>667.9</v>
      </c>
      <c r="F478" s="40">
        <v>659</v>
      </c>
      <c r="G478" s="40">
        <v>643</v>
      </c>
      <c r="H478" s="40">
        <v>692.8</v>
      </c>
      <c r="I478" s="40">
        <v>708.8</v>
      </c>
      <c r="J478" s="40">
        <v>717.69999999999993</v>
      </c>
      <c r="K478" s="31">
        <v>699.9</v>
      </c>
      <c r="L478" s="31">
        <v>675</v>
      </c>
      <c r="M478" s="31">
        <v>13.239039999999999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1501.75</v>
      </c>
      <c r="D479" s="40">
        <v>1517.6499999999999</v>
      </c>
      <c r="E479" s="40">
        <v>1467.2999999999997</v>
      </c>
      <c r="F479" s="40">
        <v>1432.85</v>
      </c>
      <c r="G479" s="40">
        <v>1382.4999999999998</v>
      </c>
      <c r="H479" s="40">
        <v>1552.0999999999997</v>
      </c>
      <c r="I479" s="40">
        <v>1602.4499999999996</v>
      </c>
      <c r="J479" s="40">
        <v>1636.8999999999996</v>
      </c>
      <c r="K479" s="31">
        <v>1568</v>
      </c>
      <c r="L479" s="31">
        <v>1483.2</v>
      </c>
      <c r="M479" s="31">
        <v>5.00671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13.1</v>
      </c>
      <c r="D480" s="40">
        <v>13.183333333333332</v>
      </c>
      <c r="E480" s="40">
        <v>13.016666666666664</v>
      </c>
      <c r="F480" s="40">
        <v>12.933333333333332</v>
      </c>
      <c r="G480" s="40">
        <v>12.766666666666664</v>
      </c>
      <c r="H480" s="40">
        <v>13.266666666666664</v>
      </c>
      <c r="I480" s="40">
        <v>13.433333333333332</v>
      </c>
      <c r="J480" s="40">
        <v>13.516666666666664</v>
      </c>
      <c r="K480" s="31">
        <v>13.35</v>
      </c>
      <c r="L480" s="31">
        <v>13.1</v>
      </c>
      <c r="M480" s="31">
        <v>32.363779999999998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498.9</v>
      </c>
      <c r="D481" s="40">
        <v>505.4666666666667</v>
      </c>
      <c r="E481" s="40">
        <v>489.43333333333339</v>
      </c>
      <c r="F481" s="40">
        <v>479.9666666666667</v>
      </c>
      <c r="G481" s="40">
        <v>463.93333333333339</v>
      </c>
      <c r="H481" s="40">
        <v>514.93333333333339</v>
      </c>
      <c r="I481" s="40">
        <v>530.9666666666667</v>
      </c>
      <c r="J481" s="40">
        <v>540.43333333333339</v>
      </c>
      <c r="K481" s="31">
        <v>521.5</v>
      </c>
      <c r="L481" s="31">
        <v>496</v>
      </c>
      <c r="M481" s="31">
        <v>1.8376399999999999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138.69999999999999</v>
      </c>
      <c r="D482" s="40">
        <v>139.56666666666666</v>
      </c>
      <c r="E482" s="40">
        <v>137.13333333333333</v>
      </c>
      <c r="F482" s="40">
        <v>135.56666666666666</v>
      </c>
      <c r="G482" s="40">
        <v>133.13333333333333</v>
      </c>
      <c r="H482" s="40">
        <v>141.13333333333333</v>
      </c>
      <c r="I482" s="40">
        <v>143.56666666666666</v>
      </c>
      <c r="J482" s="40">
        <v>145.13333333333333</v>
      </c>
      <c r="K482" s="31">
        <v>142</v>
      </c>
      <c r="L482" s="31">
        <v>138</v>
      </c>
      <c r="M482" s="31">
        <v>6.2241499999999998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18.649999999999999</v>
      </c>
      <c r="D483" s="40">
        <v>18.8</v>
      </c>
      <c r="E483" s="40">
        <v>18.450000000000003</v>
      </c>
      <c r="F483" s="40">
        <v>18.250000000000004</v>
      </c>
      <c r="G483" s="40">
        <v>17.900000000000006</v>
      </c>
      <c r="H483" s="40">
        <v>19</v>
      </c>
      <c r="I483" s="40">
        <v>19.350000000000001</v>
      </c>
      <c r="J483" s="40">
        <v>19.549999999999997</v>
      </c>
      <c r="K483" s="31">
        <v>19.149999999999999</v>
      </c>
      <c r="L483" s="31">
        <v>18.600000000000001</v>
      </c>
      <c r="M483" s="31">
        <v>33.49165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7394.75</v>
      </c>
      <c r="D484" s="40">
        <v>7454.6166666666659</v>
      </c>
      <c r="E484" s="40">
        <v>7310.2333333333318</v>
      </c>
      <c r="F484" s="40">
        <v>7225.7166666666662</v>
      </c>
      <c r="G484" s="40">
        <v>7081.3333333333321</v>
      </c>
      <c r="H484" s="40">
        <v>7539.1333333333314</v>
      </c>
      <c r="I484" s="40">
        <v>7683.5166666666646</v>
      </c>
      <c r="J484" s="40">
        <v>7768.033333333331</v>
      </c>
      <c r="K484" s="31">
        <v>7599</v>
      </c>
      <c r="L484" s="31">
        <v>7370.1</v>
      </c>
      <c r="M484" s="31">
        <v>2.65808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43.7</v>
      </c>
      <c r="D485" s="40">
        <v>44.300000000000004</v>
      </c>
      <c r="E485" s="40">
        <v>42.900000000000006</v>
      </c>
      <c r="F485" s="40">
        <v>42.1</v>
      </c>
      <c r="G485" s="40">
        <v>40.700000000000003</v>
      </c>
      <c r="H485" s="40">
        <v>45.100000000000009</v>
      </c>
      <c r="I485" s="40">
        <v>46.5</v>
      </c>
      <c r="J485" s="40">
        <v>47.300000000000011</v>
      </c>
      <c r="K485" s="31">
        <v>45.7</v>
      </c>
      <c r="L485" s="31">
        <v>43.5</v>
      </c>
      <c r="M485" s="31">
        <v>149.88757000000001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703.8</v>
      </c>
      <c r="D486" s="40">
        <v>710.26666666666677</v>
      </c>
      <c r="E486" s="40">
        <v>694.53333333333353</v>
      </c>
      <c r="F486" s="40">
        <v>685.26666666666677</v>
      </c>
      <c r="G486" s="40">
        <v>669.53333333333353</v>
      </c>
      <c r="H486" s="40">
        <v>719.53333333333353</v>
      </c>
      <c r="I486" s="40">
        <v>735.26666666666688</v>
      </c>
      <c r="J486" s="40">
        <v>744.53333333333353</v>
      </c>
      <c r="K486" s="31">
        <v>726</v>
      </c>
      <c r="L486" s="31">
        <v>701</v>
      </c>
      <c r="M486" s="31">
        <v>24.824459999999998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1040.95</v>
      </c>
      <c r="D487" s="40">
        <v>1049.0833333333333</v>
      </c>
      <c r="E487" s="40">
        <v>1029.1666666666665</v>
      </c>
      <c r="F487" s="40">
        <v>1017.3833333333332</v>
      </c>
      <c r="G487" s="40">
        <v>997.46666666666647</v>
      </c>
      <c r="H487" s="40">
        <v>1060.8666666666666</v>
      </c>
      <c r="I487" s="40">
        <v>1080.7833333333331</v>
      </c>
      <c r="J487" s="40">
        <v>1092.5666666666666</v>
      </c>
      <c r="K487" s="31">
        <v>1069</v>
      </c>
      <c r="L487" s="31">
        <v>1037.3</v>
      </c>
      <c r="M487" s="31">
        <v>0.82143999999999995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525.29999999999995</v>
      </c>
      <c r="D488" s="40">
        <v>528.4</v>
      </c>
      <c r="E488" s="40">
        <v>518</v>
      </c>
      <c r="F488" s="40">
        <v>510.70000000000005</v>
      </c>
      <c r="G488" s="40">
        <v>500.30000000000007</v>
      </c>
      <c r="H488" s="40">
        <v>535.69999999999993</v>
      </c>
      <c r="I488" s="40">
        <v>546.0999999999998</v>
      </c>
      <c r="J488" s="40">
        <v>553.39999999999986</v>
      </c>
      <c r="K488" s="31">
        <v>538.79999999999995</v>
      </c>
      <c r="L488" s="31">
        <v>521.1</v>
      </c>
      <c r="M488" s="31">
        <v>1.11633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35</v>
      </c>
      <c r="D489" s="40">
        <v>35.283333333333331</v>
      </c>
      <c r="E489" s="40">
        <v>34.516666666666666</v>
      </c>
      <c r="F489" s="40">
        <v>34.033333333333331</v>
      </c>
      <c r="G489" s="40">
        <v>33.266666666666666</v>
      </c>
      <c r="H489" s="40">
        <v>35.766666666666666</v>
      </c>
      <c r="I489" s="40">
        <v>36.533333333333331</v>
      </c>
      <c r="J489" s="40">
        <v>37.016666666666666</v>
      </c>
      <c r="K489" s="31">
        <v>36.049999999999997</v>
      </c>
      <c r="L489" s="31">
        <v>34.799999999999997</v>
      </c>
      <c r="M489" s="31">
        <v>27.775950000000002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1060.3499999999999</v>
      </c>
      <c r="D490" s="40">
        <v>1073.4666666666665</v>
      </c>
      <c r="E490" s="40">
        <v>1038.883333333333</v>
      </c>
      <c r="F490" s="40">
        <v>1017.4166666666665</v>
      </c>
      <c r="G490" s="40">
        <v>982.83333333333303</v>
      </c>
      <c r="H490" s="40">
        <v>1094.9333333333329</v>
      </c>
      <c r="I490" s="40">
        <v>1129.5166666666664</v>
      </c>
      <c r="J490" s="40">
        <v>1150.9833333333329</v>
      </c>
      <c r="K490" s="31">
        <v>1108.05</v>
      </c>
      <c r="L490" s="31">
        <v>1052</v>
      </c>
      <c r="M490" s="31">
        <v>0.42364000000000002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295.10000000000002</v>
      </c>
      <c r="D491" s="40">
        <v>296.2166666666667</v>
      </c>
      <c r="E491" s="40">
        <v>290.68333333333339</v>
      </c>
      <c r="F491" s="40">
        <v>286.26666666666671</v>
      </c>
      <c r="G491" s="40">
        <v>280.73333333333341</v>
      </c>
      <c r="H491" s="40">
        <v>300.63333333333338</v>
      </c>
      <c r="I491" s="40">
        <v>306.16666666666669</v>
      </c>
      <c r="J491" s="40">
        <v>310.58333333333337</v>
      </c>
      <c r="K491" s="31">
        <v>301.75</v>
      </c>
      <c r="L491" s="31">
        <v>291.8</v>
      </c>
      <c r="M491" s="31">
        <v>2.1912199999999999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883.85</v>
      </c>
      <c r="D492" s="40">
        <v>894.5333333333333</v>
      </c>
      <c r="E492" s="40">
        <v>871.41666666666663</v>
      </c>
      <c r="F492" s="40">
        <v>858.98333333333335</v>
      </c>
      <c r="G492" s="40">
        <v>835.86666666666667</v>
      </c>
      <c r="H492" s="40">
        <v>906.96666666666658</v>
      </c>
      <c r="I492" s="40">
        <v>930.08333333333337</v>
      </c>
      <c r="J492" s="40">
        <v>942.51666666666654</v>
      </c>
      <c r="K492" s="31">
        <v>917.65</v>
      </c>
      <c r="L492" s="31">
        <v>882.1</v>
      </c>
      <c r="M492" s="31">
        <v>3.4946799999999998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353.9</v>
      </c>
      <c r="D493" s="40">
        <v>356.66666666666669</v>
      </c>
      <c r="E493" s="40">
        <v>346.53333333333336</v>
      </c>
      <c r="F493" s="40">
        <v>339.16666666666669</v>
      </c>
      <c r="G493" s="40">
        <v>329.03333333333336</v>
      </c>
      <c r="H493" s="40">
        <v>364.03333333333336</v>
      </c>
      <c r="I493" s="40">
        <v>374.16666666666669</v>
      </c>
      <c r="J493" s="40">
        <v>381.53333333333336</v>
      </c>
      <c r="K493" s="31">
        <v>366.8</v>
      </c>
      <c r="L493" s="31">
        <v>349.3</v>
      </c>
      <c r="M493" s="31">
        <v>244.05162999999999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2515.1</v>
      </c>
      <c r="D494" s="40">
        <v>2548.7333333333336</v>
      </c>
      <c r="E494" s="40">
        <v>2467.4666666666672</v>
      </c>
      <c r="F494" s="40">
        <v>2419.8333333333335</v>
      </c>
      <c r="G494" s="40">
        <v>2338.5666666666671</v>
      </c>
      <c r="H494" s="40">
        <v>2596.3666666666672</v>
      </c>
      <c r="I494" s="40">
        <v>2677.6333333333337</v>
      </c>
      <c r="J494" s="40">
        <v>2725.2666666666673</v>
      </c>
      <c r="K494" s="31">
        <v>2630</v>
      </c>
      <c r="L494" s="31">
        <v>2501.1</v>
      </c>
      <c r="M494" s="31">
        <v>0.31225999999999998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234.85</v>
      </c>
      <c r="D495" s="40">
        <v>236.45000000000002</v>
      </c>
      <c r="E495" s="40">
        <v>228.50000000000003</v>
      </c>
      <c r="F495" s="40">
        <v>222.15</v>
      </c>
      <c r="G495" s="40">
        <v>214.20000000000002</v>
      </c>
      <c r="H495" s="40">
        <v>242.80000000000004</v>
      </c>
      <c r="I495" s="40">
        <v>250.75000000000003</v>
      </c>
      <c r="J495" s="40">
        <v>257.10000000000002</v>
      </c>
      <c r="K495" s="31">
        <v>244.4</v>
      </c>
      <c r="L495" s="31">
        <v>230.1</v>
      </c>
      <c r="M495" s="31">
        <v>4.61754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1926.05</v>
      </c>
      <c r="D496" s="40">
        <v>1925</v>
      </c>
      <c r="E496" s="40">
        <v>1901.05</v>
      </c>
      <c r="F496" s="40">
        <v>1876.05</v>
      </c>
      <c r="G496" s="40">
        <v>1852.1</v>
      </c>
      <c r="H496" s="40">
        <v>1950</v>
      </c>
      <c r="I496" s="40">
        <v>1973.9499999999998</v>
      </c>
      <c r="J496" s="40">
        <v>1998.95</v>
      </c>
      <c r="K496" s="31">
        <v>1948.95</v>
      </c>
      <c r="L496" s="31">
        <v>1900</v>
      </c>
      <c r="M496" s="31">
        <v>0.90322999999999998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555.25</v>
      </c>
      <c r="D497" s="40">
        <v>564.65</v>
      </c>
      <c r="E497" s="40">
        <v>540.59999999999991</v>
      </c>
      <c r="F497" s="40">
        <v>525.94999999999993</v>
      </c>
      <c r="G497" s="40">
        <v>501.89999999999986</v>
      </c>
      <c r="H497" s="40">
        <v>579.29999999999995</v>
      </c>
      <c r="I497" s="40">
        <v>603.34999999999991</v>
      </c>
      <c r="J497" s="40">
        <v>618</v>
      </c>
      <c r="K497" s="31">
        <v>588.70000000000005</v>
      </c>
      <c r="L497" s="31">
        <v>550</v>
      </c>
      <c r="M497" s="31">
        <v>2.48549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3832.8</v>
      </c>
      <c r="D498" s="40">
        <v>3860.1833333333329</v>
      </c>
      <c r="E498" s="40">
        <v>3770.6166666666659</v>
      </c>
      <c r="F498" s="40">
        <v>3708.4333333333329</v>
      </c>
      <c r="G498" s="40">
        <v>3618.8666666666659</v>
      </c>
      <c r="H498" s="40">
        <v>3922.3666666666659</v>
      </c>
      <c r="I498" s="40">
        <v>4011.9333333333325</v>
      </c>
      <c r="J498" s="40">
        <v>4074.1166666666659</v>
      </c>
      <c r="K498" s="31">
        <v>3949.75</v>
      </c>
      <c r="L498" s="31">
        <v>3798</v>
      </c>
      <c r="M498" s="31">
        <v>0.1273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1164.3</v>
      </c>
      <c r="D499" s="40">
        <v>1173.6166666666666</v>
      </c>
      <c r="E499" s="40">
        <v>1149.6333333333332</v>
      </c>
      <c r="F499" s="40">
        <v>1134.9666666666667</v>
      </c>
      <c r="G499" s="40">
        <v>1110.9833333333333</v>
      </c>
      <c r="H499" s="40">
        <v>1188.2833333333331</v>
      </c>
      <c r="I499" s="40">
        <v>1212.2666666666662</v>
      </c>
      <c r="J499" s="40">
        <v>1226.9333333333329</v>
      </c>
      <c r="K499" s="31">
        <v>1197.5999999999999</v>
      </c>
      <c r="L499" s="31">
        <v>1158.95</v>
      </c>
      <c r="M499" s="31">
        <v>10.02955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1936.55</v>
      </c>
      <c r="D500" s="40">
        <v>1962.5666666666668</v>
      </c>
      <c r="E500" s="40">
        <v>1890.1333333333337</v>
      </c>
      <c r="F500" s="40">
        <v>1843.7166666666669</v>
      </c>
      <c r="G500" s="40">
        <v>1771.2833333333338</v>
      </c>
      <c r="H500" s="40">
        <v>2008.9833333333336</v>
      </c>
      <c r="I500" s="40">
        <v>2081.4166666666665</v>
      </c>
      <c r="J500" s="40">
        <v>2127.8333333333335</v>
      </c>
      <c r="K500" s="31">
        <v>2035</v>
      </c>
      <c r="L500" s="31">
        <v>1916.15</v>
      </c>
      <c r="M500" s="31">
        <v>1.6540600000000001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8157.25</v>
      </c>
      <c r="D501" s="40">
        <v>8320.7666666666682</v>
      </c>
      <c r="E501" s="40">
        <v>7915.8333333333358</v>
      </c>
      <c r="F501" s="40">
        <v>7674.4166666666679</v>
      </c>
      <c r="G501" s="40">
        <v>7269.4833333333354</v>
      </c>
      <c r="H501" s="40">
        <v>8562.1833333333361</v>
      </c>
      <c r="I501" s="40">
        <v>8967.1166666666668</v>
      </c>
      <c r="J501" s="40">
        <v>9208.5333333333365</v>
      </c>
      <c r="K501" s="31">
        <v>8725.7000000000007</v>
      </c>
      <c r="L501" s="31">
        <v>8079.35</v>
      </c>
      <c r="M501" s="31">
        <v>5.8049999999999997E-2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169.85</v>
      </c>
      <c r="D502" s="40">
        <v>167.76666666666668</v>
      </c>
      <c r="E502" s="40">
        <v>161.63333333333335</v>
      </c>
      <c r="F502" s="40">
        <v>153.41666666666669</v>
      </c>
      <c r="G502" s="40">
        <v>147.28333333333336</v>
      </c>
      <c r="H502" s="40">
        <v>175.98333333333335</v>
      </c>
      <c r="I502" s="40">
        <v>182.11666666666667</v>
      </c>
      <c r="J502" s="40">
        <v>190.33333333333334</v>
      </c>
      <c r="K502" s="31">
        <v>173.9</v>
      </c>
      <c r="L502" s="31">
        <v>159.55000000000001</v>
      </c>
      <c r="M502" s="31">
        <v>179.8981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139</v>
      </c>
      <c r="D503" s="40">
        <v>136.78333333333333</v>
      </c>
      <c r="E503" s="40">
        <v>132.81666666666666</v>
      </c>
      <c r="F503" s="40">
        <v>126.63333333333333</v>
      </c>
      <c r="G503" s="40">
        <v>122.66666666666666</v>
      </c>
      <c r="H503" s="40">
        <v>142.96666666666667</v>
      </c>
      <c r="I503" s="40">
        <v>146.93333333333331</v>
      </c>
      <c r="J503" s="40">
        <v>153.11666666666667</v>
      </c>
      <c r="K503" s="31">
        <v>140.75</v>
      </c>
      <c r="L503" s="31">
        <v>130.6</v>
      </c>
      <c r="M503" s="31">
        <v>56.7181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575.04999999999995</v>
      </c>
      <c r="D504" s="40">
        <v>581.25</v>
      </c>
      <c r="E504" s="40">
        <v>559.04999999999995</v>
      </c>
      <c r="F504" s="40">
        <v>543.04999999999995</v>
      </c>
      <c r="G504" s="40">
        <v>520.84999999999991</v>
      </c>
      <c r="H504" s="40">
        <v>597.25</v>
      </c>
      <c r="I504" s="40">
        <v>619.45000000000005</v>
      </c>
      <c r="J504" s="40">
        <v>635.45000000000005</v>
      </c>
      <c r="K504" s="31">
        <v>603.45000000000005</v>
      </c>
      <c r="L504" s="31">
        <v>565.25</v>
      </c>
      <c r="M504" s="31">
        <v>0.96043999999999996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2106.4499999999998</v>
      </c>
      <c r="D505" s="364">
        <v>2141.0333333333333</v>
      </c>
      <c r="E505" s="364">
        <v>2065.4166666666665</v>
      </c>
      <c r="F505" s="364">
        <v>2024.3833333333332</v>
      </c>
      <c r="G505" s="364">
        <v>1948.7666666666664</v>
      </c>
      <c r="H505" s="364">
        <v>2182.0666666666666</v>
      </c>
      <c r="I505" s="364">
        <v>2257.6833333333334</v>
      </c>
      <c r="J505" s="364">
        <v>2298.7166666666667</v>
      </c>
      <c r="K505" s="363">
        <v>2216.65</v>
      </c>
      <c r="L505" s="363">
        <v>2100</v>
      </c>
      <c r="M505" s="363">
        <v>0.82188000000000005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621.45000000000005</v>
      </c>
      <c r="D506" s="366">
        <v>625.16666666666663</v>
      </c>
      <c r="E506" s="366">
        <v>615.93333333333328</v>
      </c>
      <c r="F506" s="366">
        <v>610.41666666666663</v>
      </c>
      <c r="G506" s="366">
        <v>601.18333333333328</v>
      </c>
      <c r="H506" s="366">
        <v>630.68333333333328</v>
      </c>
      <c r="I506" s="366">
        <v>639.91666666666663</v>
      </c>
      <c r="J506" s="366">
        <v>645.43333333333328</v>
      </c>
      <c r="K506" s="351">
        <v>634.4</v>
      </c>
      <c r="L506" s="351">
        <v>619.65</v>
      </c>
      <c r="M506" s="351">
        <v>41.385370000000002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429.95</v>
      </c>
      <c r="D507" s="366">
        <v>435.98333333333335</v>
      </c>
      <c r="E507" s="366">
        <v>419.9666666666667</v>
      </c>
      <c r="F507" s="366">
        <v>409.98333333333335</v>
      </c>
      <c r="G507" s="366">
        <v>393.9666666666667</v>
      </c>
      <c r="H507" s="366">
        <v>445.9666666666667</v>
      </c>
      <c r="I507" s="366">
        <v>461.98333333333335</v>
      </c>
      <c r="J507" s="366">
        <v>471.9666666666667</v>
      </c>
      <c r="K507" s="351">
        <v>452</v>
      </c>
      <c r="L507" s="351">
        <v>426</v>
      </c>
      <c r="M507" s="351">
        <v>9.2882599999999993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12.45</v>
      </c>
      <c r="D508" s="366">
        <v>12.516666666666666</v>
      </c>
      <c r="E508" s="366">
        <v>12.333333333333332</v>
      </c>
      <c r="F508" s="366">
        <v>12.216666666666667</v>
      </c>
      <c r="G508" s="366">
        <v>12.033333333333333</v>
      </c>
      <c r="H508" s="366">
        <v>12.633333333333331</v>
      </c>
      <c r="I508" s="366">
        <v>12.816666666666665</v>
      </c>
      <c r="J508" s="366">
        <v>12.93333333333333</v>
      </c>
      <c r="K508" s="351">
        <v>12.7</v>
      </c>
      <c r="L508" s="351">
        <v>12.4</v>
      </c>
      <c r="M508" s="351">
        <v>742.33938999999998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342.55</v>
      </c>
      <c r="D509" s="366">
        <v>339.88333333333338</v>
      </c>
      <c r="E509" s="366">
        <v>328.66666666666674</v>
      </c>
      <c r="F509" s="366">
        <v>314.78333333333336</v>
      </c>
      <c r="G509" s="366">
        <v>303.56666666666672</v>
      </c>
      <c r="H509" s="366">
        <v>353.76666666666677</v>
      </c>
      <c r="I509" s="366">
        <v>364.98333333333335</v>
      </c>
      <c r="J509" s="366">
        <v>378.86666666666679</v>
      </c>
      <c r="K509" s="351">
        <v>351.1</v>
      </c>
      <c r="L509" s="351">
        <v>326</v>
      </c>
      <c r="M509" s="351">
        <v>463.62355000000002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427.35</v>
      </c>
      <c r="D510" s="366">
        <v>432.65000000000003</v>
      </c>
      <c r="E510" s="366">
        <v>415.70000000000005</v>
      </c>
      <c r="F510" s="366">
        <v>404.05</v>
      </c>
      <c r="G510" s="366">
        <v>387.1</v>
      </c>
      <c r="H510" s="366">
        <v>444.30000000000007</v>
      </c>
      <c r="I510" s="366">
        <v>461.25</v>
      </c>
      <c r="J510" s="351">
        <v>472.90000000000009</v>
      </c>
      <c r="K510" s="351">
        <v>449.6</v>
      </c>
      <c r="L510" s="351">
        <v>421</v>
      </c>
      <c r="M510" s="350">
        <v>13.514200000000001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2019.2</v>
      </c>
      <c r="D511" s="366">
        <v>2019.95</v>
      </c>
      <c r="E511" s="366">
        <v>1991.95</v>
      </c>
      <c r="F511" s="366">
        <v>1964.7</v>
      </c>
      <c r="G511" s="366">
        <v>1936.7</v>
      </c>
      <c r="H511" s="366">
        <v>2047.2</v>
      </c>
      <c r="I511" s="366">
        <v>2075.1999999999998</v>
      </c>
      <c r="J511" s="351">
        <v>2102.4499999999998</v>
      </c>
      <c r="K511" s="351">
        <v>2047.95</v>
      </c>
      <c r="L511" s="351">
        <v>1992.7</v>
      </c>
      <c r="M511" s="350">
        <v>0.19123000000000001</v>
      </c>
      <c r="N511" s="1"/>
      <c r="O511" s="1"/>
    </row>
    <row r="512" spans="1:15" ht="12.75" customHeight="1">
      <c r="A512" s="506"/>
      <c r="B512" s="506"/>
      <c r="C512" s="507"/>
      <c r="D512" s="507"/>
      <c r="E512" s="507"/>
      <c r="F512" s="507"/>
      <c r="G512" s="507"/>
      <c r="H512" s="507"/>
      <c r="I512" s="507"/>
      <c r="J512" s="506"/>
      <c r="K512" s="506"/>
      <c r="L512" s="506"/>
      <c r="M512" s="508"/>
      <c r="N512" s="1"/>
      <c r="O512" s="1"/>
    </row>
    <row r="513" spans="1:15" ht="12.75" customHeight="1">
      <c r="A513" s="506"/>
      <c r="B513" s="506"/>
      <c r="C513" s="507"/>
      <c r="D513" s="507"/>
      <c r="E513" s="507"/>
      <c r="F513" s="507"/>
      <c r="G513" s="507"/>
      <c r="H513" s="507"/>
      <c r="I513" s="507"/>
      <c r="J513" s="506"/>
      <c r="K513" s="506"/>
      <c r="L513" s="506"/>
      <c r="M513" s="508"/>
      <c r="N513" s="1"/>
      <c r="O513" s="1"/>
    </row>
    <row r="514" spans="1:15" ht="12.75" customHeight="1">
      <c r="A514" s="506"/>
      <c r="B514" s="506"/>
      <c r="C514" s="507"/>
      <c r="D514" s="507"/>
      <c r="E514" s="507"/>
      <c r="F514" s="507"/>
      <c r="G514" s="507"/>
      <c r="H514" s="507"/>
      <c r="I514" s="507"/>
      <c r="J514" s="506"/>
      <c r="K514" s="506"/>
      <c r="L514" s="506"/>
      <c r="M514" s="508"/>
      <c r="N514" s="1"/>
      <c r="O514" s="1"/>
    </row>
    <row r="515" spans="1:15" ht="12.75" customHeight="1">
      <c r="A515" s="506"/>
      <c r="B515" s="506"/>
      <c r="C515" s="507"/>
      <c r="D515" s="507"/>
      <c r="E515" s="507"/>
      <c r="F515" s="507"/>
      <c r="G515" s="507"/>
      <c r="H515" s="507"/>
      <c r="I515" s="507"/>
      <c r="J515" s="506"/>
      <c r="K515" s="506"/>
      <c r="L515" s="506"/>
      <c r="M515" s="50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72"/>
      <c r="B5" s="573"/>
      <c r="C5" s="572"/>
      <c r="D5" s="57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567</v>
      </c>
      <c r="B7" s="574" t="s">
        <v>568</v>
      </c>
      <c r="C7" s="573"/>
      <c r="D7" s="7">
        <f>Main!B10</f>
        <v>44529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569</v>
      </c>
      <c r="B9" s="88" t="s">
        <v>570</v>
      </c>
      <c r="C9" s="88" t="s">
        <v>571</v>
      </c>
      <c r="D9" s="88" t="s">
        <v>572</v>
      </c>
      <c r="E9" s="88" t="s">
        <v>573</v>
      </c>
      <c r="F9" s="88" t="s">
        <v>574</v>
      </c>
      <c r="G9" s="88" t="s">
        <v>575</v>
      </c>
      <c r="H9" s="88" t="s">
        <v>576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44526</v>
      </c>
      <c r="B10" s="32">
        <v>538351</v>
      </c>
      <c r="C10" s="31" t="s">
        <v>1100</v>
      </c>
      <c r="D10" s="31" t="s">
        <v>1101</v>
      </c>
      <c r="E10" s="31" t="s">
        <v>577</v>
      </c>
      <c r="F10" s="90">
        <v>50979</v>
      </c>
      <c r="G10" s="32">
        <v>39.5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44526</v>
      </c>
      <c r="B11" s="32">
        <v>538351</v>
      </c>
      <c r="C11" s="31" t="s">
        <v>1100</v>
      </c>
      <c r="D11" s="31" t="s">
        <v>1101</v>
      </c>
      <c r="E11" s="31" t="s">
        <v>578</v>
      </c>
      <c r="F11" s="90">
        <v>979</v>
      </c>
      <c r="G11" s="32">
        <v>40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44526</v>
      </c>
      <c r="B12" s="32">
        <v>531991</v>
      </c>
      <c r="C12" s="31" t="s">
        <v>1102</v>
      </c>
      <c r="D12" s="31" t="s">
        <v>919</v>
      </c>
      <c r="E12" s="31" t="s">
        <v>577</v>
      </c>
      <c r="F12" s="90">
        <v>650000</v>
      </c>
      <c r="G12" s="32">
        <v>0.59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44526</v>
      </c>
      <c r="B13" s="32">
        <v>531991</v>
      </c>
      <c r="C13" s="31" t="s">
        <v>1102</v>
      </c>
      <c r="D13" s="31" t="s">
        <v>919</v>
      </c>
      <c r="E13" s="31" t="s">
        <v>578</v>
      </c>
      <c r="F13" s="90">
        <v>3969</v>
      </c>
      <c r="G13" s="32">
        <v>0.59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44526</v>
      </c>
      <c r="B14" s="32">
        <v>537069</v>
      </c>
      <c r="C14" s="31" t="s">
        <v>1103</v>
      </c>
      <c r="D14" s="31" t="s">
        <v>1104</v>
      </c>
      <c r="E14" s="31" t="s">
        <v>578</v>
      </c>
      <c r="F14" s="90">
        <v>258656</v>
      </c>
      <c r="G14" s="32">
        <v>13.99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44526</v>
      </c>
      <c r="B15" s="32">
        <v>537069</v>
      </c>
      <c r="C15" s="31" t="s">
        <v>1103</v>
      </c>
      <c r="D15" s="31" t="s">
        <v>1105</v>
      </c>
      <c r="E15" s="31" t="s">
        <v>577</v>
      </c>
      <c r="F15" s="90">
        <v>250000</v>
      </c>
      <c r="G15" s="32">
        <v>14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44526</v>
      </c>
      <c r="B16" s="32">
        <v>538716</v>
      </c>
      <c r="C16" s="31" t="s">
        <v>1106</v>
      </c>
      <c r="D16" s="31" t="s">
        <v>1107</v>
      </c>
      <c r="E16" s="31" t="s">
        <v>578</v>
      </c>
      <c r="F16" s="90">
        <v>350000</v>
      </c>
      <c r="G16" s="32">
        <v>39.1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44526</v>
      </c>
      <c r="B17" s="32">
        <v>538716</v>
      </c>
      <c r="C17" s="31" t="s">
        <v>1106</v>
      </c>
      <c r="D17" s="31" t="s">
        <v>1108</v>
      </c>
      <c r="E17" s="31" t="s">
        <v>577</v>
      </c>
      <c r="F17" s="90">
        <v>350000</v>
      </c>
      <c r="G17" s="32">
        <v>39.1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44526</v>
      </c>
      <c r="B18" s="32">
        <v>539288</v>
      </c>
      <c r="C18" s="31" t="s">
        <v>1109</v>
      </c>
      <c r="D18" s="31" t="s">
        <v>1110</v>
      </c>
      <c r="E18" s="31" t="s">
        <v>578</v>
      </c>
      <c r="F18" s="90">
        <v>30000</v>
      </c>
      <c r="G18" s="32">
        <v>54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44526</v>
      </c>
      <c r="B19" s="32">
        <v>539288</v>
      </c>
      <c r="C19" s="31" t="s">
        <v>1109</v>
      </c>
      <c r="D19" s="31" t="s">
        <v>1111</v>
      </c>
      <c r="E19" s="31" t="s">
        <v>578</v>
      </c>
      <c r="F19" s="90">
        <v>30000</v>
      </c>
      <c r="G19" s="32">
        <v>54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44526</v>
      </c>
      <c r="B20" s="32">
        <v>539288</v>
      </c>
      <c r="C20" s="31" t="s">
        <v>1109</v>
      </c>
      <c r="D20" s="31" t="s">
        <v>1112</v>
      </c>
      <c r="E20" s="31" t="s">
        <v>578</v>
      </c>
      <c r="F20" s="90">
        <v>37830</v>
      </c>
      <c r="G20" s="32">
        <v>54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44526</v>
      </c>
      <c r="B21" s="32">
        <v>530249</v>
      </c>
      <c r="C21" s="31" t="s">
        <v>1013</v>
      </c>
      <c r="D21" s="31" t="s">
        <v>1113</v>
      </c>
      <c r="E21" s="31" t="s">
        <v>578</v>
      </c>
      <c r="F21" s="90">
        <v>18615</v>
      </c>
      <c r="G21" s="32">
        <v>62.71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44526</v>
      </c>
      <c r="B22" s="32">
        <v>530249</v>
      </c>
      <c r="C22" s="31" t="s">
        <v>1013</v>
      </c>
      <c r="D22" s="31" t="s">
        <v>1114</v>
      </c>
      <c r="E22" s="31" t="s">
        <v>578</v>
      </c>
      <c r="F22" s="90">
        <v>22023</v>
      </c>
      <c r="G22" s="32">
        <v>62.75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44526</v>
      </c>
      <c r="B23" s="32">
        <v>530249</v>
      </c>
      <c r="C23" s="31" t="s">
        <v>1013</v>
      </c>
      <c r="D23" s="31" t="s">
        <v>1115</v>
      </c>
      <c r="E23" s="31" t="s">
        <v>578</v>
      </c>
      <c r="F23" s="90">
        <v>167288</v>
      </c>
      <c r="G23" s="32">
        <v>62.75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44526</v>
      </c>
      <c r="B24" s="32">
        <v>530249</v>
      </c>
      <c r="C24" s="31" t="s">
        <v>1013</v>
      </c>
      <c r="D24" s="31" t="s">
        <v>1014</v>
      </c>
      <c r="E24" s="31" t="s">
        <v>578</v>
      </c>
      <c r="F24" s="90">
        <v>188689</v>
      </c>
      <c r="G24" s="32">
        <v>62.75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44526</v>
      </c>
      <c r="B25" s="32">
        <v>530249</v>
      </c>
      <c r="C25" s="31" t="s">
        <v>1013</v>
      </c>
      <c r="D25" s="31" t="s">
        <v>1116</v>
      </c>
      <c r="E25" s="31" t="s">
        <v>578</v>
      </c>
      <c r="F25" s="90">
        <v>19625</v>
      </c>
      <c r="G25" s="32">
        <v>62.71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44526</v>
      </c>
      <c r="B26" s="32">
        <v>530249</v>
      </c>
      <c r="C26" s="31" t="s">
        <v>1013</v>
      </c>
      <c r="D26" s="31" t="s">
        <v>1117</v>
      </c>
      <c r="E26" s="31" t="s">
        <v>578</v>
      </c>
      <c r="F26" s="90">
        <v>19194</v>
      </c>
      <c r="G26" s="32">
        <v>62.7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44526</v>
      </c>
      <c r="B27" s="32">
        <v>530249</v>
      </c>
      <c r="C27" s="31" t="s">
        <v>1013</v>
      </c>
      <c r="D27" s="31" t="s">
        <v>1118</v>
      </c>
      <c r="E27" s="31" t="s">
        <v>577</v>
      </c>
      <c r="F27" s="90">
        <v>18700</v>
      </c>
      <c r="G27" s="32">
        <v>62.75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44526</v>
      </c>
      <c r="B28" s="32">
        <v>539559</v>
      </c>
      <c r="C28" s="31" t="s">
        <v>1119</v>
      </c>
      <c r="D28" s="31" t="s">
        <v>1120</v>
      </c>
      <c r="E28" s="31" t="s">
        <v>577</v>
      </c>
      <c r="F28" s="90">
        <v>18296</v>
      </c>
      <c r="G28" s="32">
        <v>13.13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44526</v>
      </c>
      <c r="B29" s="32">
        <v>539559</v>
      </c>
      <c r="C29" s="31" t="s">
        <v>1119</v>
      </c>
      <c r="D29" s="31" t="s">
        <v>1121</v>
      </c>
      <c r="E29" s="31" t="s">
        <v>577</v>
      </c>
      <c r="F29" s="90">
        <v>18742</v>
      </c>
      <c r="G29" s="32">
        <v>13.1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44526</v>
      </c>
      <c r="B30" s="32">
        <v>505712</v>
      </c>
      <c r="C30" s="31" t="s">
        <v>1122</v>
      </c>
      <c r="D30" s="31" t="s">
        <v>1123</v>
      </c>
      <c r="E30" s="31" t="s">
        <v>578</v>
      </c>
      <c r="F30" s="90">
        <v>69721</v>
      </c>
      <c r="G30" s="32">
        <v>129.78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44526</v>
      </c>
      <c r="B31" s="32">
        <v>541983</v>
      </c>
      <c r="C31" s="31" t="s">
        <v>1055</v>
      </c>
      <c r="D31" s="31" t="s">
        <v>1056</v>
      </c>
      <c r="E31" s="31" t="s">
        <v>578</v>
      </c>
      <c r="F31" s="90">
        <v>100000</v>
      </c>
      <c r="G31" s="32">
        <v>5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44526</v>
      </c>
      <c r="B32" s="32">
        <v>543273</v>
      </c>
      <c r="C32" s="31" t="s">
        <v>1057</v>
      </c>
      <c r="D32" s="31" t="s">
        <v>1058</v>
      </c>
      <c r="E32" s="31" t="s">
        <v>578</v>
      </c>
      <c r="F32" s="90">
        <v>60000</v>
      </c>
      <c r="G32" s="32">
        <v>148.36000000000001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44526</v>
      </c>
      <c r="B33" s="32">
        <v>531648</v>
      </c>
      <c r="C33" s="31" t="s">
        <v>1034</v>
      </c>
      <c r="D33" s="31" t="s">
        <v>1035</v>
      </c>
      <c r="E33" s="31" t="s">
        <v>578</v>
      </c>
      <c r="F33" s="90">
        <v>292000</v>
      </c>
      <c r="G33" s="32">
        <v>0.98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44526</v>
      </c>
      <c r="B34" s="32">
        <v>531503</v>
      </c>
      <c r="C34" s="31" t="s">
        <v>1124</v>
      </c>
      <c r="D34" s="31" t="s">
        <v>1125</v>
      </c>
      <c r="E34" s="31" t="s">
        <v>577</v>
      </c>
      <c r="F34" s="90">
        <v>50000</v>
      </c>
      <c r="G34" s="32">
        <v>70.55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44526</v>
      </c>
      <c r="B35" s="32">
        <v>531503</v>
      </c>
      <c r="C35" s="31" t="s">
        <v>1124</v>
      </c>
      <c r="D35" s="31" t="s">
        <v>1126</v>
      </c>
      <c r="E35" s="31" t="s">
        <v>578</v>
      </c>
      <c r="F35" s="90">
        <v>46881</v>
      </c>
      <c r="G35" s="32">
        <v>70.48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44526</v>
      </c>
      <c r="B36" s="32">
        <v>539767</v>
      </c>
      <c r="C36" s="31" t="s">
        <v>1127</v>
      </c>
      <c r="D36" s="31" t="s">
        <v>1128</v>
      </c>
      <c r="E36" s="31" t="s">
        <v>578</v>
      </c>
      <c r="F36" s="90">
        <v>27844</v>
      </c>
      <c r="G36" s="32">
        <v>11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44526</v>
      </c>
      <c r="B37" s="32">
        <v>539767</v>
      </c>
      <c r="C37" s="31" t="s">
        <v>1127</v>
      </c>
      <c r="D37" s="31" t="s">
        <v>1129</v>
      </c>
      <c r="E37" s="31" t="s">
        <v>578</v>
      </c>
      <c r="F37" s="90">
        <v>72827</v>
      </c>
      <c r="G37" s="32">
        <v>11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44526</v>
      </c>
      <c r="B38" s="32">
        <v>539767</v>
      </c>
      <c r="C38" s="31" t="s">
        <v>1127</v>
      </c>
      <c r="D38" s="31" t="s">
        <v>1130</v>
      </c>
      <c r="E38" s="31" t="s">
        <v>578</v>
      </c>
      <c r="F38" s="90">
        <v>125302</v>
      </c>
      <c r="G38" s="32">
        <v>11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44526</v>
      </c>
      <c r="B39" s="32">
        <v>539767</v>
      </c>
      <c r="C39" s="31" t="s">
        <v>1127</v>
      </c>
      <c r="D39" s="31" t="s">
        <v>1131</v>
      </c>
      <c r="E39" s="31" t="s">
        <v>577</v>
      </c>
      <c r="F39" s="90">
        <v>235200</v>
      </c>
      <c r="G39" s="32">
        <v>11.01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44526</v>
      </c>
      <c r="B40" s="32">
        <v>539767</v>
      </c>
      <c r="C40" s="31" t="s">
        <v>1127</v>
      </c>
      <c r="D40" s="31" t="s">
        <v>1132</v>
      </c>
      <c r="E40" s="31" t="s">
        <v>578</v>
      </c>
      <c r="F40" s="90">
        <v>25740</v>
      </c>
      <c r="G40" s="32">
        <v>11.4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44526</v>
      </c>
      <c r="B41" s="32">
        <v>539767</v>
      </c>
      <c r="C41" s="31" t="s">
        <v>1127</v>
      </c>
      <c r="D41" s="31" t="s">
        <v>1133</v>
      </c>
      <c r="E41" s="31" t="s">
        <v>577</v>
      </c>
      <c r="F41" s="90">
        <v>23400</v>
      </c>
      <c r="G41" s="32">
        <v>11.4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44526</v>
      </c>
      <c r="B42" s="32">
        <v>540080</v>
      </c>
      <c r="C42" s="31" t="s">
        <v>1059</v>
      </c>
      <c r="D42" s="31" t="s">
        <v>1060</v>
      </c>
      <c r="E42" s="31" t="s">
        <v>577</v>
      </c>
      <c r="F42" s="90">
        <v>20473</v>
      </c>
      <c r="G42" s="32">
        <v>11.44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44526</v>
      </c>
      <c r="B43" s="32">
        <v>540080</v>
      </c>
      <c r="C43" s="31" t="s">
        <v>1059</v>
      </c>
      <c r="D43" s="31" t="s">
        <v>1060</v>
      </c>
      <c r="E43" s="31" t="s">
        <v>578</v>
      </c>
      <c r="F43" s="90">
        <v>67705</v>
      </c>
      <c r="G43" s="32">
        <v>11.64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44526</v>
      </c>
      <c r="B44" s="32">
        <v>534060</v>
      </c>
      <c r="C44" s="31" t="s">
        <v>1134</v>
      </c>
      <c r="D44" s="31" t="s">
        <v>919</v>
      </c>
      <c r="E44" s="31" t="s">
        <v>578</v>
      </c>
      <c r="F44" s="90">
        <v>3054200</v>
      </c>
      <c r="G44" s="32">
        <v>3.43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44526</v>
      </c>
      <c r="B45" s="32">
        <v>543375</v>
      </c>
      <c r="C45" s="31" t="s">
        <v>1135</v>
      </c>
      <c r="D45" s="31" t="s">
        <v>1136</v>
      </c>
      <c r="E45" s="31" t="s">
        <v>577</v>
      </c>
      <c r="F45" s="90">
        <v>60000</v>
      </c>
      <c r="G45" s="32">
        <v>25.58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44526</v>
      </c>
      <c r="B46" s="32">
        <v>543375</v>
      </c>
      <c r="C46" s="31" t="s">
        <v>1135</v>
      </c>
      <c r="D46" s="31" t="s">
        <v>1136</v>
      </c>
      <c r="E46" s="31" t="s">
        <v>578</v>
      </c>
      <c r="F46" s="90">
        <v>60000</v>
      </c>
      <c r="G46" s="32">
        <v>26.09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44526</v>
      </c>
      <c r="B47" s="32">
        <v>543375</v>
      </c>
      <c r="C47" s="31" t="s">
        <v>1135</v>
      </c>
      <c r="D47" s="31" t="s">
        <v>1050</v>
      </c>
      <c r="E47" s="31" t="s">
        <v>577</v>
      </c>
      <c r="F47" s="90">
        <v>50000</v>
      </c>
      <c r="G47" s="32">
        <v>26.94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44526</v>
      </c>
      <c r="B48" s="32">
        <v>543375</v>
      </c>
      <c r="C48" s="31" t="s">
        <v>1135</v>
      </c>
      <c r="D48" s="31" t="s">
        <v>1050</v>
      </c>
      <c r="E48" s="31" t="s">
        <v>578</v>
      </c>
      <c r="F48" s="90">
        <v>50000</v>
      </c>
      <c r="G48" s="32">
        <v>26.41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44526</v>
      </c>
      <c r="B49" s="32">
        <v>543375</v>
      </c>
      <c r="C49" s="31" t="s">
        <v>1135</v>
      </c>
      <c r="D49" s="31" t="s">
        <v>1137</v>
      </c>
      <c r="E49" s="31" t="s">
        <v>577</v>
      </c>
      <c r="F49" s="90">
        <v>120000</v>
      </c>
      <c r="G49" s="32">
        <v>26.96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44526</v>
      </c>
      <c r="B50" s="32">
        <v>543375</v>
      </c>
      <c r="C50" s="31" t="s">
        <v>1135</v>
      </c>
      <c r="D50" s="31" t="s">
        <v>1138</v>
      </c>
      <c r="E50" s="31" t="s">
        <v>578</v>
      </c>
      <c r="F50" s="90">
        <v>40000</v>
      </c>
      <c r="G50" s="32">
        <v>24.65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44526</v>
      </c>
      <c r="B51" s="32">
        <v>570005</v>
      </c>
      <c r="C51" s="31" t="s">
        <v>1139</v>
      </c>
      <c r="D51" s="31" t="s">
        <v>1140</v>
      </c>
      <c r="E51" s="31" t="s">
        <v>577</v>
      </c>
      <c r="F51" s="90">
        <v>400005</v>
      </c>
      <c r="G51" s="32">
        <v>12.43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44526</v>
      </c>
      <c r="B52" s="32">
        <v>539526</v>
      </c>
      <c r="C52" s="31" t="s">
        <v>1061</v>
      </c>
      <c r="D52" s="31" t="s">
        <v>919</v>
      </c>
      <c r="E52" s="31" t="s">
        <v>577</v>
      </c>
      <c r="F52" s="90">
        <v>2000000</v>
      </c>
      <c r="G52" s="32">
        <v>1.22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44526</v>
      </c>
      <c r="B53" s="32">
        <v>538212</v>
      </c>
      <c r="C53" s="31" t="s">
        <v>1141</v>
      </c>
      <c r="D53" s="31" t="s">
        <v>919</v>
      </c>
      <c r="E53" s="31" t="s">
        <v>577</v>
      </c>
      <c r="F53" s="90">
        <v>625000</v>
      </c>
      <c r="G53" s="32">
        <v>2.75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44526</v>
      </c>
      <c r="B54" s="32">
        <v>538212</v>
      </c>
      <c r="C54" s="31" t="s">
        <v>1141</v>
      </c>
      <c r="D54" s="31" t="s">
        <v>919</v>
      </c>
      <c r="E54" s="31" t="s">
        <v>578</v>
      </c>
      <c r="F54" s="90">
        <v>1402156</v>
      </c>
      <c r="G54" s="32">
        <v>2.75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44526</v>
      </c>
      <c r="B55" s="32">
        <v>530525</v>
      </c>
      <c r="C55" s="31" t="s">
        <v>1142</v>
      </c>
      <c r="D55" s="31" t="s">
        <v>919</v>
      </c>
      <c r="E55" s="31" t="s">
        <v>578</v>
      </c>
      <c r="F55" s="90">
        <v>32848</v>
      </c>
      <c r="G55" s="32">
        <v>13.65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44526</v>
      </c>
      <c r="B56" s="32">
        <v>505515</v>
      </c>
      <c r="C56" s="31" t="s">
        <v>1143</v>
      </c>
      <c r="D56" s="31" t="s">
        <v>1144</v>
      </c>
      <c r="E56" s="31" t="s">
        <v>578</v>
      </c>
      <c r="F56" s="90">
        <v>43360</v>
      </c>
      <c r="G56" s="32">
        <v>13.5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44526</v>
      </c>
      <c r="B57" s="32">
        <v>540653</v>
      </c>
      <c r="C57" s="31" t="s">
        <v>1145</v>
      </c>
      <c r="D57" s="31" t="s">
        <v>1051</v>
      </c>
      <c r="E57" s="31" t="s">
        <v>577</v>
      </c>
      <c r="F57" s="90">
        <v>3500000</v>
      </c>
      <c r="G57" s="32">
        <v>15.29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44526</v>
      </c>
      <c r="B58" s="32">
        <v>540653</v>
      </c>
      <c r="C58" s="31" t="s">
        <v>1145</v>
      </c>
      <c r="D58" s="31" t="s">
        <v>1051</v>
      </c>
      <c r="E58" s="31" t="s">
        <v>578</v>
      </c>
      <c r="F58" s="90">
        <v>3500000</v>
      </c>
      <c r="G58" s="32">
        <v>15.3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44526</v>
      </c>
      <c r="B59" s="32">
        <v>539584</v>
      </c>
      <c r="C59" s="31" t="s">
        <v>1146</v>
      </c>
      <c r="D59" s="31" t="s">
        <v>1147</v>
      </c>
      <c r="E59" s="31" t="s">
        <v>578</v>
      </c>
      <c r="F59" s="90">
        <v>300000</v>
      </c>
      <c r="G59" s="32">
        <v>0.76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44526</v>
      </c>
      <c r="B60" s="32">
        <v>539584</v>
      </c>
      <c r="C60" s="31" t="s">
        <v>1146</v>
      </c>
      <c r="D60" s="31" t="s">
        <v>919</v>
      </c>
      <c r="E60" s="31" t="s">
        <v>577</v>
      </c>
      <c r="F60" s="90">
        <v>50000</v>
      </c>
      <c r="G60" s="32">
        <v>0.76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44526</v>
      </c>
      <c r="B61" s="32">
        <v>539584</v>
      </c>
      <c r="C61" s="31" t="s">
        <v>1146</v>
      </c>
      <c r="D61" s="31" t="s">
        <v>919</v>
      </c>
      <c r="E61" s="31" t="s">
        <v>578</v>
      </c>
      <c r="F61" s="90">
        <v>282979</v>
      </c>
      <c r="G61" s="32">
        <v>0.76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44526</v>
      </c>
      <c r="B62" s="32">
        <v>542025</v>
      </c>
      <c r="C62" s="20" t="s">
        <v>1016</v>
      </c>
      <c r="D62" s="20" t="s">
        <v>1148</v>
      </c>
      <c r="E62" s="31" t="s">
        <v>577</v>
      </c>
      <c r="F62" s="90">
        <v>1536000</v>
      </c>
      <c r="G62" s="32">
        <v>0.34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44526</v>
      </c>
      <c r="B63" s="32">
        <v>542025</v>
      </c>
      <c r="C63" s="31" t="s">
        <v>1016</v>
      </c>
      <c r="D63" s="31" t="s">
        <v>1148</v>
      </c>
      <c r="E63" s="31" t="s">
        <v>578</v>
      </c>
      <c r="F63" s="90">
        <v>1536000</v>
      </c>
      <c r="G63" s="32">
        <v>0.36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44526</v>
      </c>
      <c r="B64" s="32">
        <v>542025</v>
      </c>
      <c r="C64" s="31" t="s">
        <v>1016</v>
      </c>
      <c r="D64" s="31" t="s">
        <v>1052</v>
      </c>
      <c r="E64" s="31" t="s">
        <v>578</v>
      </c>
      <c r="F64" s="90">
        <v>6000000</v>
      </c>
      <c r="G64" s="32">
        <v>0.34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44526</v>
      </c>
      <c r="B65" s="32">
        <v>534741</v>
      </c>
      <c r="C65" s="31" t="s">
        <v>1149</v>
      </c>
      <c r="D65" s="31" t="s">
        <v>919</v>
      </c>
      <c r="E65" s="31" t="s">
        <v>577</v>
      </c>
      <c r="F65" s="90">
        <v>4251503</v>
      </c>
      <c r="G65" s="32">
        <v>0.89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44526</v>
      </c>
      <c r="B66" s="32">
        <v>534741</v>
      </c>
      <c r="C66" s="31" t="s">
        <v>1149</v>
      </c>
      <c r="D66" s="31" t="s">
        <v>919</v>
      </c>
      <c r="E66" s="31" t="s">
        <v>578</v>
      </c>
      <c r="F66" s="90">
        <v>5613375</v>
      </c>
      <c r="G66" s="32">
        <v>0.97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44526</v>
      </c>
      <c r="B67" s="32">
        <v>540823</v>
      </c>
      <c r="C67" s="31" t="s">
        <v>1150</v>
      </c>
      <c r="D67" s="31" t="s">
        <v>1151</v>
      </c>
      <c r="E67" s="31" t="s">
        <v>578</v>
      </c>
      <c r="F67" s="90">
        <v>26690</v>
      </c>
      <c r="G67" s="32">
        <v>40.65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44526</v>
      </c>
      <c r="B68" s="32">
        <v>540823</v>
      </c>
      <c r="C68" s="31" t="s">
        <v>1150</v>
      </c>
      <c r="D68" s="31" t="s">
        <v>1152</v>
      </c>
      <c r="E68" s="31" t="s">
        <v>577</v>
      </c>
      <c r="F68" s="90">
        <v>30000</v>
      </c>
      <c r="G68" s="32">
        <v>40.65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44526</v>
      </c>
      <c r="B69" s="32" t="s">
        <v>1062</v>
      </c>
      <c r="C69" s="31" t="s">
        <v>1063</v>
      </c>
      <c r="D69" s="31" t="s">
        <v>1064</v>
      </c>
      <c r="E69" s="31" t="s">
        <v>577</v>
      </c>
      <c r="F69" s="90">
        <v>100000</v>
      </c>
      <c r="G69" s="32">
        <v>78.45</v>
      </c>
      <c r="H69" s="32" t="s">
        <v>957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44526</v>
      </c>
      <c r="B70" s="32" t="s">
        <v>1065</v>
      </c>
      <c r="C70" s="31" t="s">
        <v>1066</v>
      </c>
      <c r="D70" s="31" t="s">
        <v>1153</v>
      </c>
      <c r="E70" s="31" t="s">
        <v>577</v>
      </c>
      <c r="F70" s="90">
        <v>224000</v>
      </c>
      <c r="G70" s="32">
        <v>25.7</v>
      </c>
      <c r="H70" s="32" t="s">
        <v>957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44526</v>
      </c>
      <c r="B71" s="32" t="s">
        <v>1154</v>
      </c>
      <c r="C71" s="31" t="s">
        <v>1155</v>
      </c>
      <c r="D71" s="31" t="s">
        <v>1156</v>
      </c>
      <c r="E71" s="31" t="s">
        <v>577</v>
      </c>
      <c r="F71" s="90">
        <v>88000</v>
      </c>
      <c r="G71" s="32">
        <v>110.91</v>
      </c>
      <c r="H71" s="32" t="s">
        <v>957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44526</v>
      </c>
      <c r="B72" s="32" t="s">
        <v>124</v>
      </c>
      <c r="C72" s="31" t="s">
        <v>1074</v>
      </c>
      <c r="D72" s="31" t="s">
        <v>1157</v>
      </c>
      <c r="E72" s="31" t="s">
        <v>577</v>
      </c>
      <c r="F72" s="90">
        <v>3177618</v>
      </c>
      <c r="G72" s="32">
        <v>245.63</v>
      </c>
      <c r="H72" s="32" t="s">
        <v>957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44526</v>
      </c>
      <c r="B73" s="32" t="s">
        <v>124</v>
      </c>
      <c r="C73" s="31" t="s">
        <v>1074</v>
      </c>
      <c r="D73" s="31" t="s">
        <v>1158</v>
      </c>
      <c r="E73" s="31" t="s">
        <v>577</v>
      </c>
      <c r="F73" s="90">
        <v>3472874</v>
      </c>
      <c r="G73" s="32">
        <v>242.67</v>
      </c>
      <c r="H73" s="32" t="s">
        <v>957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44526</v>
      </c>
      <c r="B74" s="32" t="s">
        <v>124</v>
      </c>
      <c r="C74" s="31" t="s">
        <v>1074</v>
      </c>
      <c r="D74" s="31" t="s">
        <v>1036</v>
      </c>
      <c r="E74" s="31" t="s">
        <v>577</v>
      </c>
      <c r="F74" s="90">
        <v>5479987</v>
      </c>
      <c r="G74" s="32">
        <v>244.54</v>
      </c>
      <c r="H74" s="32" t="s">
        <v>957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44526</v>
      </c>
      <c r="B75" s="32" t="s">
        <v>124</v>
      </c>
      <c r="C75" s="31" t="s">
        <v>1074</v>
      </c>
      <c r="D75" s="31" t="s">
        <v>1159</v>
      </c>
      <c r="E75" s="31" t="s">
        <v>577</v>
      </c>
      <c r="F75" s="90">
        <v>2522834</v>
      </c>
      <c r="G75" s="32">
        <v>246.18</v>
      </c>
      <c r="H75" s="32" t="s">
        <v>957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44526</v>
      </c>
      <c r="B76" s="32" t="s">
        <v>124</v>
      </c>
      <c r="C76" s="31" t="s">
        <v>1074</v>
      </c>
      <c r="D76" s="31" t="s">
        <v>1160</v>
      </c>
      <c r="E76" s="31" t="s">
        <v>577</v>
      </c>
      <c r="F76" s="90">
        <v>3177714</v>
      </c>
      <c r="G76" s="32">
        <v>242.84</v>
      </c>
      <c r="H76" s="32" t="s">
        <v>957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44526</v>
      </c>
      <c r="B77" s="32" t="s">
        <v>124</v>
      </c>
      <c r="C77" s="31" t="s">
        <v>1074</v>
      </c>
      <c r="D77" s="31" t="s">
        <v>1161</v>
      </c>
      <c r="E77" s="31" t="s">
        <v>577</v>
      </c>
      <c r="F77" s="90">
        <v>2674872</v>
      </c>
      <c r="G77" s="32">
        <v>244.06</v>
      </c>
      <c r="H77" s="32" t="s">
        <v>957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44526</v>
      </c>
      <c r="B78" s="32" t="s">
        <v>124</v>
      </c>
      <c r="C78" s="31" t="s">
        <v>1074</v>
      </c>
      <c r="D78" s="31" t="s">
        <v>1162</v>
      </c>
      <c r="E78" s="31" t="s">
        <v>577</v>
      </c>
      <c r="F78" s="90">
        <v>4488598</v>
      </c>
      <c r="G78" s="32">
        <v>242.53</v>
      </c>
      <c r="H78" s="32" t="s">
        <v>957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44526</v>
      </c>
      <c r="B79" s="32" t="s">
        <v>124</v>
      </c>
      <c r="C79" s="31" t="s">
        <v>1074</v>
      </c>
      <c r="D79" s="31" t="s">
        <v>1163</v>
      </c>
      <c r="E79" s="31" t="s">
        <v>577</v>
      </c>
      <c r="F79" s="90">
        <v>6336767</v>
      </c>
      <c r="G79" s="32">
        <v>243.31</v>
      </c>
      <c r="H79" s="32" t="s">
        <v>957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44526</v>
      </c>
      <c r="B80" s="32" t="s">
        <v>1164</v>
      </c>
      <c r="C80" s="31" t="s">
        <v>1165</v>
      </c>
      <c r="D80" s="31" t="s">
        <v>1166</v>
      </c>
      <c r="E80" s="31" t="s">
        <v>577</v>
      </c>
      <c r="F80" s="90">
        <v>257448</v>
      </c>
      <c r="G80" s="32">
        <v>21.2</v>
      </c>
      <c r="H80" s="32" t="s">
        <v>957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44526</v>
      </c>
      <c r="B81" s="32" t="s">
        <v>1167</v>
      </c>
      <c r="C81" s="31" t="s">
        <v>1168</v>
      </c>
      <c r="D81" s="31" t="s">
        <v>1169</v>
      </c>
      <c r="E81" s="31" t="s">
        <v>577</v>
      </c>
      <c r="F81" s="90">
        <v>88552</v>
      </c>
      <c r="G81" s="32">
        <v>21.59</v>
      </c>
      <c r="H81" s="32" t="s">
        <v>957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44526</v>
      </c>
      <c r="B82" s="32" t="s">
        <v>1068</v>
      </c>
      <c r="C82" s="31" t="s">
        <v>1069</v>
      </c>
      <c r="D82" s="31" t="s">
        <v>1015</v>
      </c>
      <c r="E82" s="31" t="s">
        <v>577</v>
      </c>
      <c r="F82" s="90">
        <v>1200783</v>
      </c>
      <c r="G82" s="32">
        <v>30.86</v>
      </c>
      <c r="H82" s="32" t="s">
        <v>957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44526</v>
      </c>
      <c r="B83" s="32" t="s">
        <v>1170</v>
      </c>
      <c r="C83" s="31" t="s">
        <v>1171</v>
      </c>
      <c r="D83" s="31" t="s">
        <v>1172</v>
      </c>
      <c r="E83" s="31" t="s">
        <v>577</v>
      </c>
      <c r="F83" s="90">
        <v>428557</v>
      </c>
      <c r="G83" s="32">
        <v>38.770000000000003</v>
      </c>
      <c r="H83" s="32" t="s">
        <v>957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44526</v>
      </c>
      <c r="B84" s="32" t="s">
        <v>1173</v>
      </c>
      <c r="C84" s="31" t="s">
        <v>1174</v>
      </c>
      <c r="D84" s="31" t="s">
        <v>1175</v>
      </c>
      <c r="E84" s="31" t="s">
        <v>577</v>
      </c>
      <c r="F84" s="90">
        <v>2741787</v>
      </c>
      <c r="G84" s="32">
        <v>82</v>
      </c>
      <c r="H84" s="32" t="s">
        <v>957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44526</v>
      </c>
      <c r="B85" s="32" t="s">
        <v>1070</v>
      </c>
      <c r="C85" s="31" t="s">
        <v>1071</v>
      </c>
      <c r="D85" s="31" t="s">
        <v>1036</v>
      </c>
      <c r="E85" s="31" t="s">
        <v>577</v>
      </c>
      <c r="F85" s="90">
        <v>164282</v>
      </c>
      <c r="G85" s="32">
        <v>734.57</v>
      </c>
      <c r="H85" s="32" t="s">
        <v>957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44526</v>
      </c>
      <c r="B86" s="32" t="s">
        <v>1070</v>
      </c>
      <c r="C86" s="31" t="s">
        <v>1071</v>
      </c>
      <c r="D86" s="31" t="s">
        <v>1158</v>
      </c>
      <c r="E86" s="31" t="s">
        <v>577</v>
      </c>
      <c r="F86" s="90">
        <v>90174</v>
      </c>
      <c r="G86" s="32">
        <v>735.43</v>
      </c>
      <c r="H86" s="32" t="s">
        <v>957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44526</v>
      </c>
      <c r="B87" s="32" t="s">
        <v>1176</v>
      </c>
      <c r="C87" s="31" t="s">
        <v>1177</v>
      </c>
      <c r="D87" s="31" t="s">
        <v>1178</v>
      </c>
      <c r="E87" s="31" t="s">
        <v>577</v>
      </c>
      <c r="F87" s="90">
        <v>609204</v>
      </c>
      <c r="G87" s="32">
        <v>759.58</v>
      </c>
      <c r="H87" s="32" t="s">
        <v>957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44526</v>
      </c>
      <c r="B88" s="32" t="s">
        <v>1176</v>
      </c>
      <c r="C88" s="31" t="s">
        <v>1177</v>
      </c>
      <c r="D88" s="31" t="s">
        <v>1179</v>
      </c>
      <c r="E88" s="31" t="s">
        <v>577</v>
      </c>
      <c r="F88" s="90">
        <v>399733</v>
      </c>
      <c r="G88" s="32">
        <v>766.83</v>
      </c>
      <c r="H88" s="32" t="s">
        <v>957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44526</v>
      </c>
      <c r="B89" s="32" t="s">
        <v>1176</v>
      </c>
      <c r="C89" s="31" t="s">
        <v>1177</v>
      </c>
      <c r="D89" s="31" t="s">
        <v>1180</v>
      </c>
      <c r="E89" s="31" t="s">
        <v>577</v>
      </c>
      <c r="F89" s="90">
        <v>277080</v>
      </c>
      <c r="G89" s="32">
        <v>762.63</v>
      </c>
      <c r="H89" s="32" t="s">
        <v>957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44526</v>
      </c>
      <c r="B90" s="32" t="s">
        <v>1176</v>
      </c>
      <c r="C90" s="31" t="s">
        <v>1177</v>
      </c>
      <c r="D90" s="31" t="s">
        <v>1181</v>
      </c>
      <c r="E90" s="31" t="s">
        <v>577</v>
      </c>
      <c r="F90" s="90">
        <v>614773</v>
      </c>
      <c r="G90" s="32">
        <v>751.8</v>
      </c>
      <c r="H90" s="32" t="s">
        <v>957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44526</v>
      </c>
      <c r="B91" s="32" t="s">
        <v>1176</v>
      </c>
      <c r="C91" s="31" t="s">
        <v>1177</v>
      </c>
      <c r="D91" s="31" t="s">
        <v>1157</v>
      </c>
      <c r="E91" s="31" t="s">
        <v>577</v>
      </c>
      <c r="F91" s="90">
        <v>289941</v>
      </c>
      <c r="G91" s="32">
        <v>772.98</v>
      </c>
      <c r="H91" s="32" t="s">
        <v>957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44526</v>
      </c>
      <c r="B92" s="32" t="s">
        <v>1176</v>
      </c>
      <c r="C92" s="31" t="s">
        <v>1177</v>
      </c>
      <c r="D92" s="31" t="s">
        <v>1182</v>
      </c>
      <c r="E92" s="31" t="s">
        <v>577</v>
      </c>
      <c r="F92" s="90">
        <v>817029</v>
      </c>
      <c r="G92" s="32">
        <v>751.8</v>
      </c>
      <c r="H92" s="32" t="s">
        <v>957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44526</v>
      </c>
      <c r="B93" s="32" t="s">
        <v>1176</v>
      </c>
      <c r="C93" s="31" t="s">
        <v>1177</v>
      </c>
      <c r="D93" s="31" t="s">
        <v>1183</v>
      </c>
      <c r="E93" s="31" t="s">
        <v>577</v>
      </c>
      <c r="F93" s="90">
        <v>272214</v>
      </c>
      <c r="G93" s="32">
        <v>762.94</v>
      </c>
      <c r="H93" s="32" t="s">
        <v>957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44526</v>
      </c>
      <c r="B94" s="32" t="s">
        <v>1072</v>
      </c>
      <c r="C94" s="31" t="s">
        <v>1073</v>
      </c>
      <c r="D94" s="31" t="s">
        <v>1126</v>
      </c>
      <c r="E94" s="31" t="s">
        <v>577</v>
      </c>
      <c r="F94" s="90">
        <v>65000</v>
      </c>
      <c r="G94" s="32">
        <v>77.05</v>
      </c>
      <c r="H94" s="32" t="s">
        <v>957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44526</v>
      </c>
      <c r="B95" s="32" t="s">
        <v>1072</v>
      </c>
      <c r="C95" s="31" t="s">
        <v>1073</v>
      </c>
      <c r="D95" s="31" t="s">
        <v>1179</v>
      </c>
      <c r="E95" s="31" t="s">
        <v>577</v>
      </c>
      <c r="F95" s="90">
        <v>66926</v>
      </c>
      <c r="G95" s="32">
        <v>75.290000000000006</v>
      </c>
      <c r="H95" s="32" t="s">
        <v>957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44526</v>
      </c>
      <c r="B96" s="32" t="s">
        <v>1072</v>
      </c>
      <c r="C96" s="31" t="s">
        <v>1073</v>
      </c>
      <c r="D96" s="31" t="s">
        <v>1184</v>
      </c>
      <c r="E96" s="31" t="s">
        <v>577</v>
      </c>
      <c r="F96" s="90">
        <v>67727</v>
      </c>
      <c r="G96" s="32">
        <v>81.38</v>
      </c>
      <c r="H96" s="32" t="s">
        <v>957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44526</v>
      </c>
      <c r="B97" s="32" t="s">
        <v>1053</v>
      </c>
      <c r="C97" s="31" t="s">
        <v>1054</v>
      </c>
      <c r="D97" s="31" t="s">
        <v>1067</v>
      </c>
      <c r="E97" s="31" t="s">
        <v>577</v>
      </c>
      <c r="F97" s="90">
        <v>1976048</v>
      </c>
      <c r="G97" s="32">
        <v>3.69</v>
      </c>
      <c r="H97" s="32" t="s">
        <v>957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44526</v>
      </c>
      <c r="B98" s="32" t="s">
        <v>1185</v>
      </c>
      <c r="C98" s="31" t="s">
        <v>1186</v>
      </c>
      <c r="D98" s="31" t="s">
        <v>1187</v>
      </c>
      <c r="E98" s="31" t="s">
        <v>577</v>
      </c>
      <c r="F98" s="90">
        <v>100000</v>
      </c>
      <c r="G98" s="32">
        <v>5.48</v>
      </c>
      <c r="H98" s="32" t="s">
        <v>957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44526</v>
      </c>
      <c r="B99" s="32" t="s">
        <v>560</v>
      </c>
      <c r="C99" s="31" t="s">
        <v>1188</v>
      </c>
      <c r="D99" s="31" t="s">
        <v>1036</v>
      </c>
      <c r="E99" s="31" t="s">
        <v>577</v>
      </c>
      <c r="F99" s="90">
        <v>1562217</v>
      </c>
      <c r="G99" s="32">
        <v>167.97</v>
      </c>
      <c r="H99" s="32" t="s">
        <v>957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44526</v>
      </c>
      <c r="B100" s="32" t="s">
        <v>560</v>
      </c>
      <c r="C100" s="31" t="s">
        <v>1188</v>
      </c>
      <c r="D100" s="31" t="s">
        <v>1189</v>
      </c>
      <c r="E100" s="31" t="s">
        <v>577</v>
      </c>
      <c r="F100" s="90">
        <v>1500000</v>
      </c>
      <c r="G100" s="32">
        <v>167.45</v>
      </c>
      <c r="H100" s="32" t="s">
        <v>957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44526</v>
      </c>
      <c r="B101" s="32" t="s">
        <v>1190</v>
      </c>
      <c r="C101" s="31" t="s">
        <v>1191</v>
      </c>
      <c r="D101" s="31" t="s">
        <v>1192</v>
      </c>
      <c r="E101" s="31" t="s">
        <v>577</v>
      </c>
      <c r="F101" s="90">
        <v>51000</v>
      </c>
      <c r="G101" s="32">
        <v>34.07</v>
      </c>
      <c r="H101" s="32" t="s">
        <v>957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44526</v>
      </c>
      <c r="B102" s="32" t="s">
        <v>1065</v>
      </c>
      <c r="C102" s="31" t="s">
        <v>1066</v>
      </c>
      <c r="D102" s="31" t="s">
        <v>1193</v>
      </c>
      <c r="E102" s="31" t="s">
        <v>578</v>
      </c>
      <c r="F102" s="90">
        <v>220000</v>
      </c>
      <c r="G102" s="32">
        <v>25.7</v>
      </c>
      <c r="H102" s="32" t="s">
        <v>957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44526</v>
      </c>
      <c r="B103" s="32" t="s">
        <v>1194</v>
      </c>
      <c r="C103" s="31" t="s">
        <v>1195</v>
      </c>
      <c r="D103" s="31" t="s">
        <v>1196</v>
      </c>
      <c r="E103" s="31" t="s">
        <v>578</v>
      </c>
      <c r="F103" s="90">
        <v>6627</v>
      </c>
      <c r="G103" s="32">
        <v>71.17</v>
      </c>
      <c r="H103" s="32" t="s">
        <v>957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44526</v>
      </c>
      <c r="B104" s="32" t="s">
        <v>1197</v>
      </c>
      <c r="C104" s="31" t="s">
        <v>1198</v>
      </c>
      <c r="D104" s="31" t="s">
        <v>1199</v>
      </c>
      <c r="E104" s="31" t="s">
        <v>578</v>
      </c>
      <c r="F104" s="90">
        <v>519000</v>
      </c>
      <c r="G104" s="32">
        <v>5.01</v>
      </c>
      <c r="H104" s="32" t="s">
        <v>957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44526</v>
      </c>
      <c r="B105" s="32" t="s">
        <v>124</v>
      </c>
      <c r="C105" s="31" t="s">
        <v>1074</v>
      </c>
      <c r="D105" s="31" t="s">
        <v>1160</v>
      </c>
      <c r="E105" s="31" t="s">
        <v>578</v>
      </c>
      <c r="F105" s="90">
        <v>3214416</v>
      </c>
      <c r="G105" s="32">
        <v>245.09</v>
      </c>
      <c r="H105" s="32" t="s">
        <v>957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44526</v>
      </c>
      <c r="B106" s="32" t="s">
        <v>124</v>
      </c>
      <c r="C106" s="31" t="s">
        <v>1074</v>
      </c>
      <c r="D106" s="31" t="s">
        <v>1162</v>
      </c>
      <c r="E106" s="31" t="s">
        <v>578</v>
      </c>
      <c r="F106" s="90">
        <v>4544192</v>
      </c>
      <c r="G106" s="32">
        <v>242.93</v>
      </c>
      <c r="H106" s="32" t="s">
        <v>957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44526</v>
      </c>
      <c r="B107" s="32" t="s">
        <v>124</v>
      </c>
      <c r="C107" s="31" t="s">
        <v>1074</v>
      </c>
      <c r="D107" s="31" t="s">
        <v>1159</v>
      </c>
      <c r="E107" s="31" t="s">
        <v>578</v>
      </c>
      <c r="F107" s="90">
        <v>681434</v>
      </c>
      <c r="G107" s="32">
        <v>246</v>
      </c>
      <c r="H107" s="32" t="s">
        <v>957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44526</v>
      </c>
      <c r="B108" s="32" t="s">
        <v>124</v>
      </c>
      <c r="C108" s="31" t="s">
        <v>1074</v>
      </c>
      <c r="D108" s="31" t="s">
        <v>1036</v>
      </c>
      <c r="E108" s="31" t="s">
        <v>578</v>
      </c>
      <c r="F108" s="90">
        <v>5473744</v>
      </c>
      <c r="G108" s="32">
        <v>244.69</v>
      </c>
      <c r="H108" s="32" t="s">
        <v>957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44526</v>
      </c>
      <c r="B109" s="32" t="s">
        <v>124</v>
      </c>
      <c r="C109" s="31" t="s">
        <v>1074</v>
      </c>
      <c r="D109" s="31" t="s">
        <v>1158</v>
      </c>
      <c r="E109" s="31" t="s">
        <v>578</v>
      </c>
      <c r="F109" s="90">
        <v>3486181</v>
      </c>
      <c r="G109" s="32">
        <v>242.74</v>
      </c>
      <c r="H109" s="32" t="s">
        <v>957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44526</v>
      </c>
      <c r="B110" s="32" t="s">
        <v>124</v>
      </c>
      <c r="C110" s="31" t="s">
        <v>1074</v>
      </c>
      <c r="D110" s="31" t="s">
        <v>1157</v>
      </c>
      <c r="E110" s="31" t="s">
        <v>578</v>
      </c>
      <c r="F110" s="90">
        <v>3176457</v>
      </c>
      <c r="G110" s="32">
        <v>245.73</v>
      </c>
      <c r="H110" s="32" t="s">
        <v>957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44526</v>
      </c>
      <c r="B111" s="32" t="s">
        <v>124</v>
      </c>
      <c r="C111" s="31" t="s">
        <v>1074</v>
      </c>
      <c r="D111" s="31" t="s">
        <v>1163</v>
      </c>
      <c r="E111" s="31" t="s">
        <v>578</v>
      </c>
      <c r="F111" s="90">
        <v>6416907</v>
      </c>
      <c r="G111" s="32">
        <v>243.42</v>
      </c>
      <c r="H111" s="32" t="s">
        <v>957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44526</v>
      </c>
      <c r="B112" s="32" t="s">
        <v>124</v>
      </c>
      <c r="C112" s="31" t="s">
        <v>1074</v>
      </c>
      <c r="D112" s="31" t="s">
        <v>1161</v>
      </c>
      <c r="E112" s="31" t="s">
        <v>578</v>
      </c>
      <c r="F112" s="90">
        <v>2725338</v>
      </c>
      <c r="G112" s="32">
        <v>244.64</v>
      </c>
      <c r="H112" s="32" t="s">
        <v>957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44526</v>
      </c>
      <c r="B113" s="32" t="s">
        <v>1164</v>
      </c>
      <c r="C113" s="31" t="s">
        <v>1165</v>
      </c>
      <c r="D113" s="31" t="s">
        <v>1200</v>
      </c>
      <c r="E113" s="31" t="s">
        <v>578</v>
      </c>
      <c r="F113" s="90">
        <v>257448</v>
      </c>
      <c r="G113" s="32">
        <v>21.2</v>
      </c>
      <c r="H113" s="32" t="s">
        <v>957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44526</v>
      </c>
      <c r="B114" s="32" t="s">
        <v>1201</v>
      </c>
      <c r="C114" s="31" t="s">
        <v>1202</v>
      </c>
      <c r="D114" s="31" t="s">
        <v>1203</v>
      </c>
      <c r="E114" s="31" t="s">
        <v>578</v>
      </c>
      <c r="F114" s="90">
        <v>5500000</v>
      </c>
      <c r="G114" s="32">
        <v>2.57</v>
      </c>
      <c r="H114" s="32" t="s">
        <v>957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44526</v>
      </c>
      <c r="B115" s="32" t="s">
        <v>1068</v>
      </c>
      <c r="C115" s="31" t="s">
        <v>1069</v>
      </c>
      <c r="D115" s="31" t="s">
        <v>1015</v>
      </c>
      <c r="E115" s="31" t="s">
        <v>578</v>
      </c>
      <c r="F115" s="90">
        <v>1200783</v>
      </c>
      <c r="G115" s="32">
        <v>30.57</v>
      </c>
      <c r="H115" s="32" t="s">
        <v>957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44526</v>
      </c>
      <c r="B116" s="32" t="s">
        <v>1170</v>
      </c>
      <c r="C116" s="31" t="s">
        <v>1171</v>
      </c>
      <c r="D116" s="31" t="s">
        <v>1172</v>
      </c>
      <c r="E116" s="31" t="s">
        <v>578</v>
      </c>
      <c r="F116" s="90">
        <v>221621</v>
      </c>
      <c r="G116" s="32">
        <v>38.67</v>
      </c>
      <c r="H116" s="32" t="s">
        <v>957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44526</v>
      </c>
      <c r="B117" s="32" t="s">
        <v>1173</v>
      </c>
      <c r="C117" s="31" t="s">
        <v>1174</v>
      </c>
      <c r="D117" s="31" t="s">
        <v>1204</v>
      </c>
      <c r="E117" s="31" t="s">
        <v>578</v>
      </c>
      <c r="F117" s="90">
        <v>4610000</v>
      </c>
      <c r="G117" s="32">
        <v>82.15</v>
      </c>
      <c r="H117" s="32" t="s">
        <v>957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44526</v>
      </c>
      <c r="B118" s="32" t="s">
        <v>1070</v>
      </c>
      <c r="C118" s="31" t="s">
        <v>1071</v>
      </c>
      <c r="D118" s="31" t="s">
        <v>1158</v>
      </c>
      <c r="E118" s="31" t="s">
        <v>578</v>
      </c>
      <c r="F118" s="90">
        <v>90174</v>
      </c>
      <c r="G118" s="32">
        <v>736.25</v>
      </c>
      <c r="H118" s="32" t="s">
        <v>957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44526</v>
      </c>
      <c r="B119" s="32" t="s">
        <v>1070</v>
      </c>
      <c r="C119" s="31" t="s">
        <v>1071</v>
      </c>
      <c r="D119" s="31" t="s">
        <v>1036</v>
      </c>
      <c r="E119" s="31" t="s">
        <v>578</v>
      </c>
      <c r="F119" s="90">
        <v>163291</v>
      </c>
      <c r="G119" s="32">
        <v>736.36</v>
      </c>
      <c r="H119" s="32" t="s">
        <v>957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44526</v>
      </c>
      <c r="B120" s="32" t="s">
        <v>1176</v>
      </c>
      <c r="C120" s="31" t="s">
        <v>1177</v>
      </c>
      <c r="D120" s="31" t="s">
        <v>1183</v>
      </c>
      <c r="E120" s="31" t="s">
        <v>578</v>
      </c>
      <c r="F120" s="90">
        <v>272214</v>
      </c>
      <c r="G120" s="32">
        <v>763.21</v>
      </c>
      <c r="H120" s="32" t="s">
        <v>957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44526</v>
      </c>
      <c r="B121" s="32" t="s">
        <v>1176</v>
      </c>
      <c r="C121" s="31" t="s">
        <v>1177</v>
      </c>
      <c r="D121" s="31" t="s">
        <v>1179</v>
      </c>
      <c r="E121" s="31" t="s">
        <v>578</v>
      </c>
      <c r="F121" s="90">
        <v>398800</v>
      </c>
      <c r="G121" s="32">
        <v>767.5</v>
      </c>
      <c r="H121" s="32" t="s">
        <v>957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44526</v>
      </c>
      <c r="B122" s="32" t="s">
        <v>1176</v>
      </c>
      <c r="C122" s="31" t="s">
        <v>1177</v>
      </c>
      <c r="D122" s="31" t="s">
        <v>1180</v>
      </c>
      <c r="E122" s="31" t="s">
        <v>578</v>
      </c>
      <c r="F122" s="90">
        <v>279021</v>
      </c>
      <c r="G122" s="32">
        <v>764.82</v>
      </c>
      <c r="H122" s="32" t="s">
        <v>957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44526</v>
      </c>
      <c r="B123" s="32" t="s">
        <v>1176</v>
      </c>
      <c r="C123" s="31" t="s">
        <v>1177</v>
      </c>
      <c r="D123" s="31" t="s">
        <v>1157</v>
      </c>
      <c r="E123" s="31" t="s">
        <v>578</v>
      </c>
      <c r="F123" s="90">
        <v>290142</v>
      </c>
      <c r="G123" s="32">
        <v>773.34</v>
      </c>
      <c r="H123" s="32" t="s">
        <v>957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44526</v>
      </c>
      <c r="B124" s="32" t="s">
        <v>1176</v>
      </c>
      <c r="C124" s="31" t="s">
        <v>1177</v>
      </c>
      <c r="D124" s="31" t="s">
        <v>1178</v>
      </c>
      <c r="E124" s="31" t="s">
        <v>578</v>
      </c>
      <c r="F124" s="90">
        <v>609332</v>
      </c>
      <c r="G124" s="32">
        <v>759.98</v>
      </c>
      <c r="H124" s="32" t="s">
        <v>957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44526</v>
      </c>
      <c r="B125" s="32" t="s">
        <v>1072</v>
      </c>
      <c r="C125" s="31" t="s">
        <v>1073</v>
      </c>
      <c r="D125" s="31" t="s">
        <v>1184</v>
      </c>
      <c r="E125" s="31" t="s">
        <v>578</v>
      </c>
      <c r="F125" s="90">
        <v>21630</v>
      </c>
      <c r="G125" s="32">
        <v>80.88</v>
      </c>
      <c r="H125" s="32" t="s">
        <v>957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44526</v>
      </c>
      <c r="B126" s="32" t="s">
        <v>1072</v>
      </c>
      <c r="C126" s="31" t="s">
        <v>1073</v>
      </c>
      <c r="D126" s="31" t="s">
        <v>1179</v>
      </c>
      <c r="E126" s="31" t="s">
        <v>578</v>
      </c>
      <c r="F126" s="90">
        <v>66926</v>
      </c>
      <c r="G126" s="32">
        <v>75.34</v>
      </c>
      <c r="H126" s="32" t="s">
        <v>957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44526</v>
      </c>
      <c r="B127" s="32" t="s">
        <v>1053</v>
      </c>
      <c r="C127" s="31" t="s">
        <v>1054</v>
      </c>
      <c r="D127" s="31" t="s">
        <v>1067</v>
      </c>
      <c r="E127" s="31" t="s">
        <v>578</v>
      </c>
      <c r="F127" s="90">
        <v>2012303</v>
      </c>
      <c r="G127" s="32">
        <v>3.69</v>
      </c>
      <c r="H127" s="32" t="s">
        <v>957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44526</v>
      </c>
      <c r="B128" s="32" t="s">
        <v>560</v>
      </c>
      <c r="C128" s="31" t="s">
        <v>1188</v>
      </c>
      <c r="D128" s="31" t="s">
        <v>1036</v>
      </c>
      <c r="E128" s="31" t="s">
        <v>578</v>
      </c>
      <c r="F128" s="90">
        <v>1562049</v>
      </c>
      <c r="G128" s="32">
        <v>168.22</v>
      </c>
      <c r="H128" s="32" t="s">
        <v>957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44526</v>
      </c>
      <c r="B129" s="32" t="s">
        <v>1190</v>
      </c>
      <c r="C129" s="31" t="s">
        <v>1191</v>
      </c>
      <c r="D129" s="31" t="s">
        <v>1205</v>
      </c>
      <c r="E129" s="31" t="s">
        <v>578</v>
      </c>
      <c r="F129" s="90">
        <v>51000</v>
      </c>
      <c r="G129" s="32">
        <v>34.07</v>
      </c>
      <c r="H129" s="32" t="s">
        <v>957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7"/>
  <sheetViews>
    <sheetView zoomScale="85" zoomScaleNormal="85" workbookViewId="0">
      <selection activeCell="I22" sqref="I22:J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569</v>
      </c>
      <c r="C9" s="100"/>
      <c r="D9" s="101" t="s">
        <v>580</v>
      </c>
      <c r="E9" s="100" t="s">
        <v>581</v>
      </c>
      <c r="F9" s="100" t="s">
        <v>582</v>
      </c>
      <c r="G9" s="100" t="s">
        <v>583</v>
      </c>
      <c r="H9" s="100" t="s">
        <v>584</v>
      </c>
      <c r="I9" s="100" t="s">
        <v>585</v>
      </c>
      <c r="J9" s="99" t="s">
        <v>586</v>
      </c>
      <c r="K9" s="100" t="s">
        <v>587</v>
      </c>
      <c r="L9" s="102" t="s">
        <v>588</v>
      </c>
      <c r="M9" s="102" t="s">
        <v>589</v>
      </c>
      <c r="N9" s="100" t="s">
        <v>590</v>
      </c>
      <c r="O9" s="101" t="s">
        <v>591</v>
      </c>
      <c r="P9" s="100" t="s">
        <v>832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594</v>
      </c>
      <c r="F10" s="299">
        <v>2195</v>
      </c>
      <c r="G10" s="299">
        <v>2080</v>
      </c>
      <c r="H10" s="298">
        <v>2295</v>
      </c>
      <c r="I10" s="300" t="s">
        <v>827</v>
      </c>
      <c r="J10" s="103" t="s">
        <v>998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592</v>
      </c>
      <c r="O10" s="106">
        <v>44522</v>
      </c>
      <c r="P10" s="299"/>
      <c r="Q10" s="1"/>
      <c r="R10" s="1" t="s">
        <v>593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594</v>
      </c>
      <c r="F11" s="299">
        <v>1510</v>
      </c>
      <c r="G11" s="299">
        <v>1395</v>
      </c>
      <c r="H11" s="298">
        <v>1585</v>
      </c>
      <c r="I11" s="300" t="s">
        <v>829</v>
      </c>
      <c r="J11" s="103" t="s">
        <v>874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592</v>
      </c>
      <c r="O11" s="106">
        <v>44501</v>
      </c>
      <c r="P11" s="299"/>
      <c r="Q11" s="1"/>
      <c r="R11" s="1" t="s">
        <v>593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594</v>
      </c>
      <c r="F12" s="107" t="s">
        <v>833</v>
      </c>
      <c r="G12" s="107">
        <v>660</v>
      </c>
      <c r="H12" s="110"/>
      <c r="I12" s="111" t="s">
        <v>834</v>
      </c>
      <c r="J12" s="112" t="s">
        <v>595</v>
      </c>
      <c r="K12" s="113"/>
      <c r="L12" s="108"/>
      <c r="M12" s="114"/>
      <c r="N12" s="109"/>
      <c r="O12" s="110"/>
      <c r="P12" s="107">
        <f>VLOOKUP(D12,'MidCap Intra'!B22:C524,2,0)</f>
        <v>670.65</v>
      </c>
      <c r="Q12" s="1"/>
      <c r="R12" s="1" t="s">
        <v>593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594</v>
      </c>
      <c r="F13" s="412">
        <v>3870</v>
      </c>
      <c r="G13" s="412">
        <v>3670</v>
      </c>
      <c r="H13" s="417">
        <v>3670</v>
      </c>
      <c r="I13" s="418" t="s">
        <v>835</v>
      </c>
      <c r="J13" s="408" t="s">
        <v>921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605</v>
      </c>
      <c r="O13" s="411">
        <v>44503</v>
      </c>
      <c r="P13" s="412"/>
      <c r="Q13" s="1"/>
      <c r="R13" s="1" t="s">
        <v>593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594</v>
      </c>
      <c r="F14" s="299">
        <v>7330</v>
      </c>
      <c r="G14" s="299">
        <v>6980</v>
      </c>
      <c r="H14" s="298">
        <v>7760</v>
      </c>
      <c r="I14" s="300" t="s">
        <v>837</v>
      </c>
      <c r="J14" s="103" t="s">
        <v>920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592</v>
      </c>
      <c r="O14" s="106">
        <v>44501</v>
      </c>
      <c r="P14" s="299"/>
      <c r="Q14" s="1"/>
      <c r="R14" s="1" t="s">
        <v>593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594</v>
      </c>
      <c r="F15" s="372" t="s">
        <v>850</v>
      </c>
      <c r="G15" s="372">
        <v>1395</v>
      </c>
      <c r="H15" s="371"/>
      <c r="I15" s="373" t="s">
        <v>851</v>
      </c>
      <c r="J15" s="374" t="s">
        <v>595</v>
      </c>
      <c r="K15" s="374"/>
      <c r="L15" s="375"/>
      <c r="M15" s="376"/>
      <c r="N15" s="374"/>
      <c r="O15" s="377"/>
      <c r="P15" s="107">
        <f>VLOOKUP(D15,'MidCap Intra'!B29:C522,2,0)</f>
        <v>1453.65</v>
      </c>
      <c r="Q15" s="378"/>
      <c r="R15" s="378" t="s">
        <v>593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594</v>
      </c>
      <c r="F16" s="406">
        <v>2245</v>
      </c>
      <c r="G16" s="406">
        <v>2080</v>
      </c>
      <c r="H16" s="405">
        <v>2080</v>
      </c>
      <c r="I16" s="407" t="s">
        <v>827</v>
      </c>
      <c r="J16" s="408" t="s">
        <v>898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605</v>
      </c>
      <c r="O16" s="411">
        <v>44503</v>
      </c>
      <c r="P16" s="412"/>
      <c r="Q16" s="378"/>
      <c r="R16" s="378" t="s">
        <v>593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80">
        <v>8</v>
      </c>
      <c r="B17" s="266">
        <v>44501</v>
      </c>
      <c r="C17" s="481"/>
      <c r="D17" s="482" t="s">
        <v>130</v>
      </c>
      <c r="E17" s="483" t="s">
        <v>594</v>
      </c>
      <c r="F17" s="484">
        <v>474</v>
      </c>
      <c r="G17" s="484">
        <v>447</v>
      </c>
      <c r="H17" s="483">
        <v>501</v>
      </c>
      <c r="I17" s="485" t="s">
        <v>876</v>
      </c>
      <c r="J17" s="103" t="s">
        <v>923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592</v>
      </c>
      <c r="O17" s="106">
        <v>44511</v>
      </c>
      <c r="P17" s="299"/>
      <c r="Q17" s="378"/>
      <c r="R17" s="378" t="s">
        <v>593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594</v>
      </c>
      <c r="F18" s="406">
        <v>1010</v>
      </c>
      <c r="G18" s="406">
        <v>955</v>
      </c>
      <c r="H18" s="405">
        <v>955</v>
      </c>
      <c r="I18" s="407" t="s">
        <v>877</v>
      </c>
      <c r="J18" s="408" t="s">
        <v>996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605</v>
      </c>
      <c r="O18" s="411">
        <v>44522</v>
      </c>
      <c r="P18" s="412"/>
      <c r="Q18" s="378"/>
      <c r="R18" s="378" t="s">
        <v>596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594</v>
      </c>
      <c r="F19" s="299">
        <v>201</v>
      </c>
      <c r="G19" s="299">
        <v>188</v>
      </c>
      <c r="H19" s="298">
        <v>214.5</v>
      </c>
      <c r="I19" s="300" t="s">
        <v>882</v>
      </c>
      <c r="J19" s="103" t="s">
        <v>922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592</v>
      </c>
      <c r="O19" s="106">
        <v>44509</v>
      </c>
      <c r="P19" s="299"/>
      <c r="Q19" s="1"/>
      <c r="R19" s="1" t="s">
        <v>593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594</v>
      </c>
      <c r="F20" s="299">
        <v>1660</v>
      </c>
      <c r="G20" s="299">
        <v>1578</v>
      </c>
      <c r="H20" s="298">
        <v>1745</v>
      </c>
      <c r="I20" s="300" t="s">
        <v>925</v>
      </c>
      <c r="J20" s="103" t="s">
        <v>934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592</v>
      </c>
      <c r="O20" s="106">
        <v>44510</v>
      </c>
      <c r="P20" s="299"/>
      <c r="Q20" s="267"/>
      <c r="R20" s="267" t="s">
        <v>593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594</v>
      </c>
      <c r="F21" s="406">
        <v>2030</v>
      </c>
      <c r="G21" s="406">
        <v>1940</v>
      </c>
      <c r="H21" s="405">
        <v>1940</v>
      </c>
      <c r="I21" s="407" t="s">
        <v>944</v>
      </c>
      <c r="J21" s="408" t="s">
        <v>997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605</v>
      </c>
      <c r="O21" s="411">
        <v>44522</v>
      </c>
      <c r="P21" s="412"/>
      <c r="Q21" s="267"/>
      <c r="R21" s="267" t="s">
        <v>593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s="268" customFormat="1" ht="12.75" customHeight="1">
      <c r="A22" s="523">
        <v>13</v>
      </c>
      <c r="B22" s="524">
        <v>44525</v>
      </c>
      <c r="C22" s="525"/>
      <c r="D22" s="526" t="s">
        <v>408</v>
      </c>
      <c r="E22" s="527" t="s">
        <v>594</v>
      </c>
      <c r="F22" s="528" t="s">
        <v>1075</v>
      </c>
      <c r="G22" s="528">
        <v>730</v>
      </c>
      <c r="H22" s="527"/>
      <c r="I22" s="529" t="s">
        <v>1076</v>
      </c>
      <c r="J22" s="359" t="s">
        <v>595</v>
      </c>
      <c r="K22" s="359"/>
      <c r="L22" s="360"/>
      <c r="M22" s="361"/>
      <c r="N22" s="359"/>
      <c r="O22" s="362"/>
      <c r="P22" s="107">
        <f>VLOOKUP(D22,'MidCap Intra'!B36:C529,2,0)</f>
        <v>752.9</v>
      </c>
      <c r="Q22" s="267"/>
      <c r="R22" s="267" t="s">
        <v>593</v>
      </c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</row>
    <row r="23" spans="1:38" s="268" customFormat="1" ht="12.75" customHeight="1">
      <c r="A23" s="530">
        <v>14</v>
      </c>
      <c r="B23" s="531">
        <v>44525</v>
      </c>
      <c r="C23" s="532"/>
      <c r="D23" s="533" t="s">
        <v>452</v>
      </c>
      <c r="E23" s="534" t="s">
        <v>594</v>
      </c>
      <c r="F23" s="535">
        <v>356</v>
      </c>
      <c r="G23" s="535">
        <v>334</v>
      </c>
      <c r="H23" s="534">
        <v>370.5</v>
      </c>
      <c r="I23" s="536" t="s">
        <v>1077</v>
      </c>
      <c r="J23" s="537" t="s">
        <v>1078</v>
      </c>
      <c r="K23" s="537">
        <f t="shared" ref="K23" si="21">H23-F23</f>
        <v>14.5</v>
      </c>
      <c r="L23" s="538">
        <f>(F23*-0.07)/100</f>
        <v>-0.2492</v>
      </c>
      <c r="M23" s="539">
        <f t="shared" ref="M23" si="22">(K23+L23)/F23</f>
        <v>4.0030337078651688E-2</v>
      </c>
      <c r="N23" s="537" t="s">
        <v>592</v>
      </c>
      <c r="O23" s="540">
        <v>44525</v>
      </c>
      <c r="P23" s="541"/>
      <c r="Q23" s="267"/>
      <c r="R23" s="267" t="s">
        <v>596</v>
      </c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</row>
    <row r="24" spans="1:38" s="268" customFormat="1" ht="12.75" customHeight="1">
      <c r="A24" s="523">
        <v>15</v>
      </c>
      <c r="B24" s="524">
        <v>44525</v>
      </c>
      <c r="C24" s="525"/>
      <c r="D24" s="526" t="s">
        <v>266</v>
      </c>
      <c r="E24" s="527" t="s">
        <v>594</v>
      </c>
      <c r="F24" s="528" t="s">
        <v>1079</v>
      </c>
      <c r="G24" s="528">
        <v>1950</v>
      </c>
      <c r="H24" s="527"/>
      <c r="I24" s="529" t="s">
        <v>1080</v>
      </c>
      <c r="J24" s="359" t="s">
        <v>595</v>
      </c>
      <c r="K24" s="359"/>
      <c r="L24" s="360"/>
      <c r="M24" s="361"/>
      <c r="N24" s="359"/>
      <c r="O24" s="362"/>
      <c r="P24" s="107">
        <f>VLOOKUP(D24,'MidCap Intra'!B38:C531,2,0)</f>
        <v>2016.15</v>
      </c>
      <c r="Q24" s="267"/>
      <c r="R24" s="267" t="s">
        <v>593</v>
      </c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</row>
    <row r="25" spans="1:38" s="268" customFormat="1" ht="12.75" customHeight="1">
      <c r="A25" s="523">
        <v>16</v>
      </c>
      <c r="B25" s="524">
        <v>44526</v>
      </c>
      <c r="C25" s="525"/>
      <c r="D25" s="526" t="s">
        <v>523</v>
      </c>
      <c r="E25" s="527" t="s">
        <v>594</v>
      </c>
      <c r="F25" s="528" t="s">
        <v>1093</v>
      </c>
      <c r="G25" s="528">
        <v>2030</v>
      </c>
      <c r="H25" s="527"/>
      <c r="I25" s="529" t="s">
        <v>827</v>
      </c>
      <c r="J25" s="359" t="s">
        <v>595</v>
      </c>
      <c r="K25" s="359"/>
      <c r="L25" s="360"/>
      <c r="M25" s="361"/>
      <c r="N25" s="359"/>
      <c r="O25" s="362"/>
      <c r="P25" s="107">
        <f>VLOOKUP(D25,'MidCap Intra'!B39:C532,2,0)</f>
        <v>2121.1</v>
      </c>
      <c r="Q25" s="267"/>
      <c r="R25" s="267" t="s">
        <v>593</v>
      </c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</row>
    <row r="26" spans="1:38" s="268" customFormat="1" ht="12.75" customHeight="1">
      <c r="A26" s="523">
        <v>17</v>
      </c>
      <c r="B26" s="524">
        <v>44526</v>
      </c>
      <c r="C26" s="525"/>
      <c r="D26" s="526" t="s">
        <v>71</v>
      </c>
      <c r="E26" s="527" t="s">
        <v>594</v>
      </c>
      <c r="F26" s="528" t="s">
        <v>1094</v>
      </c>
      <c r="G26" s="528">
        <v>189</v>
      </c>
      <c r="H26" s="527"/>
      <c r="I26" s="529" t="s">
        <v>1095</v>
      </c>
      <c r="J26" s="359" t="s">
        <v>595</v>
      </c>
      <c r="K26" s="359"/>
      <c r="L26" s="360"/>
      <c r="M26" s="361"/>
      <c r="N26" s="359"/>
      <c r="O26" s="362"/>
      <c r="P26" s="107">
        <f>VLOOKUP(D26,'MidCap Intra'!B40:C533,2,0)</f>
        <v>198.2</v>
      </c>
      <c r="Q26" s="267"/>
      <c r="R26" s="267" t="s">
        <v>593</v>
      </c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</row>
    <row r="27" spans="1:38" s="268" customFormat="1" ht="12.75" customHeight="1">
      <c r="A27" s="523"/>
      <c r="B27" s="524"/>
      <c r="C27" s="525"/>
      <c r="D27" s="526"/>
      <c r="E27" s="527"/>
      <c r="F27" s="528"/>
      <c r="G27" s="528"/>
      <c r="H27" s="527"/>
      <c r="I27" s="529"/>
      <c r="J27" s="359"/>
      <c r="K27" s="359"/>
      <c r="L27" s="360"/>
      <c r="M27" s="361"/>
      <c r="N27" s="359"/>
      <c r="O27" s="362"/>
      <c r="P27" s="35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</row>
    <row r="28" spans="1:38" s="268" customFormat="1" ht="12.75" customHeight="1">
      <c r="A28" s="523"/>
      <c r="B28" s="524"/>
      <c r="C28" s="525"/>
      <c r="D28" s="526"/>
      <c r="E28" s="527"/>
      <c r="F28" s="528"/>
      <c r="G28" s="528"/>
      <c r="H28" s="527"/>
      <c r="I28" s="529"/>
      <c r="J28" s="359"/>
      <c r="K28" s="359"/>
      <c r="L28" s="360"/>
      <c r="M28" s="361"/>
      <c r="N28" s="359"/>
      <c r="O28" s="362"/>
      <c r="P28" s="35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38" ht="13.9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1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0"/>
      <c r="B30" s="121"/>
      <c r="C30" s="122"/>
      <c r="D30" s="123"/>
      <c r="E30" s="124"/>
      <c r="F30" s="124"/>
      <c r="H30" s="124"/>
      <c r="I30" s="125"/>
      <c r="J30" s="126"/>
      <c r="K30" s="126"/>
      <c r="L30" s="127"/>
      <c r="M30" s="128"/>
      <c r="N30" s="129"/>
      <c r="O30" s="130"/>
      <c r="P30" s="131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4.25" customHeight="1">
      <c r="A31" s="120"/>
      <c r="B31" s="121"/>
      <c r="C31" s="122"/>
      <c r="D31" s="123"/>
      <c r="E31" s="124"/>
      <c r="F31" s="124"/>
      <c r="G31" s="120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597</v>
      </c>
      <c r="B32" s="133"/>
      <c r="C32" s="134"/>
      <c r="D32" s="135"/>
      <c r="E32" s="136"/>
      <c r="F32" s="136"/>
      <c r="G32" s="136"/>
      <c r="H32" s="136"/>
      <c r="I32" s="136"/>
      <c r="J32" s="137"/>
      <c r="K32" s="136"/>
      <c r="L32" s="138"/>
      <c r="M32" s="59"/>
      <c r="N32" s="137"/>
      <c r="O32" s="13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9" t="s">
        <v>598</v>
      </c>
      <c r="B33" s="132"/>
      <c r="C33" s="132"/>
      <c r="D33" s="132"/>
      <c r="E33" s="44"/>
      <c r="F33" s="140" t="s">
        <v>599</v>
      </c>
      <c r="G33" s="6"/>
      <c r="H33" s="6"/>
      <c r="I33" s="6"/>
      <c r="J33" s="141"/>
      <c r="K33" s="142"/>
      <c r="L33" s="142"/>
      <c r="M33" s="143"/>
      <c r="N33" s="1"/>
      <c r="O33" s="1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600</v>
      </c>
      <c r="B34" s="132"/>
      <c r="C34" s="132"/>
      <c r="D34" s="132"/>
      <c r="E34" s="6"/>
      <c r="F34" s="140" t="s">
        <v>601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/>
      <c r="B35" s="132"/>
      <c r="C35" s="132"/>
      <c r="D35" s="132"/>
      <c r="E35" s="6"/>
      <c r="F35" s="6"/>
      <c r="G35" s="6"/>
      <c r="H35" s="6"/>
      <c r="I35" s="6"/>
      <c r="J35" s="145"/>
      <c r="K35" s="142"/>
      <c r="L35" s="142"/>
      <c r="M35" s="6"/>
      <c r="N35" s="146"/>
      <c r="O35" s="1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.75" customHeight="1">
      <c r="A36" s="1"/>
      <c r="B36" s="147" t="s">
        <v>602</v>
      </c>
      <c r="C36" s="147"/>
      <c r="D36" s="147"/>
      <c r="E36" s="147"/>
      <c r="F36" s="148"/>
      <c r="G36" s="6"/>
      <c r="H36" s="6"/>
      <c r="I36" s="149"/>
      <c r="J36" s="150"/>
      <c r="K36" s="151"/>
      <c r="L36" s="150"/>
      <c r="M36" s="6"/>
      <c r="N36" s="1"/>
      <c r="O36" s="1"/>
      <c r="P36" s="1"/>
      <c r="R36" s="59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99" t="s">
        <v>16</v>
      </c>
      <c r="B37" s="100" t="s">
        <v>569</v>
      </c>
      <c r="C37" s="102"/>
      <c r="D37" s="101" t="s">
        <v>580</v>
      </c>
      <c r="E37" s="100" t="s">
        <v>581</v>
      </c>
      <c r="F37" s="100" t="s">
        <v>582</v>
      </c>
      <c r="G37" s="100" t="s">
        <v>603</v>
      </c>
      <c r="H37" s="100" t="s">
        <v>584</v>
      </c>
      <c r="I37" s="100" t="s">
        <v>585</v>
      </c>
      <c r="J37" s="100" t="s">
        <v>586</v>
      </c>
      <c r="K37" s="100" t="s">
        <v>604</v>
      </c>
      <c r="L37" s="153" t="s">
        <v>588</v>
      </c>
      <c r="M37" s="102" t="s">
        <v>589</v>
      </c>
      <c r="N37" s="100" t="s">
        <v>590</v>
      </c>
      <c r="O37" s="101" t="s">
        <v>591</v>
      </c>
      <c r="P37" s="1"/>
      <c r="Q37" s="1"/>
      <c r="R37" s="59"/>
      <c r="S37" s="59"/>
      <c r="T37" s="59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s="268" customFormat="1" ht="15" customHeight="1">
      <c r="A38" s="331">
        <v>1</v>
      </c>
      <c r="B38" s="323">
        <v>44491</v>
      </c>
      <c r="C38" s="332"/>
      <c r="D38" s="333" t="s">
        <v>115</v>
      </c>
      <c r="E38" s="334" t="s">
        <v>594</v>
      </c>
      <c r="F38" s="334">
        <v>2925</v>
      </c>
      <c r="G38" s="334">
        <v>2850</v>
      </c>
      <c r="H38" s="334">
        <v>2940</v>
      </c>
      <c r="I38" s="334" t="s">
        <v>844</v>
      </c>
      <c r="J38" s="324" t="s">
        <v>878</v>
      </c>
      <c r="K38" s="324">
        <f t="shared" ref="K38:K39" si="23">H38-F38</f>
        <v>15</v>
      </c>
      <c r="L38" s="335">
        <f t="shared" ref="L38:L39" si="24">(F38*-0.7)/100</f>
        <v>-20.474999999999998</v>
      </c>
      <c r="M38" s="336">
        <f t="shared" ref="M38:M39" si="25">(K38+L38)/F38</f>
        <v>-1.8717948717948711E-3</v>
      </c>
      <c r="N38" s="324" t="s">
        <v>715</v>
      </c>
      <c r="O38" s="337">
        <v>44501</v>
      </c>
      <c r="R38" s="286" t="s">
        <v>593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2</v>
      </c>
      <c r="B39" s="266">
        <v>44495</v>
      </c>
      <c r="C39" s="289"/>
      <c r="D39" s="302" t="s">
        <v>202</v>
      </c>
      <c r="E39" s="301" t="s">
        <v>594</v>
      </c>
      <c r="F39" s="301">
        <v>3487.5</v>
      </c>
      <c r="G39" s="301">
        <v>3390</v>
      </c>
      <c r="H39" s="301">
        <v>3565</v>
      </c>
      <c r="I39" s="301" t="s">
        <v>846</v>
      </c>
      <c r="J39" s="103" t="s">
        <v>967</v>
      </c>
      <c r="K39" s="103">
        <f t="shared" si="23"/>
        <v>77.5</v>
      </c>
      <c r="L39" s="104">
        <f t="shared" si="24"/>
        <v>-24.412500000000001</v>
      </c>
      <c r="M39" s="105">
        <f t="shared" si="25"/>
        <v>1.5222222222222222E-2</v>
      </c>
      <c r="N39" s="103" t="s">
        <v>592</v>
      </c>
      <c r="O39" s="106">
        <v>44515</v>
      </c>
      <c r="R39" s="286" t="s">
        <v>593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88">
        <v>3</v>
      </c>
      <c r="B40" s="266">
        <v>44497</v>
      </c>
      <c r="C40" s="289"/>
      <c r="D40" s="302" t="s">
        <v>323</v>
      </c>
      <c r="E40" s="301" t="s">
        <v>594</v>
      </c>
      <c r="F40" s="301">
        <v>416</v>
      </c>
      <c r="G40" s="301">
        <v>403</v>
      </c>
      <c r="H40" s="301">
        <v>424</v>
      </c>
      <c r="I40" s="301" t="s">
        <v>873</v>
      </c>
      <c r="J40" s="103" t="s">
        <v>933</v>
      </c>
      <c r="K40" s="103">
        <f t="shared" ref="K40" si="26">H40-F40</f>
        <v>8</v>
      </c>
      <c r="L40" s="104">
        <f t="shared" ref="L40" si="27">(F40*-0.7)/100</f>
        <v>-2.9119999999999999</v>
      </c>
      <c r="M40" s="105">
        <f t="shared" ref="M40" si="28">(K40+L40)/F40</f>
        <v>1.2230769230769231E-2</v>
      </c>
      <c r="N40" s="103" t="s">
        <v>592</v>
      </c>
      <c r="O40" s="106">
        <v>44509</v>
      </c>
      <c r="R40" s="286" t="s">
        <v>596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88">
        <v>4</v>
      </c>
      <c r="B41" s="266">
        <v>44501</v>
      </c>
      <c r="C41" s="289"/>
      <c r="D41" s="302" t="s">
        <v>190</v>
      </c>
      <c r="E41" s="301" t="s">
        <v>594</v>
      </c>
      <c r="F41" s="301">
        <v>502</v>
      </c>
      <c r="G41" s="301">
        <v>487</v>
      </c>
      <c r="H41" s="301">
        <v>511</v>
      </c>
      <c r="I41" s="301" t="s">
        <v>875</v>
      </c>
      <c r="J41" s="103" t="s">
        <v>801</v>
      </c>
      <c r="K41" s="103">
        <f t="shared" ref="K41:K43" si="29">H41-F41</f>
        <v>9</v>
      </c>
      <c r="L41" s="104">
        <f>(F41*-0.07)/100</f>
        <v>-0.35139999999999999</v>
      </c>
      <c r="M41" s="105">
        <f t="shared" ref="M41:M43" si="30">(K41+L41)/F41</f>
        <v>1.722828685258964E-2</v>
      </c>
      <c r="N41" s="103" t="s">
        <v>592</v>
      </c>
      <c r="O41" s="325">
        <v>44501</v>
      </c>
      <c r="R41" s="286" t="s">
        <v>593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88">
        <v>5</v>
      </c>
      <c r="B42" s="266">
        <v>44509</v>
      </c>
      <c r="C42" s="289"/>
      <c r="D42" s="302" t="s">
        <v>345</v>
      </c>
      <c r="E42" s="301" t="s">
        <v>594</v>
      </c>
      <c r="F42" s="301">
        <v>2995</v>
      </c>
      <c r="G42" s="301">
        <v>2900</v>
      </c>
      <c r="H42" s="301">
        <v>3120</v>
      </c>
      <c r="I42" s="301" t="s">
        <v>927</v>
      </c>
      <c r="J42" s="103" t="s">
        <v>968</v>
      </c>
      <c r="K42" s="103">
        <f t="shared" si="29"/>
        <v>125</v>
      </c>
      <c r="L42" s="104">
        <f t="shared" ref="L42:L43" si="31">(F42*-0.7)/100</f>
        <v>-20.965</v>
      </c>
      <c r="M42" s="105">
        <f t="shared" si="30"/>
        <v>3.4736227045075126E-2</v>
      </c>
      <c r="N42" s="103" t="s">
        <v>592</v>
      </c>
      <c r="O42" s="106">
        <v>44516</v>
      </c>
      <c r="R42" s="286" t="s">
        <v>593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491">
        <v>6</v>
      </c>
      <c r="B43" s="439">
        <v>44509</v>
      </c>
      <c r="C43" s="492"/>
      <c r="D43" s="493" t="s">
        <v>95</v>
      </c>
      <c r="E43" s="463" t="s">
        <v>594</v>
      </c>
      <c r="F43" s="463">
        <v>2355</v>
      </c>
      <c r="G43" s="463">
        <v>2290</v>
      </c>
      <c r="H43" s="463">
        <v>2280</v>
      </c>
      <c r="I43" s="463" t="s">
        <v>932</v>
      </c>
      <c r="J43" s="408" t="s">
        <v>986</v>
      </c>
      <c r="K43" s="408">
        <f t="shared" si="29"/>
        <v>-75</v>
      </c>
      <c r="L43" s="409">
        <f t="shared" si="31"/>
        <v>-16.484999999999999</v>
      </c>
      <c r="M43" s="410">
        <f t="shared" si="30"/>
        <v>-3.8847133757961783E-2</v>
      </c>
      <c r="N43" s="408" t="s">
        <v>605</v>
      </c>
      <c r="O43" s="411">
        <v>44518</v>
      </c>
      <c r="R43" s="286" t="s">
        <v>593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5" customHeight="1">
      <c r="A44" s="491">
        <v>7</v>
      </c>
      <c r="B44" s="439">
        <v>44516</v>
      </c>
      <c r="C44" s="492"/>
      <c r="D44" s="493" t="s">
        <v>190</v>
      </c>
      <c r="E44" s="463" t="s">
        <v>594</v>
      </c>
      <c r="F44" s="463">
        <v>498.5</v>
      </c>
      <c r="G44" s="463">
        <v>484</v>
      </c>
      <c r="H44" s="463">
        <v>484</v>
      </c>
      <c r="I44" s="463" t="s">
        <v>969</v>
      </c>
      <c r="J44" s="408" t="s">
        <v>999</v>
      </c>
      <c r="K44" s="408">
        <f t="shared" ref="K44:K45" si="32">H44-F44</f>
        <v>-14.5</v>
      </c>
      <c r="L44" s="409">
        <f t="shared" ref="L44:L45" si="33">(F44*-0.7)/100</f>
        <v>-3.4895</v>
      </c>
      <c r="M44" s="410">
        <f t="shared" ref="M44:M45" si="34">(K44+L44)/F44</f>
        <v>-3.6087261785356067E-2</v>
      </c>
      <c r="N44" s="408" t="s">
        <v>605</v>
      </c>
      <c r="O44" s="411">
        <v>44518</v>
      </c>
      <c r="R44" s="286" t="s">
        <v>593</v>
      </c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5" customHeight="1">
      <c r="A45" s="491">
        <v>8</v>
      </c>
      <c r="B45" s="439">
        <v>44517</v>
      </c>
      <c r="C45" s="492"/>
      <c r="D45" s="493" t="s">
        <v>61</v>
      </c>
      <c r="E45" s="463" t="s">
        <v>594</v>
      </c>
      <c r="F45" s="463">
        <v>714.5</v>
      </c>
      <c r="G45" s="463">
        <v>696</v>
      </c>
      <c r="H45" s="463">
        <v>696</v>
      </c>
      <c r="I45" s="463" t="s">
        <v>981</v>
      </c>
      <c r="J45" s="408" t="s">
        <v>995</v>
      </c>
      <c r="K45" s="408">
        <f t="shared" si="32"/>
        <v>-18.5</v>
      </c>
      <c r="L45" s="409">
        <f t="shared" si="33"/>
        <v>-5.0015000000000001</v>
      </c>
      <c r="M45" s="410">
        <f t="shared" si="34"/>
        <v>-3.2892232330300912E-2</v>
      </c>
      <c r="N45" s="408" t="s">
        <v>605</v>
      </c>
      <c r="O45" s="411">
        <v>44518</v>
      </c>
      <c r="R45" s="286" t="s">
        <v>593</v>
      </c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5" customHeight="1">
      <c r="A46" s="288">
        <v>9</v>
      </c>
      <c r="B46" s="266">
        <v>44517</v>
      </c>
      <c r="C46" s="289"/>
      <c r="D46" s="302" t="s">
        <v>377</v>
      </c>
      <c r="E46" s="301" t="s">
        <v>594</v>
      </c>
      <c r="F46" s="301">
        <v>143.75</v>
      </c>
      <c r="G46" s="301">
        <v>139.5</v>
      </c>
      <c r="H46" s="301">
        <v>147.5</v>
      </c>
      <c r="I46" s="301" t="s">
        <v>982</v>
      </c>
      <c r="J46" s="103" t="s">
        <v>983</v>
      </c>
      <c r="K46" s="103">
        <f t="shared" ref="K46:K47" si="35">H46-F46</f>
        <v>3.75</v>
      </c>
      <c r="L46" s="104">
        <f>(F46*-0.07)/100</f>
        <v>-0.10062500000000002</v>
      </c>
      <c r="M46" s="105">
        <f t="shared" ref="M46:M47" si="36">(K46+L46)/F46</f>
        <v>2.538695652173913E-2</v>
      </c>
      <c r="N46" s="103" t="s">
        <v>592</v>
      </c>
      <c r="O46" s="325">
        <v>44517</v>
      </c>
      <c r="R46" s="286" t="s">
        <v>593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68" customFormat="1" ht="15" customHeight="1">
      <c r="A47" s="491">
        <v>10</v>
      </c>
      <c r="B47" s="468">
        <v>44522</v>
      </c>
      <c r="C47" s="492"/>
      <c r="D47" s="493" t="s">
        <v>125</v>
      </c>
      <c r="E47" s="463" t="s">
        <v>594</v>
      </c>
      <c r="F47" s="463">
        <v>759.5</v>
      </c>
      <c r="G47" s="463">
        <v>738</v>
      </c>
      <c r="H47" s="463">
        <v>738</v>
      </c>
      <c r="I47" s="463" t="s">
        <v>1004</v>
      </c>
      <c r="J47" s="408" t="s">
        <v>1099</v>
      </c>
      <c r="K47" s="408">
        <f t="shared" si="35"/>
        <v>-21.5</v>
      </c>
      <c r="L47" s="409">
        <f t="shared" ref="L47" si="37">(F47*-0.7)/100</f>
        <v>-5.3164999999999996</v>
      </c>
      <c r="M47" s="410">
        <f t="shared" si="36"/>
        <v>-3.530809743252139E-2</v>
      </c>
      <c r="N47" s="408" t="s">
        <v>605</v>
      </c>
      <c r="O47" s="411">
        <v>44526</v>
      </c>
      <c r="R47" s="286" t="s">
        <v>593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s="268" customFormat="1" ht="15" customHeight="1">
      <c r="A48" s="288">
        <v>11</v>
      </c>
      <c r="B48" s="521">
        <v>44522</v>
      </c>
      <c r="C48" s="289"/>
      <c r="D48" s="302" t="s">
        <v>408</v>
      </c>
      <c r="E48" s="301" t="s">
        <v>594</v>
      </c>
      <c r="F48" s="301">
        <v>767</v>
      </c>
      <c r="G48" s="301">
        <v>745</v>
      </c>
      <c r="H48" s="301">
        <v>789</v>
      </c>
      <c r="I48" s="301" t="s">
        <v>1005</v>
      </c>
      <c r="J48" s="103" t="s">
        <v>1020</v>
      </c>
      <c r="K48" s="103">
        <f t="shared" ref="K48" si="38">H48-F48</f>
        <v>22</v>
      </c>
      <c r="L48" s="104">
        <f t="shared" ref="L48" si="39">(F48*-0.7)/100</f>
        <v>-5.3689999999999998</v>
      </c>
      <c r="M48" s="105">
        <f t="shared" ref="M48" si="40">(K48+L48)/F48</f>
        <v>2.1683181225554106E-2</v>
      </c>
      <c r="N48" s="103" t="s">
        <v>592</v>
      </c>
      <c r="O48" s="106">
        <v>44523</v>
      </c>
      <c r="R48" s="286" t="s">
        <v>593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s="268" customFormat="1" ht="15" customHeight="1">
      <c r="A49" s="278">
        <v>12</v>
      </c>
      <c r="B49" s="319">
        <v>44524</v>
      </c>
      <c r="C49" s="279"/>
      <c r="D49" s="280" t="s">
        <v>1037</v>
      </c>
      <c r="E49" s="281" t="s">
        <v>594</v>
      </c>
      <c r="F49" s="281" t="s">
        <v>1038</v>
      </c>
      <c r="G49" s="281">
        <v>3080</v>
      </c>
      <c r="H49" s="281"/>
      <c r="I49" s="281" t="s">
        <v>1039</v>
      </c>
      <c r="J49" s="278" t="s">
        <v>595</v>
      </c>
      <c r="K49" s="319"/>
      <c r="L49" s="279"/>
      <c r="M49" s="280"/>
      <c r="N49" s="281"/>
      <c r="O49" s="281"/>
      <c r="R49" s="286" t="s">
        <v>596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s="268" customFormat="1" ht="15" customHeight="1">
      <c r="A50" s="278">
        <v>13</v>
      </c>
      <c r="B50" s="319">
        <v>44526</v>
      </c>
      <c r="C50" s="279"/>
      <c r="D50" s="280" t="s">
        <v>179</v>
      </c>
      <c r="E50" s="281" t="s">
        <v>594</v>
      </c>
      <c r="F50" s="281" t="s">
        <v>1091</v>
      </c>
      <c r="G50" s="281">
        <v>2890</v>
      </c>
      <c r="H50" s="281"/>
      <c r="I50" s="281" t="s">
        <v>1092</v>
      </c>
      <c r="J50" s="278" t="s">
        <v>595</v>
      </c>
      <c r="K50" s="319"/>
      <c r="L50" s="279"/>
      <c r="M50" s="280"/>
      <c r="N50" s="281"/>
      <c r="O50" s="281"/>
      <c r="R50" s="286" t="s">
        <v>593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s="268" customFormat="1" ht="15" customHeight="1">
      <c r="A51" s="278"/>
      <c r="B51" s="319"/>
      <c r="C51" s="279"/>
      <c r="D51" s="280"/>
      <c r="E51" s="281"/>
      <c r="F51" s="281"/>
      <c r="G51" s="281"/>
      <c r="H51" s="281"/>
      <c r="I51" s="281"/>
      <c r="J51" s="278"/>
      <c r="K51" s="319"/>
      <c r="L51" s="279"/>
      <c r="M51" s="280"/>
      <c r="N51" s="281"/>
      <c r="O51" s="281"/>
      <c r="R51" s="286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s="268" customFormat="1" ht="15" customHeight="1">
      <c r="A52" s="278"/>
      <c r="B52" s="319"/>
      <c r="C52" s="279"/>
      <c r="D52" s="280"/>
      <c r="E52" s="281"/>
      <c r="F52" s="281"/>
      <c r="G52" s="281"/>
      <c r="H52" s="281"/>
      <c r="I52" s="281"/>
      <c r="J52" s="278"/>
      <c r="K52" s="319"/>
      <c r="L52" s="279"/>
      <c r="M52" s="280"/>
      <c r="N52" s="281"/>
      <c r="O52" s="281"/>
      <c r="R52" s="286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s="268" customFormat="1" ht="15" customHeight="1">
      <c r="A53" s="278"/>
      <c r="B53" s="319"/>
      <c r="C53" s="279"/>
      <c r="D53" s="280"/>
      <c r="E53" s="281"/>
      <c r="F53" s="281"/>
      <c r="G53" s="281"/>
      <c r="H53" s="281"/>
      <c r="I53" s="281"/>
      <c r="J53" s="278"/>
      <c r="K53" s="319"/>
      <c r="L53" s="279"/>
      <c r="M53" s="280"/>
      <c r="N53" s="281"/>
      <c r="O53" s="281"/>
      <c r="R53" s="286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5" customHeight="1">
      <c r="A54" s="270"/>
      <c r="B54" s="271"/>
      <c r="C54" s="272"/>
      <c r="D54" s="273"/>
      <c r="E54" s="274"/>
      <c r="F54" s="274"/>
      <c r="G54" s="274"/>
      <c r="H54" s="274"/>
      <c r="I54" s="274"/>
      <c r="J54" s="282"/>
      <c r="K54" s="282"/>
      <c r="L54" s="275"/>
      <c r="M54" s="283"/>
      <c r="N54" s="282"/>
      <c r="O54" s="284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55"/>
      <c r="B56" s="121"/>
      <c r="C56" s="156"/>
      <c r="D56" s="157"/>
      <c r="E56" s="120"/>
      <c r="F56" s="120"/>
      <c r="G56" s="120"/>
      <c r="H56" s="120"/>
      <c r="I56" s="120"/>
      <c r="J56" s="158"/>
      <c r="K56" s="158"/>
      <c r="L56" s="159"/>
      <c r="M56" s="160"/>
      <c r="N56" s="126"/>
      <c r="O56" s="161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32" t="s">
        <v>597</v>
      </c>
      <c r="B57" s="156"/>
      <c r="C57" s="156"/>
      <c r="D57" s="1"/>
      <c r="E57" s="6"/>
      <c r="F57" s="6"/>
      <c r="G57" s="6"/>
      <c r="H57" s="6" t="s">
        <v>609</v>
      </c>
      <c r="I57" s="6"/>
      <c r="J57" s="6"/>
      <c r="K57" s="128"/>
      <c r="L57" s="160"/>
      <c r="M57" s="128"/>
      <c r="N57" s="129"/>
      <c r="O57" s="128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9" t="s">
        <v>598</v>
      </c>
      <c r="B58" s="132"/>
      <c r="C58" s="132"/>
      <c r="D58" s="132"/>
      <c r="E58" s="44"/>
      <c r="F58" s="140" t="s">
        <v>599</v>
      </c>
      <c r="G58" s="59"/>
      <c r="H58" s="44"/>
      <c r="I58" s="59"/>
      <c r="J58" s="6"/>
      <c r="K58" s="162"/>
      <c r="L58" s="163"/>
      <c r="M58" s="6"/>
      <c r="N58" s="122"/>
      <c r="O58" s="16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9"/>
      <c r="B59" s="132"/>
      <c r="C59" s="132"/>
      <c r="D59" s="132"/>
      <c r="E59" s="6"/>
      <c r="F59" s="140" t="s">
        <v>601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2"/>
      <c r="B60" s="132"/>
      <c r="C60" s="132"/>
      <c r="D60" s="132"/>
      <c r="E60" s="6"/>
      <c r="F60" s="6"/>
      <c r="G60" s="6"/>
      <c r="H60" s="6"/>
      <c r="I60" s="6"/>
      <c r="J60" s="145"/>
      <c r="K60" s="142"/>
      <c r="L60" s="143"/>
      <c r="M60" s="6"/>
      <c r="N60" s="146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65" t="s">
        <v>610</v>
      </c>
      <c r="B61" s="165"/>
      <c r="C61" s="165"/>
      <c r="D61" s="165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0" t="s">
        <v>16</v>
      </c>
      <c r="B62" s="100" t="s">
        <v>569</v>
      </c>
      <c r="C62" s="100"/>
      <c r="D62" s="101" t="s">
        <v>580</v>
      </c>
      <c r="E62" s="100" t="s">
        <v>581</v>
      </c>
      <c r="F62" s="100" t="s">
        <v>582</v>
      </c>
      <c r="G62" s="100" t="s">
        <v>603</v>
      </c>
      <c r="H62" s="100" t="s">
        <v>584</v>
      </c>
      <c r="I62" s="100" t="s">
        <v>585</v>
      </c>
      <c r="J62" s="99" t="s">
        <v>586</v>
      </c>
      <c r="K62" s="166" t="s">
        <v>611</v>
      </c>
      <c r="L62" s="102" t="s">
        <v>588</v>
      </c>
      <c r="M62" s="166" t="s">
        <v>612</v>
      </c>
      <c r="N62" s="100" t="s">
        <v>613</v>
      </c>
      <c r="O62" s="99" t="s">
        <v>590</v>
      </c>
      <c r="P62" s="101" t="s">
        <v>591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s="268" customFormat="1" ht="13.5" customHeight="1">
      <c r="A63" s="384">
        <v>1</v>
      </c>
      <c r="B63" s="266">
        <v>44501</v>
      </c>
      <c r="C63" s="447"/>
      <c r="D63" s="447" t="s">
        <v>879</v>
      </c>
      <c r="E63" s="384" t="s">
        <v>594</v>
      </c>
      <c r="F63" s="384">
        <v>2418</v>
      </c>
      <c r="G63" s="384">
        <v>2380</v>
      </c>
      <c r="H63" s="387">
        <v>2445</v>
      </c>
      <c r="I63" s="387" t="s">
        <v>880</v>
      </c>
      <c r="J63" s="103" t="s">
        <v>923</v>
      </c>
      <c r="K63" s="387">
        <f t="shared" ref="K63" si="41">H63-F63</f>
        <v>27</v>
      </c>
      <c r="L63" s="440">
        <f t="shared" ref="L63" si="42">(H63*N63)*0.07%</f>
        <v>513.45000000000005</v>
      </c>
      <c r="M63" s="441">
        <f t="shared" ref="M63" si="43">(K63*N63)-L63</f>
        <v>7586.55</v>
      </c>
      <c r="N63" s="387">
        <v>300</v>
      </c>
      <c r="O63" s="442" t="s">
        <v>592</v>
      </c>
      <c r="P63" s="443">
        <v>44509</v>
      </c>
      <c r="Q63" s="276"/>
      <c r="R63" s="317" t="s">
        <v>593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44">
        <v>2</v>
      </c>
      <c r="B64" s="445">
        <v>44502</v>
      </c>
      <c r="C64" s="446"/>
      <c r="D64" s="446" t="s">
        <v>883</v>
      </c>
      <c r="E64" s="396" t="s">
        <v>594</v>
      </c>
      <c r="F64" s="396">
        <v>2887.5</v>
      </c>
      <c r="G64" s="396">
        <v>2848</v>
      </c>
      <c r="H64" s="397">
        <v>2918</v>
      </c>
      <c r="I64" s="397" t="s">
        <v>884</v>
      </c>
      <c r="J64" s="103" t="s">
        <v>907</v>
      </c>
      <c r="K64" s="387">
        <f t="shared" ref="K64:K65" si="44">H64-F64</f>
        <v>30.5</v>
      </c>
      <c r="L64" s="440">
        <f t="shared" ref="L64:L65" si="45">(H64*N64)*0.07%</f>
        <v>612.78000000000009</v>
      </c>
      <c r="M64" s="441">
        <f t="shared" ref="M64:M65" si="46">(K64*N64)-L64</f>
        <v>8537.2199999999993</v>
      </c>
      <c r="N64" s="387">
        <v>300</v>
      </c>
      <c r="O64" s="442" t="s">
        <v>592</v>
      </c>
      <c r="P64" s="443">
        <v>44503</v>
      </c>
      <c r="Q64" s="276"/>
      <c r="R64" s="317" t="s">
        <v>593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384">
        <v>3</v>
      </c>
      <c r="B65" s="428">
        <v>44502</v>
      </c>
      <c r="C65" s="447"/>
      <c r="D65" s="447" t="s">
        <v>885</v>
      </c>
      <c r="E65" s="396" t="s">
        <v>594</v>
      </c>
      <c r="F65" s="396">
        <v>1528</v>
      </c>
      <c r="G65" s="396">
        <v>1490</v>
      </c>
      <c r="H65" s="397">
        <v>1551</v>
      </c>
      <c r="I65" s="397" t="s">
        <v>886</v>
      </c>
      <c r="J65" s="103" t="s">
        <v>924</v>
      </c>
      <c r="K65" s="387">
        <f t="shared" si="44"/>
        <v>23</v>
      </c>
      <c r="L65" s="440">
        <f t="shared" si="45"/>
        <v>434.28000000000009</v>
      </c>
      <c r="M65" s="441">
        <f t="shared" si="46"/>
        <v>8765.7199999999993</v>
      </c>
      <c r="N65" s="387">
        <v>400</v>
      </c>
      <c r="O65" s="442" t="s">
        <v>592</v>
      </c>
      <c r="P65" s="443">
        <v>44509</v>
      </c>
      <c r="Q65" s="276"/>
      <c r="R65" s="317" t="s">
        <v>596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384">
        <v>4</v>
      </c>
      <c r="B66" s="428">
        <v>44503</v>
      </c>
      <c r="C66" s="447"/>
      <c r="D66" s="447" t="s">
        <v>883</v>
      </c>
      <c r="E66" s="396" t="s">
        <v>594</v>
      </c>
      <c r="F66" s="396">
        <v>2887.5</v>
      </c>
      <c r="G66" s="396">
        <v>2848</v>
      </c>
      <c r="H66" s="397">
        <v>2907.5</v>
      </c>
      <c r="I66" s="397" t="s">
        <v>884</v>
      </c>
      <c r="J66" s="103" t="s">
        <v>903</v>
      </c>
      <c r="K66" s="387">
        <f t="shared" ref="K66" si="47">H66-F66</f>
        <v>20</v>
      </c>
      <c r="L66" s="440">
        <f t="shared" ref="L66" si="48">(H66*N66)*0.07%</f>
        <v>610.57500000000005</v>
      </c>
      <c r="M66" s="441">
        <f t="shared" ref="M66" si="49">(K66*N66)-L66</f>
        <v>5389.4250000000002</v>
      </c>
      <c r="N66" s="387">
        <v>300</v>
      </c>
      <c r="O66" s="442" t="s">
        <v>592</v>
      </c>
      <c r="P66" s="443">
        <v>44505</v>
      </c>
      <c r="Q66" s="276"/>
      <c r="R66" s="317" t="s">
        <v>593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384">
        <v>5</v>
      </c>
      <c r="B67" s="428">
        <v>44508</v>
      </c>
      <c r="C67" s="447"/>
      <c r="D67" s="447" t="s">
        <v>913</v>
      </c>
      <c r="E67" s="396" t="s">
        <v>594</v>
      </c>
      <c r="F67" s="396">
        <v>2330</v>
      </c>
      <c r="G67" s="396">
        <v>2290</v>
      </c>
      <c r="H67" s="397">
        <v>2362.5</v>
      </c>
      <c r="I67" s="397" t="s">
        <v>914</v>
      </c>
      <c r="J67" s="103" t="s">
        <v>759</v>
      </c>
      <c r="K67" s="387">
        <f t="shared" ref="K67" si="50">H67-F67</f>
        <v>32.5</v>
      </c>
      <c r="L67" s="440">
        <f t="shared" ref="L67" si="51">(H67*N67)*0.07%</f>
        <v>454.78125000000006</v>
      </c>
      <c r="M67" s="441">
        <f t="shared" ref="M67" si="52">(K67*N67)-L67</f>
        <v>8482.71875</v>
      </c>
      <c r="N67" s="387">
        <v>275</v>
      </c>
      <c r="O67" s="442" t="s">
        <v>592</v>
      </c>
      <c r="P67" s="443">
        <v>44508</v>
      </c>
      <c r="Q67" s="276"/>
      <c r="R67" s="317" t="s">
        <v>596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384">
        <v>6</v>
      </c>
      <c r="B68" s="428">
        <v>44508</v>
      </c>
      <c r="C68" s="447"/>
      <c r="D68" s="447" t="s">
        <v>916</v>
      </c>
      <c r="E68" s="396" t="s">
        <v>917</v>
      </c>
      <c r="F68" s="396">
        <v>18050</v>
      </c>
      <c r="G68" s="396">
        <v>18160</v>
      </c>
      <c r="H68" s="397">
        <v>18005</v>
      </c>
      <c r="I68" s="397" t="s">
        <v>918</v>
      </c>
      <c r="J68" s="103" t="s">
        <v>926</v>
      </c>
      <c r="K68" s="387">
        <f>F68-H68</f>
        <v>45</v>
      </c>
      <c r="L68" s="440">
        <f t="shared" ref="L68:L69" si="53">(H68*N68)*0.07%</f>
        <v>630.17500000000007</v>
      </c>
      <c r="M68" s="441">
        <f t="shared" ref="M68:M69" si="54">(K68*N68)-L68</f>
        <v>1619.8249999999998</v>
      </c>
      <c r="N68" s="387">
        <v>50</v>
      </c>
      <c r="O68" s="442" t="s">
        <v>592</v>
      </c>
      <c r="P68" s="443">
        <v>44509</v>
      </c>
      <c r="Q68" s="276"/>
      <c r="R68" s="317" t="s">
        <v>593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434">
        <v>7</v>
      </c>
      <c r="B69" s="430">
        <v>44509</v>
      </c>
      <c r="C69" s="432"/>
      <c r="D69" s="432" t="s">
        <v>879</v>
      </c>
      <c r="E69" s="433" t="s">
        <v>594</v>
      </c>
      <c r="F69" s="433">
        <v>2424</v>
      </c>
      <c r="G69" s="433">
        <v>2385</v>
      </c>
      <c r="H69" s="475">
        <v>2385</v>
      </c>
      <c r="I69" s="475" t="s">
        <v>880</v>
      </c>
      <c r="J69" s="408" t="s">
        <v>959</v>
      </c>
      <c r="K69" s="435">
        <f t="shared" ref="K69" si="55">H69-F69</f>
        <v>-39</v>
      </c>
      <c r="L69" s="476">
        <f t="shared" si="53"/>
        <v>500.85000000000008</v>
      </c>
      <c r="M69" s="477">
        <f t="shared" si="54"/>
        <v>-12200.85</v>
      </c>
      <c r="N69" s="435">
        <v>300</v>
      </c>
      <c r="O69" s="478" t="s">
        <v>605</v>
      </c>
      <c r="P69" s="479">
        <v>44511</v>
      </c>
      <c r="Q69" s="276"/>
      <c r="R69" s="317" t="s">
        <v>593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384">
        <v>8</v>
      </c>
      <c r="B70" s="428">
        <v>44509</v>
      </c>
      <c r="C70" s="447"/>
      <c r="D70" s="447" t="s">
        <v>928</v>
      </c>
      <c r="E70" s="396" t="s">
        <v>594</v>
      </c>
      <c r="F70" s="396">
        <v>782</v>
      </c>
      <c r="G70" s="396">
        <v>773</v>
      </c>
      <c r="H70" s="397">
        <v>789</v>
      </c>
      <c r="I70" s="397" t="s">
        <v>929</v>
      </c>
      <c r="J70" s="103" t="s">
        <v>930</v>
      </c>
      <c r="K70" s="387">
        <f t="shared" ref="K70" si="56">H70-F70</f>
        <v>7</v>
      </c>
      <c r="L70" s="440">
        <f t="shared" ref="L70:L71" si="57">(H70*N70)*0.07%</f>
        <v>759.41250000000014</v>
      </c>
      <c r="M70" s="441">
        <f t="shared" ref="M70:M71" si="58">(K70*N70)-L70</f>
        <v>8865.5874999999996</v>
      </c>
      <c r="N70" s="387">
        <v>1375</v>
      </c>
      <c r="O70" s="442" t="s">
        <v>592</v>
      </c>
      <c r="P70" s="443">
        <v>44509</v>
      </c>
      <c r="Q70" s="276"/>
      <c r="R70" s="317" t="s">
        <v>596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384">
        <v>9</v>
      </c>
      <c r="B71" s="428">
        <v>44510</v>
      </c>
      <c r="C71" s="447"/>
      <c r="D71" s="447" t="s">
        <v>916</v>
      </c>
      <c r="E71" s="396" t="s">
        <v>917</v>
      </c>
      <c r="F71" s="396">
        <v>18000</v>
      </c>
      <c r="G71" s="396">
        <v>18130</v>
      </c>
      <c r="H71" s="397">
        <v>17915</v>
      </c>
      <c r="I71" s="397" t="s">
        <v>941</v>
      </c>
      <c r="J71" s="103" t="s">
        <v>934</v>
      </c>
      <c r="K71" s="387">
        <f>F71-H71</f>
        <v>85</v>
      </c>
      <c r="L71" s="440">
        <f t="shared" si="57"/>
        <v>627.02500000000009</v>
      </c>
      <c r="M71" s="441">
        <f t="shared" si="58"/>
        <v>3622.9749999999999</v>
      </c>
      <c r="N71" s="387">
        <v>50</v>
      </c>
      <c r="O71" s="442" t="s">
        <v>592</v>
      </c>
      <c r="P71" s="443">
        <v>44511</v>
      </c>
      <c r="Q71" s="276"/>
      <c r="R71" s="317" t="s">
        <v>593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87"/>
      <c r="AH71" s="315"/>
      <c r="AI71" s="315"/>
      <c r="AJ71" s="316"/>
      <c r="AK71" s="316"/>
      <c r="AL71" s="316"/>
    </row>
    <row r="72" spans="1:38" s="268" customFormat="1" ht="13.5" customHeight="1">
      <c r="A72" s="384">
        <v>10</v>
      </c>
      <c r="B72" s="428">
        <v>44511</v>
      </c>
      <c r="C72" s="447"/>
      <c r="D72" s="447" t="s">
        <v>945</v>
      </c>
      <c r="E72" s="396" t="s">
        <v>594</v>
      </c>
      <c r="F72" s="396">
        <v>1547.5</v>
      </c>
      <c r="G72" s="396">
        <v>1525</v>
      </c>
      <c r="H72" s="397">
        <v>1571</v>
      </c>
      <c r="I72" s="397" t="s">
        <v>946</v>
      </c>
      <c r="J72" s="103" t="s">
        <v>960</v>
      </c>
      <c r="K72" s="387">
        <f t="shared" ref="K72" si="59">H72-F72</f>
        <v>23.5</v>
      </c>
      <c r="L72" s="440">
        <f t="shared" ref="L72" si="60">(H72*N72)*0.07%</f>
        <v>604.83500000000004</v>
      </c>
      <c r="M72" s="441">
        <f t="shared" ref="M72" si="61">(K72*N72)-L72</f>
        <v>12320.165000000001</v>
      </c>
      <c r="N72" s="387">
        <v>550</v>
      </c>
      <c r="O72" s="442" t="s">
        <v>592</v>
      </c>
      <c r="P72" s="443">
        <v>44515</v>
      </c>
      <c r="Q72" s="276"/>
      <c r="R72" s="317" t="s">
        <v>593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316"/>
      <c r="AG72" s="287"/>
      <c r="AH72" s="315"/>
      <c r="AI72" s="315"/>
      <c r="AJ72" s="316"/>
      <c r="AK72" s="316"/>
      <c r="AL72" s="316"/>
    </row>
    <row r="73" spans="1:38" s="268" customFormat="1" ht="13.5" customHeight="1">
      <c r="A73" s="434">
        <v>11</v>
      </c>
      <c r="B73" s="430">
        <v>44512</v>
      </c>
      <c r="C73" s="432"/>
      <c r="D73" s="432" t="s">
        <v>916</v>
      </c>
      <c r="E73" s="433" t="s">
        <v>917</v>
      </c>
      <c r="F73" s="433">
        <v>18030</v>
      </c>
      <c r="G73" s="433">
        <v>18160</v>
      </c>
      <c r="H73" s="475">
        <v>18180</v>
      </c>
      <c r="I73" s="475" t="s">
        <v>941</v>
      </c>
      <c r="J73" s="408" t="s">
        <v>958</v>
      </c>
      <c r="K73" s="435">
        <f>F73-H73</f>
        <v>-150</v>
      </c>
      <c r="L73" s="476">
        <f t="shared" ref="L73:L74" si="62">(H73*N73)*0.07%</f>
        <v>636.30000000000007</v>
      </c>
      <c r="M73" s="477">
        <f t="shared" ref="M73:M74" si="63">(K73*N73)-L73</f>
        <v>-8136.3</v>
      </c>
      <c r="N73" s="435">
        <v>50</v>
      </c>
      <c r="O73" s="478" t="s">
        <v>605</v>
      </c>
      <c r="P73" s="479">
        <v>44515</v>
      </c>
      <c r="Q73" s="276"/>
      <c r="R73" s="317" t="s">
        <v>593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316"/>
      <c r="AG73" s="287"/>
      <c r="AH73" s="315"/>
      <c r="AI73" s="315"/>
      <c r="AJ73" s="316"/>
      <c r="AK73" s="316"/>
      <c r="AL73" s="316"/>
    </row>
    <row r="74" spans="1:38" s="268" customFormat="1" ht="13.5" customHeight="1">
      <c r="A74" s="434">
        <v>12</v>
      </c>
      <c r="B74" s="430">
        <v>44512</v>
      </c>
      <c r="C74" s="432"/>
      <c r="D74" s="432" t="s">
        <v>913</v>
      </c>
      <c r="E74" s="433" t="s">
        <v>594</v>
      </c>
      <c r="F74" s="433">
        <v>2402</v>
      </c>
      <c r="G74" s="433">
        <v>2355</v>
      </c>
      <c r="H74" s="475">
        <v>2370</v>
      </c>
      <c r="I74" s="475" t="s">
        <v>954</v>
      </c>
      <c r="J74" s="408" t="s">
        <v>984</v>
      </c>
      <c r="K74" s="435">
        <f t="shared" ref="K74" si="64">H74-F74</f>
        <v>-32</v>
      </c>
      <c r="L74" s="476">
        <f t="shared" si="62"/>
        <v>456.22500000000008</v>
      </c>
      <c r="M74" s="477">
        <f t="shared" si="63"/>
        <v>-9256.2250000000004</v>
      </c>
      <c r="N74" s="435">
        <v>275</v>
      </c>
      <c r="O74" s="478" t="s">
        <v>605</v>
      </c>
      <c r="P74" s="479">
        <v>44517</v>
      </c>
      <c r="Q74" s="276"/>
      <c r="R74" s="317" t="s">
        <v>596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316"/>
      <c r="AG74" s="287"/>
      <c r="AH74" s="315"/>
      <c r="AI74" s="315"/>
      <c r="AJ74" s="316"/>
      <c r="AK74" s="316"/>
      <c r="AL74" s="316"/>
    </row>
    <row r="75" spans="1:38" s="268" customFormat="1" ht="13.5" customHeight="1">
      <c r="A75" s="434">
        <v>13</v>
      </c>
      <c r="B75" s="430">
        <v>44515</v>
      </c>
      <c r="C75" s="432"/>
      <c r="D75" s="432" t="s">
        <v>962</v>
      </c>
      <c r="E75" s="433" t="s">
        <v>594</v>
      </c>
      <c r="F75" s="433">
        <v>687.5</v>
      </c>
      <c r="G75" s="433">
        <v>678</v>
      </c>
      <c r="H75" s="475">
        <v>678</v>
      </c>
      <c r="I75" s="475" t="s">
        <v>963</v>
      </c>
      <c r="J75" s="408" t="s">
        <v>976</v>
      </c>
      <c r="K75" s="435">
        <f t="shared" ref="K75" si="65">H75-F75</f>
        <v>-9.5</v>
      </c>
      <c r="L75" s="476">
        <f t="shared" ref="L75" si="66">(H75*N75)*0.07%</f>
        <v>741.79980000000012</v>
      </c>
      <c r="M75" s="477">
        <f t="shared" ref="M75" si="67">(K75*N75)-L75</f>
        <v>-15590.299800000001</v>
      </c>
      <c r="N75" s="435">
        <v>1563</v>
      </c>
      <c r="O75" s="478" t="s">
        <v>605</v>
      </c>
      <c r="P75" s="479">
        <v>44511</v>
      </c>
      <c r="Q75" s="276"/>
      <c r="R75" s="317" t="s">
        <v>596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316"/>
      <c r="AG75" s="287"/>
      <c r="AH75" s="315"/>
      <c r="AI75" s="315"/>
      <c r="AJ75" s="316"/>
      <c r="AK75" s="316"/>
      <c r="AL75" s="316"/>
    </row>
    <row r="76" spans="1:38" s="268" customFormat="1" ht="13.5" customHeight="1">
      <c r="A76" s="434">
        <v>14</v>
      </c>
      <c r="B76" s="439">
        <v>44516</v>
      </c>
      <c r="C76" s="432"/>
      <c r="D76" s="432" t="s">
        <v>972</v>
      </c>
      <c r="E76" s="433" t="s">
        <v>594</v>
      </c>
      <c r="F76" s="433">
        <v>1548</v>
      </c>
      <c r="G76" s="433">
        <v>1525</v>
      </c>
      <c r="H76" s="475">
        <v>1525</v>
      </c>
      <c r="I76" s="475" t="s">
        <v>946</v>
      </c>
      <c r="J76" s="408" t="s">
        <v>1000</v>
      </c>
      <c r="K76" s="435">
        <f t="shared" ref="K76" si="68">H76-F76</f>
        <v>-23</v>
      </c>
      <c r="L76" s="476">
        <f t="shared" ref="L76" si="69">(H76*N76)*0.07%</f>
        <v>587.12500000000011</v>
      </c>
      <c r="M76" s="477">
        <f t="shared" ref="M76" si="70">(K76*N76)-L76</f>
        <v>-13237.125</v>
      </c>
      <c r="N76" s="435">
        <v>550</v>
      </c>
      <c r="O76" s="478" t="s">
        <v>605</v>
      </c>
      <c r="P76" s="479">
        <v>44522</v>
      </c>
      <c r="Q76" s="276"/>
      <c r="R76" s="317" t="s">
        <v>593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316"/>
      <c r="AG76" s="287"/>
      <c r="AH76" s="315"/>
      <c r="AI76" s="315"/>
      <c r="AJ76" s="316"/>
      <c r="AK76" s="316"/>
      <c r="AL76" s="316"/>
    </row>
    <row r="77" spans="1:38" s="268" customFormat="1" ht="13.5" customHeight="1">
      <c r="A77" s="434">
        <v>15</v>
      </c>
      <c r="B77" s="430">
        <v>44522</v>
      </c>
      <c r="C77" s="432"/>
      <c r="D77" s="432" t="s">
        <v>1001</v>
      </c>
      <c r="E77" s="433" t="s">
        <v>594</v>
      </c>
      <c r="F77" s="433">
        <v>932</v>
      </c>
      <c r="G77" s="433">
        <v>918</v>
      </c>
      <c r="H77" s="475">
        <v>918</v>
      </c>
      <c r="I77" s="475" t="s">
        <v>1002</v>
      </c>
      <c r="J77" s="408" t="s">
        <v>1003</v>
      </c>
      <c r="K77" s="435">
        <f t="shared" ref="K77" si="71">H77-F77</f>
        <v>-14</v>
      </c>
      <c r="L77" s="476">
        <f t="shared" ref="L77" si="72">(H77*N77)*0.07%</f>
        <v>546.21</v>
      </c>
      <c r="M77" s="477">
        <f t="shared" ref="M77" si="73">(K77*N77)-L77</f>
        <v>-12446.21</v>
      </c>
      <c r="N77" s="435">
        <v>850</v>
      </c>
      <c r="O77" s="478" t="s">
        <v>605</v>
      </c>
      <c r="P77" s="479">
        <v>44522</v>
      </c>
      <c r="Q77" s="276"/>
      <c r="R77" s="317" t="s">
        <v>593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316"/>
      <c r="AG77" s="287"/>
      <c r="AH77" s="315"/>
      <c r="AI77" s="315"/>
      <c r="AJ77" s="316"/>
      <c r="AK77" s="316"/>
      <c r="AL77" s="316"/>
    </row>
    <row r="78" spans="1:38" s="268" customFormat="1" ht="13.5" customHeight="1">
      <c r="A78" s="290">
        <v>16</v>
      </c>
      <c r="B78" s="454">
        <v>44523</v>
      </c>
      <c r="C78" s="326"/>
      <c r="D78" s="326" t="s">
        <v>1026</v>
      </c>
      <c r="E78" s="327" t="s">
        <v>594</v>
      </c>
      <c r="F78" s="327" t="s">
        <v>1027</v>
      </c>
      <c r="G78" s="327">
        <v>1448</v>
      </c>
      <c r="H78" s="328"/>
      <c r="I78" s="328" t="s">
        <v>1028</v>
      </c>
      <c r="J78" s="329" t="s">
        <v>595</v>
      </c>
      <c r="K78" s="293"/>
      <c r="L78" s="380"/>
      <c r="M78" s="381"/>
      <c r="N78" s="293"/>
      <c r="O78" s="382"/>
      <c r="P78" s="383"/>
      <c r="Q78" s="276"/>
      <c r="R78" s="317" t="s">
        <v>596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316"/>
      <c r="AG78" s="287"/>
      <c r="AH78" s="315"/>
      <c r="AI78" s="315"/>
      <c r="AJ78" s="316"/>
      <c r="AK78" s="316"/>
      <c r="AL78" s="316"/>
    </row>
    <row r="79" spans="1:38" s="268" customFormat="1" ht="13.5" customHeight="1">
      <c r="A79" s="384">
        <v>17</v>
      </c>
      <c r="B79" s="428">
        <v>44523</v>
      </c>
      <c r="C79" s="447"/>
      <c r="D79" s="447" t="s">
        <v>1029</v>
      </c>
      <c r="E79" s="396" t="s">
        <v>594</v>
      </c>
      <c r="F79" s="396">
        <v>2900</v>
      </c>
      <c r="G79" s="396">
        <v>2860</v>
      </c>
      <c r="H79" s="397">
        <v>2935</v>
      </c>
      <c r="I79" s="397" t="s">
        <v>1030</v>
      </c>
      <c r="J79" s="103" t="s">
        <v>1046</v>
      </c>
      <c r="K79" s="387">
        <f t="shared" ref="K79" si="74">H79-F79</f>
        <v>35</v>
      </c>
      <c r="L79" s="440">
        <f t="shared" ref="L79" si="75">(H79*N79)*0.07%</f>
        <v>616.35000000000014</v>
      </c>
      <c r="M79" s="441">
        <f t="shared" ref="M79" si="76">(K79*N79)-L79</f>
        <v>9883.65</v>
      </c>
      <c r="N79" s="387">
        <v>300</v>
      </c>
      <c r="O79" s="442" t="s">
        <v>592</v>
      </c>
      <c r="P79" s="443">
        <v>44524</v>
      </c>
      <c r="Q79" s="276"/>
      <c r="R79" s="317" t="s">
        <v>593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316"/>
      <c r="AG79" s="287"/>
      <c r="AH79" s="315"/>
      <c r="AI79" s="315"/>
      <c r="AJ79" s="316"/>
      <c r="AK79" s="316"/>
      <c r="AL79" s="316"/>
    </row>
    <row r="80" spans="1:38" s="268" customFormat="1" ht="13.5" customHeight="1">
      <c r="A80" s="290">
        <v>18</v>
      </c>
      <c r="B80" s="454">
        <v>44523</v>
      </c>
      <c r="C80" s="326"/>
      <c r="D80" s="326" t="s">
        <v>1031</v>
      </c>
      <c r="E80" s="327" t="s">
        <v>594</v>
      </c>
      <c r="F80" s="327" t="s">
        <v>1032</v>
      </c>
      <c r="G80" s="327">
        <v>2335</v>
      </c>
      <c r="H80" s="328"/>
      <c r="I80" s="328" t="s">
        <v>1033</v>
      </c>
      <c r="J80" s="329" t="s">
        <v>595</v>
      </c>
      <c r="K80" s="293"/>
      <c r="L80" s="380"/>
      <c r="M80" s="381"/>
      <c r="N80" s="293"/>
      <c r="O80" s="382"/>
      <c r="P80" s="383"/>
      <c r="Q80" s="276"/>
      <c r="R80" s="317" t="s">
        <v>593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316"/>
      <c r="AG80" s="287"/>
      <c r="AH80" s="315"/>
      <c r="AI80" s="315"/>
      <c r="AJ80" s="316"/>
      <c r="AK80" s="316"/>
      <c r="AL80" s="316"/>
    </row>
    <row r="81" spans="1:38" s="268" customFormat="1" ht="13.5" customHeight="1">
      <c r="A81" s="434">
        <v>19</v>
      </c>
      <c r="B81" s="430">
        <v>44524</v>
      </c>
      <c r="C81" s="432"/>
      <c r="D81" s="432" t="s">
        <v>1047</v>
      </c>
      <c r="E81" s="433" t="s">
        <v>594</v>
      </c>
      <c r="F81" s="433">
        <v>2322</v>
      </c>
      <c r="G81" s="433">
        <v>2285</v>
      </c>
      <c r="H81" s="475">
        <v>2285</v>
      </c>
      <c r="I81" s="475" t="s">
        <v>1048</v>
      </c>
      <c r="J81" s="408" t="s">
        <v>1049</v>
      </c>
      <c r="K81" s="435">
        <f t="shared" ref="K81" si="77">H81-F81</f>
        <v>-37</v>
      </c>
      <c r="L81" s="476">
        <f t="shared" ref="L81" si="78">(H81*N81)*0.07%</f>
        <v>439.86250000000007</v>
      </c>
      <c r="M81" s="477">
        <f t="shared" ref="M81" si="79">(K81*N81)-L81</f>
        <v>-10614.862499999999</v>
      </c>
      <c r="N81" s="435">
        <v>275</v>
      </c>
      <c r="O81" s="478" t="s">
        <v>605</v>
      </c>
      <c r="P81" s="479">
        <v>44524</v>
      </c>
      <c r="Q81" s="276"/>
      <c r="R81" s="317" t="s">
        <v>596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316"/>
      <c r="AG81" s="287"/>
      <c r="AH81" s="315"/>
      <c r="AI81" s="315"/>
      <c r="AJ81" s="316"/>
      <c r="AK81" s="316"/>
      <c r="AL81" s="316"/>
    </row>
    <row r="82" spans="1:38" s="268" customFormat="1" ht="13.5" customHeight="1">
      <c r="A82" s="290">
        <v>20</v>
      </c>
      <c r="B82" s="560">
        <v>44525</v>
      </c>
      <c r="C82" s="326"/>
      <c r="D82" s="326" t="s">
        <v>1081</v>
      </c>
      <c r="E82" s="327" t="s">
        <v>594</v>
      </c>
      <c r="F82" s="327" t="s">
        <v>1082</v>
      </c>
      <c r="G82" s="327">
        <v>3070</v>
      </c>
      <c r="H82" s="328"/>
      <c r="I82" s="328" t="s">
        <v>1083</v>
      </c>
      <c r="J82" s="329" t="s">
        <v>595</v>
      </c>
      <c r="K82" s="293"/>
      <c r="L82" s="380"/>
      <c r="M82" s="381"/>
      <c r="N82" s="293"/>
      <c r="O82" s="382"/>
      <c r="P82" s="383"/>
      <c r="Q82" s="276"/>
      <c r="R82" s="317" t="s">
        <v>593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316"/>
      <c r="AG82" s="287"/>
      <c r="AH82" s="315"/>
      <c r="AI82" s="315"/>
      <c r="AJ82" s="316"/>
      <c r="AK82" s="316"/>
      <c r="AL82" s="316"/>
    </row>
    <row r="83" spans="1:38" s="268" customFormat="1" ht="13.5" customHeight="1">
      <c r="A83" s="290"/>
      <c r="B83" s="454"/>
      <c r="C83" s="326"/>
      <c r="D83" s="326"/>
      <c r="E83" s="327"/>
      <c r="F83" s="327"/>
      <c r="G83" s="327"/>
      <c r="H83" s="328"/>
      <c r="I83" s="328"/>
      <c r="J83" s="329"/>
      <c r="K83" s="293"/>
      <c r="L83" s="380"/>
      <c r="M83" s="381"/>
      <c r="N83" s="293"/>
      <c r="O83" s="382"/>
      <c r="P83" s="383"/>
      <c r="Q83" s="276"/>
      <c r="R83" s="31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316"/>
      <c r="AG83" s="287"/>
      <c r="AH83" s="315"/>
      <c r="AI83" s="315"/>
      <c r="AJ83" s="316"/>
      <c r="AK83" s="316"/>
      <c r="AL83" s="316"/>
    </row>
    <row r="84" spans="1:38" s="268" customFormat="1" ht="13.5" customHeight="1">
      <c r="A84" s="290"/>
      <c r="B84" s="559"/>
      <c r="C84" s="326"/>
      <c r="D84" s="326"/>
      <c r="E84" s="327"/>
      <c r="F84" s="327"/>
      <c r="G84" s="327"/>
      <c r="H84" s="328"/>
      <c r="I84" s="328"/>
      <c r="J84" s="329"/>
      <c r="K84" s="293"/>
      <c r="L84" s="380"/>
      <c r="M84" s="381"/>
      <c r="N84" s="293"/>
      <c r="O84" s="382"/>
      <c r="P84" s="383"/>
      <c r="Q84" s="276"/>
      <c r="R84" s="31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316"/>
      <c r="AG84" s="287"/>
      <c r="AH84" s="315"/>
      <c r="AI84" s="315"/>
      <c r="AJ84" s="316"/>
      <c r="AK84" s="316"/>
      <c r="AL84" s="316"/>
    </row>
    <row r="85" spans="1:38" s="268" customFormat="1" ht="13.5" customHeight="1">
      <c r="A85" s="330"/>
      <c r="B85" s="330"/>
      <c r="C85" s="330"/>
      <c r="D85" s="330"/>
      <c r="E85" s="330"/>
      <c r="F85" s="330"/>
      <c r="G85" s="330"/>
      <c r="H85" s="330"/>
      <c r="I85" s="330"/>
      <c r="J85" s="330"/>
      <c r="K85" s="293"/>
      <c r="L85" s="380"/>
      <c r="M85" s="381"/>
      <c r="N85" s="293"/>
      <c r="O85" s="455"/>
      <c r="P85" s="456"/>
      <c r="Q85" s="276"/>
      <c r="R85" s="31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316"/>
      <c r="AG85" s="269"/>
      <c r="AH85" s="457"/>
      <c r="AI85" s="457"/>
      <c r="AJ85" s="357"/>
      <c r="AK85" s="357"/>
      <c r="AL85" s="357"/>
    </row>
    <row r="86" spans="1:38" ht="13.5" customHeight="1">
      <c r="A86" s="587"/>
      <c r="B86" s="589"/>
      <c r="C86" s="318"/>
      <c r="D86" s="285"/>
      <c r="E86" s="313"/>
      <c r="F86" s="313"/>
      <c r="G86" s="313"/>
      <c r="H86" s="314"/>
      <c r="I86" s="314"/>
      <c r="J86" s="285"/>
      <c r="K86" s="292"/>
      <c r="L86" s="292"/>
      <c r="M86" s="591"/>
      <c r="N86" s="593"/>
      <c r="O86" s="583"/>
      <c r="P86" s="585"/>
      <c r="Q86" s="167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588"/>
      <c r="B87" s="590"/>
      <c r="C87" s="109"/>
      <c r="D87" s="168"/>
      <c r="E87" s="107"/>
      <c r="F87" s="107"/>
      <c r="G87" s="107"/>
      <c r="H87" s="112"/>
      <c r="I87" s="314"/>
      <c r="J87" s="168"/>
      <c r="K87" s="291"/>
      <c r="L87" s="292"/>
      <c r="M87" s="592"/>
      <c r="N87" s="594"/>
      <c r="O87" s="584"/>
      <c r="P87" s="586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120"/>
      <c r="B88" s="121"/>
      <c r="C88" s="156"/>
      <c r="D88" s="169"/>
      <c r="E88" s="170"/>
      <c r="F88" s="120"/>
      <c r="G88" s="120"/>
      <c r="H88" s="120"/>
      <c r="I88" s="158"/>
      <c r="J88" s="158"/>
      <c r="K88" s="158"/>
      <c r="L88" s="158"/>
      <c r="M88" s="158"/>
      <c r="N88" s="158"/>
      <c r="O88" s="158"/>
      <c r="P88" s="158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71"/>
      <c r="B89" s="121"/>
      <c r="C89" s="122"/>
      <c r="D89" s="172"/>
      <c r="E89" s="125"/>
      <c r="F89" s="125"/>
      <c r="G89" s="125"/>
      <c r="H89" s="125"/>
      <c r="I89" s="125"/>
      <c r="J89" s="6"/>
      <c r="K89" s="125"/>
      <c r="L89" s="125"/>
      <c r="M89" s="6"/>
      <c r="N89" s="1"/>
      <c r="O89" s="122"/>
      <c r="P89" s="44"/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ht="12.75" customHeight="1">
      <c r="A90" s="173" t="s">
        <v>615</v>
      </c>
      <c r="B90" s="173"/>
      <c r="C90" s="173"/>
      <c r="D90" s="173"/>
      <c r="E90" s="174"/>
      <c r="F90" s="125"/>
      <c r="G90" s="125"/>
      <c r="H90" s="125"/>
      <c r="I90" s="125"/>
      <c r="J90" s="1"/>
      <c r="K90" s="6"/>
      <c r="L90" s="6"/>
      <c r="M90" s="6"/>
      <c r="N90" s="1"/>
      <c r="O90" s="1"/>
      <c r="P90" s="44"/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ht="38.25" customHeight="1">
      <c r="A91" s="100" t="s">
        <v>16</v>
      </c>
      <c r="B91" s="100" t="s">
        <v>569</v>
      </c>
      <c r="C91" s="100"/>
      <c r="D91" s="101" t="s">
        <v>580</v>
      </c>
      <c r="E91" s="100" t="s">
        <v>581</v>
      </c>
      <c r="F91" s="100" t="s">
        <v>582</v>
      </c>
      <c r="G91" s="100" t="s">
        <v>603</v>
      </c>
      <c r="H91" s="100" t="s">
        <v>584</v>
      </c>
      <c r="I91" s="100" t="s">
        <v>585</v>
      </c>
      <c r="J91" s="99" t="s">
        <v>586</v>
      </c>
      <c r="K91" s="99" t="s">
        <v>616</v>
      </c>
      <c r="L91" s="102" t="s">
        <v>588</v>
      </c>
      <c r="M91" s="166" t="s">
        <v>612</v>
      </c>
      <c r="N91" s="100" t="s">
        <v>613</v>
      </c>
      <c r="O91" s="100" t="s">
        <v>590</v>
      </c>
      <c r="P91" s="101" t="s">
        <v>591</v>
      </c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s="268" customFormat="1" ht="12.75" customHeight="1">
      <c r="A92" s="384">
        <v>1</v>
      </c>
      <c r="B92" s="266">
        <v>44501</v>
      </c>
      <c r="C92" s="385"/>
      <c r="D92" s="386" t="s">
        <v>881</v>
      </c>
      <c r="E92" s="384" t="s">
        <v>594</v>
      </c>
      <c r="F92" s="384">
        <v>62</v>
      </c>
      <c r="G92" s="384">
        <v>30</v>
      </c>
      <c r="H92" s="384">
        <v>75</v>
      </c>
      <c r="I92" s="387" t="s">
        <v>845</v>
      </c>
      <c r="J92" s="388" t="s">
        <v>896</v>
      </c>
      <c r="K92" s="389">
        <f>H92-F92</f>
        <v>13</v>
      </c>
      <c r="L92" s="389">
        <v>100</v>
      </c>
      <c r="M92" s="388">
        <f>(K92*N92)-100</f>
        <v>550</v>
      </c>
      <c r="N92" s="388">
        <v>50</v>
      </c>
      <c r="O92" s="390" t="s">
        <v>592</v>
      </c>
      <c r="P92" s="266">
        <v>44502</v>
      </c>
      <c r="Q92" s="276"/>
      <c r="R92" s="277" t="s">
        <v>596</v>
      </c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391">
        <v>2</v>
      </c>
      <c r="B93" s="392">
        <v>44502</v>
      </c>
      <c r="C93" s="393"/>
      <c r="D93" s="394" t="s">
        <v>887</v>
      </c>
      <c r="E93" s="395" t="s">
        <v>594</v>
      </c>
      <c r="F93" s="396">
        <v>62</v>
      </c>
      <c r="G93" s="396">
        <v>30</v>
      </c>
      <c r="H93" s="396">
        <v>83</v>
      </c>
      <c r="I93" s="397" t="s">
        <v>845</v>
      </c>
      <c r="J93" s="388" t="s">
        <v>606</v>
      </c>
      <c r="K93" s="389">
        <f t="shared" ref="K93:K94" si="80">H93-F93</f>
        <v>21</v>
      </c>
      <c r="L93" s="389">
        <v>100</v>
      </c>
      <c r="M93" s="388">
        <f t="shared" ref="M93:M94" si="81">(K93*N93)-100</f>
        <v>950</v>
      </c>
      <c r="N93" s="388">
        <v>50</v>
      </c>
      <c r="O93" s="390" t="s">
        <v>592</v>
      </c>
      <c r="P93" s="266">
        <v>44502</v>
      </c>
      <c r="Q93" s="276"/>
      <c r="R93" s="277" t="s">
        <v>596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398">
        <v>3</v>
      </c>
      <c r="B94" s="266">
        <v>44502</v>
      </c>
      <c r="C94" s="399"/>
      <c r="D94" s="386" t="s">
        <v>888</v>
      </c>
      <c r="E94" s="400" t="s">
        <v>594</v>
      </c>
      <c r="F94" s="384">
        <v>200</v>
      </c>
      <c r="G94" s="384">
        <v>95</v>
      </c>
      <c r="H94" s="384">
        <v>275</v>
      </c>
      <c r="I94" s="387" t="s">
        <v>889</v>
      </c>
      <c r="J94" s="388" t="s">
        <v>874</v>
      </c>
      <c r="K94" s="389">
        <f t="shared" si="80"/>
        <v>75</v>
      </c>
      <c r="L94" s="389">
        <v>100</v>
      </c>
      <c r="M94" s="388">
        <f t="shared" si="81"/>
        <v>1775</v>
      </c>
      <c r="N94" s="388">
        <v>25</v>
      </c>
      <c r="O94" s="390" t="s">
        <v>592</v>
      </c>
      <c r="P94" s="266">
        <v>44502</v>
      </c>
      <c r="Q94" s="276"/>
      <c r="R94" s="277" t="s">
        <v>593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419">
        <v>4</v>
      </c>
      <c r="B95" s="323">
        <v>44502</v>
      </c>
      <c r="C95" s="420"/>
      <c r="D95" s="421" t="s">
        <v>890</v>
      </c>
      <c r="E95" s="422" t="s">
        <v>594</v>
      </c>
      <c r="F95" s="423">
        <v>90</v>
      </c>
      <c r="G95" s="423">
        <v>60</v>
      </c>
      <c r="H95" s="423">
        <v>91</v>
      </c>
      <c r="I95" s="424" t="s">
        <v>891</v>
      </c>
      <c r="J95" s="425" t="s">
        <v>825</v>
      </c>
      <c r="K95" s="426">
        <f>H95-F95</f>
        <v>1</v>
      </c>
      <c r="L95" s="426">
        <v>100</v>
      </c>
      <c r="M95" s="425">
        <f>(K95*N95)-100</f>
        <v>-50</v>
      </c>
      <c r="N95" s="425">
        <v>50</v>
      </c>
      <c r="O95" s="427" t="s">
        <v>715</v>
      </c>
      <c r="P95" s="323">
        <v>44503</v>
      </c>
      <c r="Q95" s="276"/>
      <c r="R95" s="277" t="s">
        <v>593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398">
        <v>5</v>
      </c>
      <c r="B96" s="266">
        <v>44502</v>
      </c>
      <c r="C96" s="399"/>
      <c r="D96" s="386" t="s">
        <v>892</v>
      </c>
      <c r="E96" s="400" t="s">
        <v>594</v>
      </c>
      <c r="F96" s="384">
        <v>50</v>
      </c>
      <c r="G96" s="384">
        <v>35</v>
      </c>
      <c r="H96" s="384">
        <v>59</v>
      </c>
      <c r="I96" s="387" t="s">
        <v>893</v>
      </c>
      <c r="J96" s="388" t="s">
        <v>801</v>
      </c>
      <c r="K96" s="389">
        <f>H96-F96</f>
        <v>9</v>
      </c>
      <c r="L96" s="389">
        <v>100</v>
      </c>
      <c r="M96" s="388">
        <f>(K96*N96)-100</f>
        <v>2600</v>
      </c>
      <c r="N96" s="388">
        <v>300</v>
      </c>
      <c r="O96" s="390" t="s">
        <v>592</v>
      </c>
      <c r="P96" s="266">
        <v>44503</v>
      </c>
      <c r="Q96" s="276"/>
      <c r="R96" s="277" t="s">
        <v>596</v>
      </c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</row>
    <row r="97" spans="1:38" s="268" customFormat="1" ht="12.75" customHeight="1">
      <c r="A97" s="398">
        <v>6</v>
      </c>
      <c r="B97" s="266">
        <v>44502</v>
      </c>
      <c r="C97" s="399"/>
      <c r="D97" s="386" t="s">
        <v>894</v>
      </c>
      <c r="E97" s="400" t="s">
        <v>594</v>
      </c>
      <c r="F97" s="384">
        <v>155</v>
      </c>
      <c r="G97" s="384">
        <v>50</v>
      </c>
      <c r="H97" s="384">
        <v>205</v>
      </c>
      <c r="I97" s="387" t="s">
        <v>895</v>
      </c>
      <c r="J97" s="388" t="s">
        <v>897</v>
      </c>
      <c r="K97" s="389">
        <f>H97-F97</f>
        <v>50</v>
      </c>
      <c r="L97" s="389">
        <v>100</v>
      </c>
      <c r="M97" s="388">
        <f>(K97*N97)-100</f>
        <v>1150</v>
      </c>
      <c r="N97" s="388">
        <v>25</v>
      </c>
      <c r="O97" s="390" t="s">
        <v>592</v>
      </c>
      <c r="P97" s="266">
        <v>44502</v>
      </c>
      <c r="Q97" s="276"/>
      <c r="R97" s="277" t="s">
        <v>596</v>
      </c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429">
        <v>7</v>
      </c>
      <c r="B98" s="430">
        <v>44503</v>
      </c>
      <c r="C98" s="431"/>
      <c r="D98" s="474" t="s">
        <v>899</v>
      </c>
      <c r="E98" s="486" t="s">
        <v>594</v>
      </c>
      <c r="F98" s="434">
        <v>41</v>
      </c>
      <c r="G98" s="434">
        <v>25</v>
      </c>
      <c r="H98" s="434">
        <v>25</v>
      </c>
      <c r="I98" s="435" t="s">
        <v>900</v>
      </c>
      <c r="J98" s="436" t="s">
        <v>950</v>
      </c>
      <c r="K98" s="437">
        <f t="shared" ref="K98" si="82">H98-F98</f>
        <v>-16</v>
      </c>
      <c r="L98" s="437">
        <v>100</v>
      </c>
      <c r="M98" s="436">
        <f t="shared" ref="M98" si="83">(K98*N98)-100</f>
        <v>-4900</v>
      </c>
      <c r="N98" s="436">
        <v>300</v>
      </c>
      <c r="O98" s="438" t="s">
        <v>605</v>
      </c>
      <c r="P98" s="439">
        <v>44511</v>
      </c>
      <c r="Q98" s="276"/>
      <c r="R98" s="277" t="s">
        <v>596</v>
      </c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</row>
    <row r="99" spans="1:38" s="268" customFormat="1" ht="12.75" customHeight="1">
      <c r="A99" s="398">
        <v>8</v>
      </c>
      <c r="B99" s="428">
        <v>44503</v>
      </c>
      <c r="C99" s="399"/>
      <c r="D99" s="386" t="s">
        <v>901</v>
      </c>
      <c r="E99" s="400" t="s">
        <v>594</v>
      </c>
      <c r="F99" s="384">
        <v>54</v>
      </c>
      <c r="G99" s="384">
        <v>15</v>
      </c>
      <c r="H99" s="384">
        <v>74</v>
      </c>
      <c r="I99" s="387" t="s">
        <v>902</v>
      </c>
      <c r="J99" s="388" t="s">
        <v>903</v>
      </c>
      <c r="K99" s="389">
        <f t="shared" ref="K99:K104" si="84">H99-F99</f>
        <v>20</v>
      </c>
      <c r="L99" s="389">
        <v>100</v>
      </c>
      <c r="M99" s="388">
        <f t="shared" ref="M99:M104" si="85">(K99*N99)-100</f>
        <v>900</v>
      </c>
      <c r="N99" s="388">
        <v>50</v>
      </c>
      <c r="O99" s="390" t="s">
        <v>592</v>
      </c>
      <c r="P99" s="266">
        <v>44503</v>
      </c>
      <c r="Q99" s="276"/>
      <c r="R99" s="277" t="s">
        <v>596</v>
      </c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</row>
    <row r="100" spans="1:38" s="268" customFormat="1" ht="12.75" customHeight="1">
      <c r="A100" s="398">
        <v>9</v>
      </c>
      <c r="B100" s="428">
        <v>44503</v>
      </c>
      <c r="C100" s="399"/>
      <c r="D100" s="386" t="s">
        <v>892</v>
      </c>
      <c r="E100" s="400" t="s">
        <v>594</v>
      </c>
      <c r="F100" s="384">
        <v>50</v>
      </c>
      <c r="G100" s="384">
        <v>35</v>
      </c>
      <c r="H100" s="384">
        <v>59</v>
      </c>
      <c r="I100" s="387" t="s">
        <v>893</v>
      </c>
      <c r="J100" s="388" t="s">
        <v>801</v>
      </c>
      <c r="K100" s="389">
        <f t="shared" si="84"/>
        <v>9</v>
      </c>
      <c r="L100" s="389">
        <v>100</v>
      </c>
      <c r="M100" s="388">
        <f t="shared" si="85"/>
        <v>2600</v>
      </c>
      <c r="N100" s="388">
        <v>300</v>
      </c>
      <c r="O100" s="390" t="s">
        <v>592</v>
      </c>
      <c r="P100" s="266">
        <v>44508</v>
      </c>
      <c r="Q100" s="276"/>
      <c r="R100" s="277" t="s">
        <v>593</v>
      </c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</row>
    <row r="101" spans="1:38" s="268" customFormat="1" ht="12.75" customHeight="1">
      <c r="A101" s="429">
        <v>10</v>
      </c>
      <c r="B101" s="430">
        <v>44503</v>
      </c>
      <c r="C101" s="431"/>
      <c r="D101" s="432" t="s">
        <v>904</v>
      </c>
      <c r="E101" s="433" t="s">
        <v>594</v>
      </c>
      <c r="F101" s="434">
        <v>19</v>
      </c>
      <c r="G101" s="434"/>
      <c r="H101" s="434">
        <v>0</v>
      </c>
      <c r="I101" s="435" t="s">
        <v>905</v>
      </c>
      <c r="J101" s="436" t="s">
        <v>906</v>
      </c>
      <c r="K101" s="437">
        <f t="shared" si="84"/>
        <v>-19</v>
      </c>
      <c r="L101" s="437">
        <v>100</v>
      </c>
      <c r="M101" s="436">
        <f t="shared" si="85"/>
        <v>-1050</v>
      </c>
      <c r="N101" s="436">
        <v>50</v>
      </c>
      <c r="O101" s="438" t="s">
        <v>605</v>
      </c>
      <c r="P101" s="439">
        <v>44503</v>
      </c>
      <c r="Q101" s="276"/>
      <c r="R101" s="277" t="s">
        <v>596</v>
      </c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</row>
    <row r="102" spans="1:38" s="268" customFormat="1" ht="12.75" customHeight="1">
      <c r="A102" s="398">
        <v>11</v>
      </c>
      <c r="B102" s="428">
        <v>44508</v>
      </c>
      <c r="C102" s="399"/>
      <c r="D102" s="386" t="s">
        <v>910</v>
      </c>
      <c r="E102" s="400" t="s">
        <v>594</v>
      </c>
      <c r="F102" s="384">
        <v>125.5</v>
      </c>
      <c r="G102" s="384">
        <v>97</v>
      </c>
      <c r="H102" s="384">
        <v>148</v>
      </c>
      <c r="I102" s="387" t="s">
        <v>911</v>
      </c>
      <c r="J102" s="388" t="s">
        <v>912</v>
      </c>
      <c r="K102" s="389">
        <f t="shared" si="84"/>
        <v>22.5</v>
      </c>
      <c r="L102" s="389">
        <v>100</v>
      </c>
      <c r="M102" s="388">
        <f t="shared" si="85"/>
        <v>1025</v>
      </c>
      <c r="N102" s="388">
        <v>50</v>
      </c>
      <c r="O102" s="390" t="s">
        <v>592</v>
      </c>
      <c r="P102" s="266">
        <v>44508</v>
      </c>
      <c r="Q102" s="276"/>
      <c r="R102" s="277" t="s">
        <v>593</v>
      </c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</row>
    <row r="103" spans="1:38" s="268" customFormat="1" ht="12.75" customHeight="1">
      <c r="A103" s="458">
        <v>12</v>
      </c>
      <c r="B103" s="459">
        <v>44508</v>
      </c>
      <c r="C103" s="460"/>
      <c r="D103" s="461" t="s">
        <v>910</v>
      </c>
      <c r="E103" s="462" t="s">
        <v>594</v>
      </c>
      <c r="F103" s="463">
        <v>124</v>
      </c>
      <c r="G103" s="463">
        <v>97</v>
      </c>
      <c r="H103" s="463">
        <v>97</v>
      </c>
      <c r="I103" s="464" t="s">
        <v>911</v>
      </c>
      <c r="J103" s="465" t="s">
        <v>915</v>
      </c>
      <c r="K103" s="466">
        <f t="shared" si="84"/>
        <v>-27</v>
      </c>
      <c r="L103" s="466">
        <v>100</v>
      </c>
      <c r="M103" s="465">
        <f t="shared" si="85"/>
        <v>-1450</v>
      </c>
      <c r="N103" s="465">
        <v>50</v>
      </c>
      <c r="O103" s="467" t="s">
        <v>605</v>
      </c>
      <c r="P103" s="468">
        <v>44508</v>
      </c>
      <c r="Q103" s="276"/>
      <c r="R103" s="277" t="s">
        <v>593</v>
      </c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</row>
    <row r="104" spans="1:38" s="268" customFormat="1" ht="12.75" customHeight="1">
      <c r="A104" s="384">
        <v>13</v>
      </c>
      <c r="B104" s="428">
        <v>44509</v>
      </c>
      <c r="C104" s="385"/>
      <c r="D104" s="386" t="s">
        <v>892</v>
      </c>
      <c r="E104" s="384" t="s">
        <v>594</v>
      </c>
      <c r="F104" s="384">
        <v>50</v>
      </c>
      <c r="G104" s="384">
        <v>35</v>
      </c>
      <c r="H104" s="384">
        <v>57.5</v>
      </c>
      <c r="I104" s="387" t="s">
        <v>893</v>
      </c>
      <c r="J104" s="388" t="s">
        <v>931</v>
      </c>
      <c r="K104" s="389">
        <f t="shared" si="84"/>
        <v>7.5</v>
      </c>
      <c r="L104" s="389">
        <v>100</v>
      </c>
      <c r="M104" s="388">
        <f t="shared" si="85"/>
        <v>2150</v>
      </c>
      <c r="N104" s="388">
        <v>300</v>
      </c>
      <c r="O104" s="390" t="s">
        <v>592</v>
      </c>
      <c r="P104" s="266">
        <v>44509</v>
      </c>
      <c r="Q104" s="276"/>
      <c r="R104" s="277" t="s">
        <v>596</v>
      </c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</row>
    <row r="105" spans="1:38" s="268" customFormat="1" ht="12.75" customHeight="1">
      <c r="A105" s="384">
        <v>14</v>
      </c>
      <c r="B105" s="428">
        <v>44510</v>
      </c>
      <c r="C105" s="385"/>
      <c r="D105" s="386" t="s">
        <v>892</v>
      </c>
      <c r="E105" s="384" t="s">
        <v>594</v>
      </c>
      <c r="F105" s="384">
        <v>37</v>
      </c>
      <c r="G105" s="384">
        <v>22</v>
      </c>
      <c r="H105" s="384">
        <v>54</v>
      </c>
      <c r="I105" s="387" t="s">
        <v>935</v>
      </c>
      <c r="J105" s="388" t="s">
        <v>936</v>
      </c>
      <c r="K105" s="389">
        <f t="shared" ref="K105:K107" si="86">H105-F105</f>
        <v>17</v>
      </c>
      <c r="L105" s="389">
        <v>100</v>
      </c>
      <c r="M105" s="388">
        <f t="shared" ref="M105:M106" si="87">(K105*N105)-100</f>
        <v>5000</v>
      </c>
      <c r="N105" s="388">
        <v>300</v>
      </c>
      <c r="O105" s="390" t="s">
        <v>592</v>
      </c>
      <c r="P105" s="266">
        <v>44510</v>
      </c>
      <c r="Q105" s="276"/>
      <c r="R105" s="277" t="s">
        <v>596</v>
      </c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</row>
    <row r="106" spans="1:38" s="268" customFormat="1" ht="12.75" customHeight="1">
      <c r="A106" s="434">
        <v>15</v>
      </c>
      <c r="B106" s="430">
        <v>44510</v>
      </c>
      <c r="C106" s="473"/>
      <c r="D106" s="474" t="s">
        <v>938</v>
      </c>
      <c r="E106" s="434" t="s">
        <v>594</v>
      </c>
      <c r="F106" s="434">
        <v>73.5</v>
      </c>
      <c r="G106" s="434">
        <v>39</v>
      </c>
      <c r="H106" s="434">
        <v>39</v>
      </c>
      <c r="I106" s="435" t="s">
        <v>939</v>
      </c>
      <c r="J106" s="436" t="s">
        <v>940</v>
      </c>
      <c r="K106" s="437">
        <f t="shared" si="86"/>
        <v>-34.5</v>
      </c>
      <c r="L106" s="437">
        <v>100</v>
      </c>
      <c r="M106" s="436">
        <f t="shared" si="87"/>
        <v>-1825</v>
      </c>
      <c r="N106" s="436">
        <v>50</v>
      </c>
      <c r="O106" s="438" t="s">
        <v>605</v>
      </c>
      <c r="P106" s="439">
        <v>44510</v>
      </c>
      <c r="Q106" s="276"/>
      <c r="R106" s="277" t="s">
        <v>596</v>
      </c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</row>
    <row r="107" spans="1:38" s="268" customFormat="1" ht="12.75" customHeight="1">
      <c r="A107" s="576">
        <v>16</v>
      </c>
      <c r="B107" s="577">
        <v>44510</v>
      </c>
      <c r="C107" s="494"/>
      <c r="D107" s="495" t="s">
        <v>937</v>
      </c>
      <c r="E107" s="496" t="s">
        <v>594</v>
      </c>
      <c r="F107" s="496">
        <v>190</v>
      </c>
      <c r="G107" s="496"/>
      <c r="H107" s="497">
        <v>235</v>
      </c>
      <c r="I107" s="497"/>
      <c r="J107" s="581" t="s">
        <v>992</v>
      </c>
      <c r="K107" s="498">
        <f t="shared" si="86"/>
        <v>45</v>
      </c>
      <c r="L107" s="498">
        <v>100</v>
      </c>
      <c r="M107" s="578">
        <f>(42.5*50)-200</f>
        <v>1925</v>
      </c>
      <c r="N107" s="579">
        <v>50</v>
      </c>
      <c r="O107" s="580" t="s">
        <v>592</v>
      </c>
      <c r="P107" s="575">
        <v>44518</v>
      </c>
      <c r="Q107" s="276"/>
      <c r="R107" s="277" t="s">
        <v>593</v>
      </c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</row>
    <row r="108" spans="1:38" s="268" customFormat="1" ht="12.75" customHeight="1">
      <c r="A108" s="576"/>
      <c r="B108" s="577"/>
      <c r="C108" s="499"/>
      <c r="D108" s="500" t="s">
        <v>910</v>
      </c>
      <c r="E108" s="501" t="s">
        <v>917</v>
      </c>
      <c r="F108" s="501">
        <v>120</v>
      </c>
      <c r="G108" s="501"/>
      <c r="H108" s="502">
        <v>122.5</v>
      </c>
      <c r="I108" s="503"/>
      <c r="J108" s="582"/>
      <c r="K108" s="504">
        <v>-2.5</v>
      </c>
      <c r="L108" s="505">
        <v>100</v>
      </c>
      <c r="M108" s="578"/>
      <c r="N108" s="579"/>
      <c r="O108" s="580"/>
      <c r="P108" s="575"/>
      <c r="Q108" s="1"/>
      <c r="R108" s="277" t="s">
        <v>593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67"/>
      <c r="AG108" s="267"/>
      <c r="AH108" s="267"/>
      <c r="AI108" s="267"/>
      <c r="AJ108" s="267"/>
      <c r="AK108" s="267"/>
      <c r="AL108" s="267"/>
    </row>
    <row r="109" spans="1:38" s="268" customFormat="1" ht="12.75" customHeight="1">
      <c r="A109" s="384">
        <v>17</v>
      </c>
      <c r="B109" s="266">
        <v>44511</v>
      </c>
      <c r="C109" s="487"/>
      <c r="D109" s="447" t="s">
        <v>942</v>
      </c>
      <c r="E109" s="384" t="s">
        <v>594</v>
      </c>
      <c r="F109" s="384">
        <v>47</v>
      </c>
      <c r="G109" s="384">
        <v>33</v>
      </c>
      <c r="H109" s="387">
        <v>58</v>
      </c>
      <c r="I109" s="387" t="s">
        <v>943</v>
      </c>
      <c r="J109" s="388" t="s">
        <v>953</v>
      </c>
      <c r="K109" s="389">
        <f t="shared" ref="K109" si="88">H109-F109</f>
        <v>11</v>
      </c>
      <c r="L109" s="389">
        <v>100</v>
      </c>
      <c r="M109" s="388">
        <f t="shared" ref="M109" si="89">(K109*N109)-100</f>
        <v>3200</v>
      </c>
      <c r="N109" s="388">
        <v>300</v>
      </c>
      <c r="O109" s="390" t="s">
        <v>592</v>
      </c>
      <c r="P109" s="266">
        <v>44512</v>
      </c>
      <c r="Q109" s="1"/>
      <c r="R109" s="277" t="s">
        <v>596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67"/>
      <c r="AG109" s="267"/>
      <c r="AH109" s="267"/>
      <c r="AI109" s="267"/>
      <c r="AJ109" s="267"/>
      <c r="AK109" s="267"/>
      <c r="AL109" s="267"/>
    </row>
    <row r="110" spans="1:38" s="268" customFormat="1" ht="12.75" customHeight="1">
      <c r="A110" s="384">
        <v>18</v>
      </c>
      <c r="B110" s="266">
        <v>44511</v>
      </c>
      <c r="C110" s="487"/>
      <c r="D110" s="447" t="s">
        <v>947</v>
      </c>
      <c r="E110" s="384" t="s">
        <v>594</v>
      </c>
      <c r="F110" s="384">
        <v>42</v>
      </c>
      <c r="G110" s="384">
        <v>8</v>
      </c>
      <c r="H110" s="387">
        <v>66</v>
      </c>
      <c r="I110" s="387" t="s">
        <v>948</v>
      </c>
      <c r="J110" s="388" t="s">
        <v>949</v>
      </c>
      <c r="K110" s="389">
        <f t="shared" ref="K110" si="90">H110-F110</f>
        <v>24</v>
      </c>
      <c r="L110" s="389">
        <v>100</v>
      </c>
      <c r="M110" s="388">
        <f t="shared" ref="M110" si="91">(K110*N110)-100</f>
        <v>1100</v>
      </c>
      <c r="N110" s="388">
        <v>50</v>
      </c>
      <c r="O110" s="390" t="s">
        <v>592</v>
      </c>
      <c r="P110" s="266">
        <v>44511</v>
      </c>
      <c r="Q110" s="1"/>
      <c r="R110" s="277" t="s">
        <v>593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67"/>
      <c r="AG110" s="267"/>
      <c r="AH110" s="267"/>
      <c r="AI110" s="267"/>
      <c r="AJ110" s="267"/>
      <c r="AK110" s="267"/>
      <c r="AL110" s="267"/>
    </row>
    <row r="111" spans="1:38" s="330" customFormat="1" ht="12.75" customHeight="1">
      <c r="A111" s="384">
        <v>19</v>
      </c>
      <c r="B111" s="266">
        <v>44511</v>
      </c>
      <c r="C111" s="487"/>
      <c r="D111" s="447" t="s">
        <v>951</v>
      </c>
      <c r="E111" s="384" t="s">
        <v>594</v>
      </c>
      <c r="F111" s="384">
        <v>81</v>
      </c>
      <c r="G111" s="384">
        <v>48</v>
      </c>
      <c r="H111" s="387">
        <v>106</v>
      </c>
      <c r="I111" s="387" t="s">
        <v>845</v>
      </c>
      <c r="J111" s="388" t="s">
        <v>614</v>
      </c>
      <c r="K111" s="389">
        <f>H111-F111</f>
        <v>25</v>
      </c>
      <c r="L111" s="389">
        <v>100</v>
      </c>
      <c r="M111" s="388">
        <f t="shared" ref="M111:M113" si="92">(K111*N111)-100</f>
        <v>1150</v>
      </c>
      <c r="N111" s="388">
        <v>50</v>
      </c>
      <c r="O111" s="390" t="s">
        <v>592</v>
      </c>
      <c r="P111" s="266">
        <v>44512</v>
      </c>
      <c r="Q111" s="1"/>
      <c r="R111" s="277" t="s">
        <v>593</v>
      </c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472"/>
      <c r="AG111" s="472"/>
      <c r="AH111" s="472"/>
      <c r="AI111" s="472"/>
      <c r="AJ111" s="472"/>
      <c r="AK111" s="472"/>
      <c r="AL111" s="472"/>
    </row>
    <row r="112" spans="1:38" s="489" customFormat="1" ht="12.75" customHeight="1">
      <c r="A112" s="434">
        <v>20</v>
      </c>
      <c r="B112" s="439">
        <v>44511</v>
      </c>
      <c r="C112" s="490"/>
      <c r="D112" s="432" t="s">
        <v>951</v>
      </c>
      <c r="E112" s="434" t="s">
        <v>594</v>
      </c>
      <c r="F112" s="434">
        <v>81</v>
      </c>
      <c r="G112" s="434">
        <v>48</v>
      </c>
      <c r="H112" s="435">
        <v>48</v>
      </c>
      <c r="I112" s="435" t="s">
        <v>845</v>
      </c>
      <c r="J112" s="436" t="s">
        <v>952</v>
      </c>
      <c r="K112" s="437">
        <f t="shared" ref="K112:K113" si="93">H112-F112</f>
        <v>-33</v>
      </c>
      <c r="L112" s="437">
        <v>100</v>
      </c>
      <c r="M112" s="436">
        <f t="shared" si="92"/>
        <v>-1750</v>
      </c>
      <c r="N112" s="436">
        <v>50</v>
      </c>
      <c r="O112" s="438" t="s">
        <v>605</v>
      </c>
      <c r="P112" s="439">
        <v>44512</v>
      </c>
      <c r="Q112" s="1"/>
      <c r="R112" s="277" t="s">
        <v>593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489" customFormat="1" ht="12.75" customHeight="1">
      <c r="A113" s="384">
        <v>21</v>
      </c>
      <c r="B113" s="266">
        <v>44512</v>
      </c>
      <c r="C113" s="487"/>
      <c r="D113" s="447" t="s">
        <v>955</v>
      </c>
      <c r="E113" s="384" t="s">
        <v>594</v>
      </c>
      <c r="F113" s="384">
        <v>25</v>
      </c>
      <c r="G113" s="384">
        <v>17</v>
      </c>
      <c r="H113" s="387">
        <v>30</v>
      </c>
      <c r="I113" s="387" t="s">
        <v>956</v>
      </c>
      <c r="J113" s="388" t="s">
        <v>961</v>
      </c>
      <c r="K113" s="389">
        <f t="shared" si="93"/>
        <v>5</v>
      </c>
      <c r="L113" s="389">
        <v>100</v>
      </c>
      <c r="M113" s="388">
        <f t="shared" si="92"/>
        <v>2650</v>
      </c>
      <c r="N113" s="388">
        <v>550</v>
      </c>
      <c r="O113" s="390" t="s">
        <v>592</v>
      </c>
      <c r="P113" s="266">
        <v>44515</v>
      </c>
      <c r="Q113" s="1"/>
      <c r="R113" s="277" t="s">
        <v>596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89" customFormat="1" ht="12.75" customHeight="1">
      <c r="A114" s="384">
        <v>22</v>
      </c>
      <c r="B114" s="428">
        <v>44515</v>
      </c>
      <c r="C114" s="487"/>
      <c r="D114" s="447" t="s">
        <v>964</v>
      </c>
      <c r="E114" s="384" t="s">
        <v>594</v>
      </c>
      <c r="F114" s="384">
        <v>48</v>
      </c>
      <c r="G114" s="384">
        <v>17</v>
      </c>
      <c r="H114" s="387">
        <v>69</v>
      </c>
      <c r="I114" s="387" t="s">
        <v>965</v>
      </c>
      <c r="J114" s="388" t="s">
        <v>606</v>
      </c>
      <c r="K114" s="389">
        <f>H114-F114</f>
        <v>21</v>
      </c>
      <c r="L114" s="389">
        <v>100</v>
      </c>
      <c r="M114" s="388">
        <f t="shared" ref="M114" si="94">(K114*N114)-100</f>
        <v>950</v>
      </c>
      <c r="N114" s="388">
        <v>50</v>
      </c>
      <c r="O114" s="390" t="s">
        <v>592</v>
      </c>
      <c r="P114" s="266">
        <v>44515</v>
      </c>
      <c r="Q114" s="1"/>
      <c r="R114" s="277" t="s">
        <v>593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89" customFormat="1" ht="12.75" customHeight="1">
      <c r="A115" s="384">
        <v>23</v>
      </c>
      <c r="B115" s="428">
        <v>44515</v>
      </c>
      <c r="C115" s="487"/>
      <c r="D115" s="447" t="s">
        <v>964</v>
      </c>
      <c r="E115" s="384" t="s">
        <v>594</v>
      </c>
      <c r="F115" s="384">
        <v>53.5</v>
      </c>
      <c r="G115" s="384">
        <v>17</v>
      </c>
      <c r="H115" s="387">
        <v>74</v>
      </c>
      <c r="I115" s="387" t="s">
        <v>965</v>
      </c>
      <c r="J115" s="388" t="s">
        <v>966</v>
      </c>
      <c r="K115" s="389">
        <f>H115-F115</f>
        <v>20.5</v>
      </c>
      <c r="L115" s="389">
        <v>100</v>
      </c>
      <c r="M115" s="388">
        <f t="shared" ref="M115:M116" si="95">(K115*N115)-100</f>
        <v>925</v>
      </c>
      <c r="N115" s="388">
        <v>50</v>
      </c>
      <c r="O115" s="390" t="s">
        <v>592</v>
      </c>
      <c r="P115" s="266">
        <v>44515</v>
      </c>
      <c r="Q115" s="1"/>
      <c r="R115" s="277" t="s">
        <v>593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89" customFormat="1" ht="12.75" customHeight="1">
      <c r="A116" s="434">
        <v>24</v>
      </c>
      <c r="B116" s="439">
        <v>44516</v>
      </c>
      <c r="C116" s="490"/>
      <c r="D116" s="432" t="s">
        <v>970</v>
      </c>
      <c r="E116" s="434" t="s">
        <v>594</v>
      </c>
      <c r="F116" s="434">
        <v>50.5</v>
      </c>
      <c r="G116" s="434">
        <v>32</v>
      </c>
      <c r="H116" s="435">
        <v>33</v>
      </c>
      <c r="I116" s="435" t="s">
        <v>971</v>
      </c>
      <c r="J116" s="436" t="s">
        <v>985</v>
      </c>
      <c r="K116" s="437">
        <f t="shared" ref="K116" si="96">H116-F116</f>
        <v>-17.5</v>
      </c>
      <c r="L116" s="437">
        <v>100</v>
      </c>
      <c r="M116" s="436">
        <f t="shared" si="95"/>
        <v>-4475</v>
      </c>
      <c r="N116" s="436">
        <v>250</v>
      </c>
      <c r="O116" s="438" t="s">
        <v>605</v>
      </c>
      <c r="P116" s="439">
        <v>44517</v>
      </c>
      <c r="Q116" s="1"/>
      <c r="R116" s="277" t="s">
        <v>596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89" customFormat="1" ht="12.75" customHeight="1">
      <c r="A117" s="434">
        <v>25</v>
      </c>
      <c r="B117" s="439">
        <v>44516</v>
      </c>
      <c r="C117" s="490"/>
      <c r="D117" s="432" t="s">
        <v>955</v>
      </c>
      <c r="E117" s="434" t="s">
        <v>594</v>
      </c>
      <c r="F117" s="434">
        <v>15.25</v>
      </c>
      <c r="G117" s="434">
        <v>8</v>
      </c>
      <c r="H117" s="435">
        <v>8</v>
      </c>
      <c r="I117" s="435" t="s">
        <v>973</v>
      </c>
      <c r="J117" s="436" t="s">
        <v>1008</v>
      </c>
      <c r="K117" s="437">
        <f t="shared" ref="K117" si="97">H117-F117</f>
        <v>-7.25</v>
      </c>
      <c r="L117" s="437">
        <v>100</v>
      </c>
      <c r="M117" s="436">
        <f t="shared" ref="M117" si="98">(K117*N117)-100</f>
        <v>-4087.5</v>
      </c>
      <c r="N117" s="436">
        <v>550</v>
      </c>
      <c r="O117" s="438" t="s">
        <v>605</v>
      </c>
      <c r="P117" s="439">
        <v>44522</v>
      </c>
      <c r="Q117" s="1"/>
      <c r="R117" s="277" t="s">
        <v>596</v>
      </c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89" customFormat="1" ht="12.75" customHeight="1">
      <c r="A118" s="384">
        <v>26</v>
      </c>
      <c r="B118" s="266">
        <v>44516</v>
      </c>
      <c r="C118" s="487"/>
      <c r="D118" s="447" t="s">
        <v>974</v>
      </c>
      <c r="E118" s="384" t="s">
        <v>594</v>
      </c>
      <c r="F118" s="384">
        <v>190</v>
      </c>
      <c r="G118" s="384">
        <v>130</v>
      </c>
      <c r="H118" s="387">
        <v>240</v>
      </c>
      <c r="I118" s="387" t="s">
        <v>975</v>
      </c>
      <c r="J118" s="388" t="s">
        <v>897</v>
      </c>
      <c r="K118" s="389">
        <f>H118-F118</f>
        <v>50</v>
      </c>
      <c r="L118" s="389">
        <v>100</v>
      </c>
      <c r="M118" s="388">
        <f>(K118*N118)-100</f>
        <v>1150</v>
      </c>
      <c r="N118" s="388">
        <v>25</v>
      </c>
      <c r="O118" s="390" t="s">
        <v>592</v>
      </c>
      <c r="P118" s="266">
        <v>44516</v>
      </c>
      <c r="Q118" s="1"/>
      <c r="R118" s="277" t="s">
        <v>593</v>
      </c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89" customFormat="1" ht="12.75" customHeight="1">
      <c r="A119" s="384">
        <v>27</v>
      </c>
      <c r="B119" s="266">
        <v>44517</v>
      </c>
      <c r="C119" s="487"/>
      <c r="D119" s="447" t="s">
        <v>978</v>
      </c>
      <c r="E119" s="384" t="s">
        <v>594</v>
      </c>
      <c r="F119" s="384">
        <v>165</v>
      </c>
      <c r="G119" s="384">
        <v>100</v>
      </c>
      <c r="H119" s="387">
        <v>215</v>
      </c>
      <c r="I119" s="387" t="s">
        <v>979</v>
      </c>
      <c r="J119" s="388" t="s">
        <v>897</v>
      </c>
      <c r="K119" s="389">
        <f>H119-F119</f>
        <v>50</v>
      </c>
      <c r="L119" s="389">
        <v>100</v>
      </c>
      <c r="M119" s="388">
        <f>(K119*N119)-100</f>
        <v>1150</v>
      </c>
      <c r="N119" s="388">
        <v>25</v>
      </c>
      <c r="O119" s="390" t="s">
        <v>592</v>
      </c>
      <c r="P119" s="266">
        <v>44516</v>
      </c>
      <c r="Q119" s="1"/>
      <c r="R119" s="277" t="s">
        <v>593</v>
      </c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489" customFormat="1" ht="12.75" customHeight="1">
      <c r="A120" s="434">
        <v>28</v>
      </c>
      <c r="B120" s="439">
        <v>44517</v>
      </c>
      <c r="C120" s="490"/>
      <c r="D120" s="432" t="s">
        <v>980</v>
      </c>
      <c r="E120" s="434" t="s">
        <v>594</v>
      </c>
      <c r="F120" s="434">
        <v>175</v>
      </c>
      <c r="G120" s="434">
        <v>118</v>
      </c>
      <c r="H120" s="435">
        <v>165</v>
      </c>
      <c r="I120" s="435" t="s">
        <v>979</v>
      </c>
      <c r="J120" s="436" t="s">
        <v>987</v>
      </c>
      <c r="K120" s="437">
        <f t="shared" ref="K120:K121" si="99">H120-F120</f>
        <v>-10</v>
      </c>
      <c r="L120" s="437">
        <v>100</v>
      </c>
      <c r="M120" s="436">
        <f t="shared" ref="M120:M121" si="100">(K120*N120)-100</f>
        <v>-350</v>
      </c>
      <c r="N120" s="436">
        <v>25</v>
      </c>
      <c r="O120" s="438" t="s">
        <v>605</v>
      </c>
      <c r="P120" s="439">
        <v>44518</v>
      </c>
      <c r="Q120" s="1"/>
      <c r="R120" s="277" t="s">
        <v>593</v>
      </c>
      <c r="S120" s="1"/>
      <c r="T120" s="1"/>
      <c r="U120" s="1"/>
      <c r="V120" s="1"/>
      <c r="W120" s="1"/>
      <c r="X120" s="1"/>
      <c r="Y120" s="1"/>
      <c r="Z120" s="1"/>
      <c r="AA120"/>
      <c r="AB120"/>
      <c r="AC120"/>
      <c r="AD120"/>
      <c r="AE120"/>
      <c r="AF120" s="267"/>
      <c r="AG120" s="267"/>
      <c r="AH120" s="267"/>
      <c r="AI120" s="267"/>
      <c r="AJ120" s="267"/>
      <c r="AK120" s="267"/>
      <c r="AL120" s="267"/>
    </row>
    <row r="121" spans="1:38" s="489" customFormat="1" ht="12.75" customHeight="1">
      <c r="A121" s="434">
        <v>29</v>
      </c>
      <c r="B121" s="439">
        <v>44518</v>
      </c>
      <c r="C121" s="490"/>
      <c r="D121" s="432" t="s">
        <v>988</v>
      </c>
      <c r="E121" s="434" t="s">
        <v>594</v>
      </c>
      <c r="F121" s="434">
        <v>31</v>
      </c>
      <c r="G121" s="434">
        <v>17</v>
      </c>
      <c r="H121" s="435">
        <v>17</v>
      </c>
      <c r="I121" s="435" t="s">
        <v>989</v>
      </c>
      <c r="J121" s="436" t="s">
        <v>1003</v>
      </c>
      <c r="K121" s="437">
        <f t="shared" si="99"/>
        <v>-14</v>
      </c>
      <c r="L121" s="437">
        <v>100</v>
      </c>
      <c r="M121" s="436">
        <f t="shared" si="100"/>
        <v>-4300</v>
      </c>
      <c r="N121" s="436">
        <v>300</v>
      </c>
      <c r="O121" s="438" t="s">
        <v>605</v>
      </c>
      <c r="P121" s="439">
        <v>44522</v>
      </c>
      <c r="Q121" s="1"/>
      <c r="R121" s="277" t="s">
        <v>596</v>
      </c>
      <c r="S121" s="1"/>
      <c r="T121" s="1"/>
      <c r="U121" s="1"/>
      <c r="V121" s="1"/>
      <c r="W121" s="1"/>
      <c r="X121" s="1"/>
      <c r="Y121" s="1"/>
      <c r="Z121" s="1"/>
      <c r="AA121"/>
      <c r="AB121"/>
      <c r="AC121"/>
      <c r="AD121"/>
      <c r="AE121"/>
      <c r="AF121" s="267"/>
      <c r="AG121" s="267"/>
      <c r="AH121" s="267"/>
      <c r="AI121" s="267"/>
      <c r="AJ121" s="267"/>
      <c r="AK121" s="267"/>
      <c r="AL121" s="267"/>
    </row>
    <row r="122" spans="1:38" s="489" customFormat="1" ht="12.75" customHeight="1">
      <c r="A122" s="599">
        <v>30</v>
      </c>
      <c r="B122" s="600">
        <v>44518</v>
      </c>
      <c r="C122" s="509"/>
      <c r="D122" s="510" t="s">
        <v>993</v>
      </c>
      <c r="E122" s="511" t="s">
        <v>594</v>
      </c>
      <c r="F122" s="511">
        <v>295</v>
      </c>
      <c r="G122" s="511">
        <v>150</v>
      </c>
      <c r="H122" s="512">
        <v>120</v>
      </c>
      <c r="I122" s="512" t="s">
        <v>994</v>
      </c>
      <c r="J122" s="601" t="s">
        <v>1009</v>
      </c>
      <c r="K122" s="513">
        <v>-175</v>
      </c>
      <c r="L122" s="513">
        <v>100</v>
      </c>
      <c r="M122" s="603">
        <f>(-120*25)-200</f>
        <v>-3200</v>
      </c>
      <c r="N122" s="604">
        <v>25</v>
      </c>
      <c r="O122" s="597" t="s">
        <v>605</v>
      </c>
      <c r="P122" s="598">
        <v>44522</v>
      </c>
      <c r="Q122" s="1"/>
      <c r="R122" s="277" t="s">
        <v>593</v>
      </c>
      <c r="S122" s="1"/>
      <c r="T122" s="1"/>
      <c r="U122" s="1"/>
      <c r="V122" s="1"/>
      <c r="W122" s="1"/>
      <c r="X122" s="1"/>
      <c r="Y122" s="1"/>
      <c r="Z122" s="1"/>
      <c r="AA122"/>
      <c r="AB122"/>
      <c r="AC122"/>
      <c r="AD122"/>
      <c r="AE122"/>
      <c r="AF122" s="267"/>
      <c r="AG122" s="267"/>
      <c r="AH122" s="267"/>
      <c r="AI122" s="267"/>
      <c r="AJ122" s="267"/>
      <c r="AK122" s="267"/>
      <c r="AL122" s="267"/>
    </row>
    <row r="123" spans="1:38" s="489" customFormat="1" ht="12.75" customHeight="1">
      <c r="A123" s="599"/>
      <c r="B123" s="600"/>
      <c r="C123" s="514"/>
      <c r="D123" s="515" t="s">
        <v>978</v>
      </c>
      <c r="E123" s="516" t="s">
        <v>917</v>
      </c>
      <c r="F123" s="516">
        <v>55</v>
      </c>
      <c r="G123" s="516"/>
      <c r="H123" s="517">
        <v>0</v>
      </c>
      <c r="I123" s="518"/>
      <c r="J123" s="602"/>
      <c r="K123" s="519">
        <v>55</v>
      </c>
      <c r="L123" s="520">
        <v>100</v>
      </c>
      <c r="M123" s="603"/>
      <c r="N123" s="604"/>
      <c r="O123" s="597"/>
      <c r="P123" s="598"/>
      <c r="Q123" s="1"/>
      <c r="R123" s="277" t="s">
        <v>593</v>
      </c>
      <c r="S123" s="1"/>
      <c r="T123" s="1"/>
      <c r="U123" s="1"/>
      <c r="V123" s="1"/>
      <c r="W123" s="1"/>
      <c r="X123" s="1"/>
      <c r="Y123" s="1"/>
      <c r="Z123" s="1"/>
      <c r="AA123"/>
      <c r="AB123"/>
      <c r="AC123"/>
      <c r="AD123"/>
      <c r="AE123"/>
      <c r="AF123" s="267"/>
      <c r="AG123" s="267"/>
      <c r="AH123" s="267"/>
      <c r="AI123" s="267"/>
      <c r="AJ123" s="267"/>
      <c r="AK123" s="267"/>
      <c r="AL123" s="267"/>
    </row>
    <row r="124" spans="1:38" s="489" customFormat="1" ht="12.75" customHeight="1">
      <c r="A124" s="384">
        <v>31</v>
      </c>
      <c r="B124" s="266">
        <v>44518</v>
      </c>
      <c r="C124" s="487"/>
      <c r="D124" s="447" t="s">
        <v>990</v>
      </c>
      <c r="E124" s="384" t="s">
        <v>594</v>
      </c>
      <c r="F124" s="384">
        <v>23</v>
      </c>
      <c r="G124" s="384"/>
      <c r="H124" s="387">
        <v>38</v>
      </c>
      <c r="I124" s="387" t="s">
        <v>991</v>
      </c>
      <c r="J124" s="388" t="s">
        <v>878</v>
      </c>
      <c r="K124" s="389">
        <f>H124-F124</f>
        <v>15</v>
      </c>
      <c r="L124" s="389">
        <v>100</v>
      </c>
      <c r="M124" s="388">
        <f t="shared" ref="M124" si="101">(K124*N124)-100</f>
        <v>650</v>
      </c>
      <c r="N124" s="388">
        <v>50</v>
      </c>
      <c r="O124" s="390" t="s">
        <v>592</v>
      </c>
      <c r="P124" s="266">
        <v>44518</v>
      </c>
      <c r="Q124" s="1"/>
      <c r="R124" s="277" t="s">
        <v>593</v>
      </c>
      <c r="S124" s="1"/>
      <c r="T124" s="1"/>
      <c r="U124" s="1"/>
      <c r="V124" s="1"/>
      <c r="W124" s="1"/>
      <c r="X124" s="1"/>
      <c r="Y124" s="1"/>
      <c r="Z124" s="1"/>
      <c r="AA124"/>
      <c r="AB124"/>
      <c r="AC124"/>
      <c r="AD124"/>
      <c r="AE124"/>
      <c r="AF124" s="267"/>
      <c r="AG124" s="267"/>
      <c r="AH124" s="267"/>
      <c r="AI124" s="267"/>
      <c r="AJ124" s="267"/>
      <c r="AK124" s="267"/>
      <c r="AL124" s="267"/>
    </row>
    <row r="125" spans="1:38" s="489" customFormat="1" ht="12.75" customHeight="1">
      <c r="A125" s="384">
        <v>32</v>
      </c>
      <c r="B125" s="266">
        <v>44522</v>
      </c>
      <c r="C125" s="487"/>
      <c r="D125" s="447" t="s">
        <v>1006</v>
      </c>
      <c r="E125" s="384" t="s">
        <v>594</v>
      </c>
      <c r="F125" s="384">
        <v>86</v>
      </c>
      <c r="G125" s="384">
        <v>48</v>
      </c>
      <c r="H125" s="387">
        <v>92</v>
      </c>
      <c r="I125" s="387" t="s">
        <v>845</v>
      </c>
      <c r="J125" s="388" t="s">
        <v>1007</v>
      </c>
      <c r="K125" s="389">
        <f>H125-F125</f>
        <v>6</v>
      </c>
      <c r="L125" s="389">
        <v>100</v>
      </c>
      <c r="M125" s="388">
        <f t="shared" ref="M125" si="102">(K125*N125)-100</f>
        <v>200</v>
      </c>
      <c r="N125" s="388">
        <v>50</v>
      </c>
      <c r="O125" s="390" t="s">
        <v>592</v>
      </c>
      <c r="P125" s="266">
        <v>44522</v>
      </c>
      <c r="Q125" s="1"/>
      <c r="R125" s="277" t="s">
        <v>593</v>
      </c>
      <c r="S125" s="1"/>
      <c r="T125" s="1"/>
      <c r="U125" s="1"/>
      <c r="V125" s="1"/>
      <c r="W125" s="1"/>
      <c r="X125" s="1"/>
      <c r="Y125" s="1"/>
      <c r="Z125" s="1"/>
      <c r="AA125"/>
      <c r="AB125"/>
      <c r="AC125"/>
      <c r="AD125"/>
      <c r="AE125"/>
      <c r="AF125" s="267"/>
      <c r="AG125" s="267"/>
      <c r="AH125" s="267"/>
      <c r="AI125" s="267"/>
      <c r="AJ125" s="267"/>
      <c r="AK125" s="267"/>
      <c r="AL125" s="267"/>
    </row>
    <row r="126" spans="1:38" s="489" customFormat="1" ht="12.75" customHeight="1">
      <c r="A126" s="595">
        <v>33</v>
      </c>
      <c r="B126" s="577">
        <v>44522</v>
      </c>
      <c r="C126" s="494"/>
      <c r="D126" s="495" t="s">
        <v>1010</v>
      </c>
      <c r="E126" s="496" t="s">
        <v>594</v>
      </c>
      <c r="F126" s="496">
        <v>210</v>
      </c>
      <c r="G126" s="496"/>
      <c r="H126" s="497">
        <v>275</v>
      </c>
      <c r="I126" s="497"/>
      <c r="J126" s="581" t="s">
        <v>1042</v>
      </c>
      <c r="K126" s="498">
        <v>65</v>
      </c>
      <c r="L126" s="498">
        <v>100</v>
      </c>
      <c r="M126" s="578">
        <f>(110*25)-200</f>
        <v>2550</v>
      </c>
      <c r="N126" s="579">
        <v>25</v>
      </c>
      <c r="O126" s="580" t="s">
        <v>592</v>
      </c>
      <c r="P126" s="575">
        <v>44524</v>
      </c>
      <c r="Q126" s="1"/>
      <c r="R126" s="277" t="s">
        <v>593</v>
      </c>
      <c r="S126" s="1"/>
      <c r="T126" s="1"/>
      <c r="U126" s="1"/>
      <c r="V126" s="1"/>
      <c r="W126" s="1"/>
      <c r="X126" s="1"/>
      <c r="Y126" s="1"/>
      <c r="Z126" s="1"/>
      <c r="AA126"/>
      <c r="AB126"/>
      <c r="AC126"/>
      <c r="AD126"/>
      <c r="AE126"/>
      <c r="AF126" s="267"/>
      <c r="AG126" s="267"/>
      <c r="AH126" s="267"/>
      <c r="AI126" s="267"/>
      <c r="AJ126" s="267"/>
      <c r="AK126" s="267"/>
      <c r="AL126" s="267"/>
    </row>
    <row r="127" spans="1:38" s="489" customFormat="1" ht="12.75" customHeight="1">
      <c r="A127" s="596"/>
      <c r="B127" s="577"/>
      <c r="C127" s="499"/>
      <c r="D127" s="495" t="s">
        <v>1011</v>
      </c>
      <c r="E127" s="501" t="s">
        <v>917</v>
      </c>
      <c r="F127" s="501">
        <v>115</v>
      </c>
      <c r="G127" s="501"/>
      <c r="H127" s="502">
        <v>92.5</v>
      </c>
      <c r="I127" s="522"/>
      <c r="J127" s="582"/>
      <c r="K127" s="504">
        <v>45</v>
      </c>
      <c r="L127" s="505">
        <v>100</v>
      </c>
      <c r="M127" s="578"/>
      <c r="N127" s="579"/>
      <c r="O127" s="580"/>
      <c r="P127" s="575"/>
      <c r="Q127" s="1"/>
      <c r="R127" s="277" t="s">
        <v>593</v>
      </c>
      <c r="S127" s="1"/>
      <c r="T127" s="1"/>
      <c r="U127" s="1"/>
      <c r="V127" s="1"/>
      <c r="W127" s="1"/>
      <c r="X127" s="1"/>
      <c r="Y127" s="1"/>
      <c r="Z127" s="1"/>
      <c r="AA127"/>
      <c r="AB127"/>
      <c r="AC127"/>
      <c r="AD127"/>
      <c r="AE127"/>
      <c r="AF127" s="267"/>
      <c r="AG127" s="267"/>
      <c r="AH127" s="267"/>
      <c r="AI127" s="267"/>
      <c r="AJ127" s="267"/>
      <c r="AK127" s="267"/>
      <c r="AL127" s="267"/>
    </row>
    <row r="128" spans="1:38" s="489" customFormat="1" ht="12.75" customHeight="1">
      <c r="A128" s="384">
        <v>34</v>
      </c>
      <c r="B128" s="266">
        <v>44523</v>
      </c>
      <c r="C128" s="487"/>
      <c r="D128" s="447" t="s">
        <v>1017</v>
      </c>
      <c r="E128" s="384" t="s">
        <v>594</v>
      </c>
      <c r="F128" s="384">
        <v>62.5</v>
      </c>
      <c r="G128" s="384">
        <v>30</v>
      </c>
      <c r="H128" s="387">
        <v>89</v>
      </c>
      <c r="I128" s="387" t="s">
        <v>1018</v>
      </c>
      <c r="J128" s="388" t="s">
        <v>1019</v>
      </c>
      <c r="K128" s="389">
        <f>H128-F128</f>
        <v>26.5</v>
      </c>
      <c r="L128" s="389">
        <v>100</v>
      </c>
      <c r="M128" s="388">
        <f t="shared" ref="M128" si="103">(K128*N128)-100</f>
        <v>1225</v>
      </c>
      <c r="N128" s="388">
        <v>50</v>
      </c>
      <c r="O128" s="390" t="s">
        <v>592</v>
      </c>
      <c r="P128" s="266">
        <v>44523</v>
      </c>
      <c r="Q128" s="1"/>
      <c r="R128" s="277" t="s">
        <v>593</v>
      </c>
      <c r="S128" s="1"/>
      <c r="T128" s="1"/>
      <c r="U128" s="1"/>
      <c r="V128" s="1"/>
      <c r="W128" s="1"/>
      <c r="X128" s="1"/>
      <c r="Y128" s="1"/>
      <c r="Z128" s="1"/>
      <c r="AA128"/>
      <c r="AB128"/>
      <c r="AC128"/>
      <c r="AD128"/>
      <c r="AE128"/>
      <c r="AF128" s="267"/>
      <c r="AG128" s="267"/>
      <c r="AH128" s="267"/>
      <c r="AI128" s="267"/>
      <c r="AJ128" s="267"/>
      <c r="AK128" s="267"/>
      <c r="AL128" s="267"/>
    </row>
    <row r="129" spans="1:38" s="489" customFormat="1" ht="12.75" customHeight="1">
      <c r="A129" s="384">
        <v>35</v>
      </c>
      <c r="B129" s="266">
        <v>44523</v>
      </c>
      <c r="C129" s="487"/>
      <c r="D129" s="447" t="s">
        <v>1021</v>
      </c>
      <c r="E129" s="384" t="s">
        <v>594</v>
      </c>
      <c r="F129" s="384">
        <v>5.0999999999999996</v>
      </c>
      <c r="G129" s="384">
        <v>1.9</v>
      </c>
      <c r="H129" s="387">
        <v>6.5</v>
      </c>
      <c r="I129" s="387" t="s">
        <v>1022</v>
      </c>
      <c r="J129" s="388" t="s">
        <v>1023</v>
      </c>
      <c r="K129" s="389">
        <f>H129-F129</f>
        <v>1.4000000000000004</v>
      </c>
      <c r="L129" s="389">
        <v>100</v>
      </c>
      <c r="M129" s="388">
        <f t="shared" ref="M129:M131" si="104">(K129*N129)-100</f>
        <v>2000.0000000000005</v>
      </c>
      <c r="N129" s="388">
        <v>1500</v>
      </c>
      <c r="O129" s="390" t="s">
        <v>592</v>
      </c>
      <c r="P129" s="266">
        <v>44523</v>
      </c>
      <c r="Q129" s="1"/>
      <c r="R129" s="277" t="s">
        <v>593</v>
      </c>
      <c r="S129" s="1"/>
      <c r="T129" s="1"/>
      <c r="U129" s="1"/>
      <c r="V129" s="1"/>
      <c r="W129" s="1"/>
      <c r="X129" s="1"/>
      <c r="Y129" s="1"/>
      <c r="Z129" s="1"/>
      <c r="AA129"/>
      <c r="AB129"/>
      <c r="AC129"/>
      <c r="AD129"/>
      <c r="AE129"/>
      <c r="AF129" s="267"/>
      <c r="AG129" s="267"/>
      <c r="AH129" s="267"/>
      <c r="AI129" s="267"/>
      <c r="AJ129" s="267"/>
      <c r="AK129" s="267"/>
      <c r="AL129" s="267"/>
    </row>
    <row r="130" spans="1:38" s="489" customFormat="1" ht="12.75" customHeight="1">
      <c r="A130" s="434">
        <v>36</v>
      </c>
      <c r="B130" s="439">
        <v>44524</v>
      </c>
      <c r="C130" s="490"/>
      <c r="D130" s="432" t="s">
        <v>1024</v>
      </c>
      <c r="E130" s="434" t="s">
        <v>594</v>
      </c>
      <c r="F130" s="434">
        <v>52</v>
      </c>
      <c r="G130" s="434">
        <v>20</v>
      </c>
      <c r="H130" s="435">
        <v>20</v>
      </c>
      <c r="I130" s="435" t="s">
        <v>1025</v>
      </c>
      <c r="J130" s="436" t="s">
        <v>984</v>
      </c>
      <c r="K130" s="437">
        <f t="shared" ref="K130:K131" si="105">H130-F130</f>
        <v>-32</v>
      </c>
      <c r="L130" s="437">
        <v>100</v>
      </c>
      <c r="M130" s="436">
        <f t="shared" si="104"/>
        <v>-1700</v>
      </c>
      <c r="N130" s="436">
        <v>50</v>
      </c>
      <c r="O130" s="438" t="s">
        <v>605</v>
      </c>
      <c r="P130" s="439">
        <v>44524</v>
      </c>
      <c r="Q130" s="1"/>
      <c r="R130" s="277" t="s">
        <v>596</v>
      </c>
      <c r="S130" s="1"/>
      <c r="T130" s="1"/>
      <c r="U130" s="1"/>
      <c r="V130" s="1"/>
      <c r="W130" s="1"/>
      <c r="X130" s="1"/>
      <c r="Y130" s="1"/>
      <c r="Z130" s="1"/>
      <c r="AA130"/>
      <c r="AB130"/>
      <c r="AC130"/>
      <c r="AD130"/>
      <c r="AE130"/>
      <c r="AF130" s="267"/>
      <c r="AG130" s="267"/>
      <c r="AH130" s="267"/>
      <c r="AI130" s="267"/>
      <c r="AJ130" s="267"/>
      <c r="AK130" s="267"/>
      <c r="AL130" s="267"/>
    </row>
    <row r="131" spans="1:38" s="489" customFormat="1" ht="12.75" customHeight="1">
      <c r="A131" s="384">
        <v>37</v>
      </c>
      <c r="B131" s="266">
        <v>44524</v>
      </c>
      <c r="C131" s="487"/>
      <c r="D131" s="447" t="s">
        <v>1040</v>
      </c>
      <c r="E131" s="384" t="s">
        <v>594</v>
      </c>
      <c r="F131" s="384">
        <v>116</v>
      </c>
      <c r="G131" s="384">
        <v>85</v>
      </c>
      <c r="H131" s="387">
        <v>135</v>
      </c>
      <c r="I131" s="387" t="s">
        <v>1041</v>
      </c>
      <c r="J131" s="388" t="s">
        <v>1087</v>
      </c>
      <c r="K131" s="389">
        <f t="shared" si="105"/>
        <v>19</v>
      </c>
      <c r="L131" s="389">
        <v>100</v>
      </c>
      <c r="M131" s="388">
        <f t="shared" si="104"/>
        <v>2275</v>
      </c>
      <c r="N131" s="388">
        <v>125</v>
      </c>
      <c r="O131" s="390" t="s">
        <v>592</v>
      </c>
      <c r="P131" s="266">
        <v>44525</v>
      </c>
      <c r="Q131" s="1"/>
      <c r="R131" s="277" t="s">
        <v>596</v>
      </c>
      <c r="S131" s="1"/>
      <c r="T131" s="1"/>
      <c r="U131" s="1"/>
      <c r="V131" s="1"/>
      <c r="W131" s="1"/>
      <c r="X131" s="1"/>
      <c r="Y131" s="1"/>
      <c r="Z131" s="1"/>
      <c r="AA131"/>
      <c r="AB131"/>
      <c r="AC131"/>
      <c r="AD131"/>
      <c r="AE131"/>
      <c r="AF131" s="267"/>
      <c r="AG131" s="267"/>
      <c r="AH131" s="267"/>
      <c r="AI131" s="267"/>
      <c r="AJ131" s="267"/>
      <c r="AK131" s="267"/>
      <c r="AL131" s="267"/>
    </row>
    <row r="132" spans="1:38" s="489" customFormat="1" ht="12.75" customHeight="1">
      <c r="A132" s="384">
        <v>38</v>
      </c>
      <c r="B132" s="266">
        <v>44524</v>
      </c>
      <c r="C132" s="487"/>
      <c r="D132" s="447" t="s">
        <v>1043</v>
      </c>
      <c r="E132" s="384" t="s">
        <v>594</v>
      </c>
      <c r="F132" s="384">
        <v>73.5</v>
      </c>
      <c r="G132" s="384">
        <v>34</v>
      </c>
      <c r="H132" s="387">
        <v>91</v>
      </c>
      <c r="I132" s="387" t="s">
        <v>1044</v>
      </c>
      <c r="J132" s="388" t="s">
        <v>1045</v>
      </c>
      <c r="K132" s="389">
        <f t="shared" ref="K132:K133" si="106">H132-F132</f>
        <v>17.5</v>
      </c>
      <c r="L132" s="389">
        <v>100</v>
      </c>
      <c r="M132" s="388">
        <f t="shared" ref="M132:M133" si="107">(K132*N132)-100</f>
        <v>775</v>
      </c>
      <c r="N132" s="388">
        <v>50</v>
      </c>
      <c r="O132" s="390" t="s">
        <v>592</v>
      </c>
      <c r="P132" s="266">
        <v>44524</v>
      </c>
      <c r="Q132" s="1"/>
      <c r="R132" s="277" t="s">
        <v>593</v>
      </c>
      <c r="S132" s="1"/>
      <c r="T132" s="1"/>
      <c r="U132" s="1"/>
      <c r="V132" s="1"/>
      <c r="W132" s="1"/>
      <c r="X132" s="1"/>
      <c r="Y132" s="1"/>
      <c r="Z132" s="1"/>
      <c r="AA132"/>
      <c r="AB132"/>
      <c r="AC132"/>
      <c r="AD132"/>
      <c r="AE132"/>
      <c r="AF132" s="267"/>
      <c r="AG132" s="267"/>
      <c r="AH132" s="267"/>
      <c r="AI132" s="267"/>
      <c r="AJ132" s="267"/>
      <c r="AK132" s="267"/>
      <c r="AL132" s="267"/>
    </row>
    <row r="133" spans="1:38" s="489" customFormat="1" ht="12.75" customHeight="1">
      <c r="A133" s="384">
        <v>39</v>
      </c>
      <c r="B133" s="266">
        <v>44524</v>
      </c>
      <c r="C133" s="487"/>
      <c r="D133" s="447" t="s">
        <v>1043</v>
      </c>
      <c r="E133" s="384" t="s">
        <v>594</v>
      </c>
      <c r="F133" s="384">
        <v>67.5</v>
      </c>
      <c r="G133" s="384">
        <v>34</v>
      </c>
      <c r="H133" s="387">
        <v>102.5</v>
      </c>
      <c r="I133" s="387" t="s">
        <v>1044</v>
      </c>
      <c r="J133" s="388" t="s">
        <v>1046</v>
      </c>
      <c r="K133" s="389">
        <f t="shared" si="106"/>
        <v>35</v>
      </c>
      <c r="L133" s="389">
        <v>100</v>
      </c>
      <c r="M133" s="388">
        <f t="shared" si="107"/>
        <v>1650</v>
      </c>
      <c r="N133" s="388">
        <v>50</v>
      </c>
      <c r="O133" s="390" t="s">
        <v>592</v>
      </c>
      <c r="P133" s="266">
        <v>44524</v>
      </c>
      <c r="Q133" s="1"/>
      <c r="R133" s="277" t="s">
        <v>593</v>
      </c>
      <c r="S133" s="1"/>
      <c r="T133" s="1"/>
      <c r="U133" s="1"/>
      <c r="V133" s="1"/>
      <c r="W133" s="1"/>
      <c r="X133" s="1"/>
      <c r="Y133" s="1"/>
      <c r="Z133" s="1"/>
      <c r="AA133"/>
      <c r="AB133"/>
      <c r="AC133"/>
      <c r="AD133"/>
      <c r="AE133"/>
      <c r="AF133" s="267"/>
      <c r="AG133" s="267"/>
      <c r="AH133" s="267"/>
      <c r="AI133" s="267"/>
      <c r="AJ133" s="267"/>
      <c r="AK133" s="267"/>
      <c r="AL133" s="267"/>
    </row>
    <row r="134" spans="1:38" s="489" customFormat="1" ht="12.75" customHeight="1">
      <c r="A134" s="423">
        <v>40</v>
      </c>
      <c r="B134" s="542">
        <v>44525</v>
      </c>
      <c r="C134" s="543"/>
      <c r="D134" s="544" t="s">
        <v>1084</v>
      </c>
      <c r="E134" s="423" t="s">
        <v>594</v>
      </c>
      <c r="F134" s="423">
        <v>24.5</v>
      </c>
      <c r="G134" s="423">
        <v>24.5</v>
      </c>
      <c r="H134" s="424">
        <v>24.5</v>
      </c>
      <c r="I134" s="424" t="s">
        <v>1085</v>
      </c>
      <c r="J134" s="425" t="s">
        <v>825</v>
      </c>
      <c r="K134" s="426">
        <f>H134-F134</f>
        <v>0</v>
      </c>
      <c r="L134" s="426">
        <v>100</v>
      </c>
      <c r="M134" s="425">
        <f>(K134*N134)-100</f>
        <v>-100</v>
      </c>
      <c r="N134" s="425">
        <v>50</v>
      </c>
      <c r="O134" s="427" t="s">
        <v>715</v>
      </c>
      <c r="P134" s="323">
        <v>44525</v>
      </c>
      <c r="Q134" s="1"/>
      <c r="R134" s="277" t="s">
        <v>593</v>
      </c>
      <c r="S134" s="1"/>
      <c r="T134" s="1"/>
      <c r="U134" s="1"/>
      <c r="V134" s="1"/>
      <c r="W134" s="1"/>
      <c r="X134" s="1"/>
      <c r="Y134" s="1"/>
      <c r="Z134" s="1"/>
      <c r="AA134"/>
      <c r="AB134"/>
      <c r="AC134"/>
      <c r="AD134"/>
      <c r="AE134"/>
      <c r="AF134" s="267"/>
      <c r="AG134" s="267"/>
      <c r="AH134" s="267"/>
      <c r="AI134" s="267"/>
      <c r="AJ134" s="267"/>
      <c r="AK134" s="267"/>
      <c r="AL134" s="267"/>
    </row>
    <row r="135" spans="1:38" s="489" customFormat="1" ht="12.75" customHeight="1">
      <c r="A135" s="384">
        <v>41</v>
      </c>
      <c r="B135" s="545">
        <v>44525</v>
      </c>
      <c r="C135" s="487"/>
      <c r="D135" s="447" t="s">
        <v>1086</v>
      </c>
      <c r="E135" s="384" t="s">
        <v>594</v>
      </c>
      <c r="F135" s="384">
        <v>27.5</v>
      </c>
      <c r="G135" s="384"/>
      <c r="H135" s="387">
        <v>52.5</v>
      </c>
      <c r="I135" s="387" t="s">
        <v>965</v>
      </c>
      <c r="J135" s="388" t="s">
        <v>614</v>
      </c>
      <c r="K135" s="389">
        <f t="shared" ref="K135" si="108">H135-F135</f>
        <v>25</v>
      </c>
      <c r="L135" s="389">
        <v>100</v>
      </c>
      <c r="M135" s="388">
        <f t="shared" ref="M135" si="109">(K135*N135)-100</f>
        <v>525</v>
      </c>
      <c r="N135" s="388">
        <v>25</v>
      </c>
      <c r="O135" s="390" t="s">
        <v>592</v>
      </c>
      <c r="P135" s="266">
        <v>44525</v>
      </c>
      <c r="Q135" s="1"/>
      <c r="R135" s="277" t="s">
        <v>596</v>
      </c>
      <c r="S135" s="1"/>
      <c r="T135" s="1"/>
      <c r="U135" s="1"/>
      <c r="V135" s="1"/>
      <c r="W135" s="1"/>
      <c r="X135" s="1"/>
      <c r="Y135" s="1"/>
      <c r="Z135" s="1"/>
      <c r="AA135"/>
      <c r="AB135"/>
      <c r="AC135"/>
      <c r="AD135"/>
      <c r="AE135"/>
      <c r="AF135" s="267"/>
      <c r="AG135" s="267"/>
      <c r="AH135" s="267"/>
      <c r="AI135" s="267"/>
      <c r="AJ135" s="267"/>
      <c r="AK135" s="267"/>
      <c r="AL135" s="267"/>
    </row>
    <row r="136" spans="1:38" s="489" customFormat="1" ht="12.75" customHeight="1">
      <c r="A136" s="384">
        <v>42</v>
      </c>
      <c r="B136" s="545">
        <v>44526</v>
      </c>
      <c r="C136" s="487"/>
      <c r="D136" s="447" t="s">
        <v>1088</v>
      </c>
      <c r="E136" s="384" t="s">
        <v>594</v>
      </c>
      <c r="F136" s="384">
        <v>48.5</v>
      </c>
      <c r="G136" s="384">
        <v>33</v>
      </c>
      <c r="H136" s="387">
        <v>67</v>
      </c>
      <c r="I136" s="387" t="s">
        <v>1089</v>
      </c>
      <c r="J136" s="388" t="s">
        <v>1090</v>
      </c>
      <c r="K136" s="389">
        <f t="shared" ref="K136" si="110">H136-F136</f>
        <v>18.5</v>
      </c>
      <c r="L136" s="389">
        <v>100</v>
      </c>
      <c r="M136" s="388">
        <f t="shared" ref="M136" si="111">(K136*N136)-100</f>
        <v>5450</v>
      </c>
      <c r="N136" s="388">
        <v>300</v>
      </c>
      <c r="O136" s="390" t="s">
        <v>592</v>
      </c>
      <c r="P136" s="266">
        <v>44526</v>
      </c>
      <c r="Q136" s="1"/>
      <c r="R136" s="277" t="s">
        <v>596</v>
      </c>
      <c r="S136" s="1"/>
      <c r="T136" s="1"/>
      <c r="U136" s="1"/>
      <c r="V136" s="1"/>
      <c r="W136" s="1"/>
      <c r="X136" s="1"/>
      <c r="Y136" s="1"/>
      <c r="Z136" s="1"/>
      <c r="AA136"/>
      <c r="AB136"/>
      <c r="AC136"/>
      <c r="AD136"/>
      <c r="AE136"/>
      <c r="AF136" s="267"/>
      <c r="AG136" s="267"/>
      <c r="AH136" s="267"/>
      <c r="AI136" s="267"/>
      <c r="AJ136" s="267"/>
      <c r="AK136" s="267"/>
      <c r="AL136" s="267"/>
    </row>
    <row r="137" spans="1:38" s="489" customFormat="1" ht="12.75" customHeight="1">
      <c r="A137" s="274">
        <v>43</v>
      </c>
      <c r="B137" s="271">
        <v>44526</v>
      </c>
      <c r="C137" s="469"/>
      <c r="D137" s="470" t="s">
        <v>1096</v>
      </c>
      <c r="E137" s="274" t="s">
        <v>594</v>
      </c>
      <c r="F137" s="274" t="s">
        <v>1097</v>
      </c>
      <c r="G137" s="274">
        <v>11.5</v>
      </c>
      <c r="H137" s="282"/>
      <c r="I137" s="282" t="s">
        <v>1098</v>
      </c>
      <c r="J137" s="561" t="s">
        <v>595</v>
      </c>
      <c r="K137" s="275"/>
      <c r="L137" s="275"/>
      <c r="M137" s="282"/>
      <c r="N137" s="282"/>
      <c r="O137" s="471"/>
      <c r="P137" s="488"/>
      <c r="Q137" s="1"/>
      <c r="R137" s="277" t="s">
        <v>596</v>
      </c>
      <c r="S137" s="1"/>
      <c r="T137" s="1"/>
      <c r="U137" s="1"/>
      <c r="V137" s="1"/>
      <c r="W137" s="1"/>
      <c r="X137" s="1"/>
      <c r="Y137" s="1"/>
      <c r="Z137" s="1"/>
      <c r="AA137"/>
      <c r="AB137"/>
      <c r="AC137"/>
      <c r="AD137"/>
      <c r="AE137"/>
      <c r="AF137" s="267"/>
      <c r="AG137" s="267"/>
      <c r="AH137" s="267"/>
      <c r="AI137" s="267"/>
      <c r="AJ137" s="267"/>
      <c r="AK137" s="267"/>
      <c r="AL137" s="267"/>
    </row>
    <row r="138" spans="1:38" s="489" customFormat="1" ht="12.75" customHeight="1">
      <c r="A138" s="274"/>
      <c r="B138" s="271"/>
      <c r="C138" s="469"/>
      <c r="D138" s="470"/>
      <c r="E138" s="274"/>
      <c r="F138" s="274"/>
      <c r="G138" s="274"/>
      <c r="H138" s="282"/>
      <c r="I138" s="282"/>
      <c r="J138" s="470"/>
      <c r="K138" s="275"/>
      <c r="L138" s="275"/>
      <c r="M138" s="282"/>
      <c r="N138" s="282"/>
      <c r="O138" s="471"/>
      <c r="P138" s="488"/>
      <c r="Q138" s="1"/>
      <c r="R138" s="277"/>
      <c r="S138" s="1"/>
      <c r="T138" s="1"/>
      <c r="U138" s="1"/>
      <c r="V138" s="1"/>
      <c r="W138" s="1"/>
      <c r="X138" s="1"/>
      <c r="Y138" s="1"/>
      <c r="Z138" s="1"/>
      <c r="AA138"/>
      <c r="AB138"/>
      <c r="AC138"/>
      <c r="AD138"/>
      <c r="AE138"/>
      <c r="AF138" s="267"/>
      <c r="AG138" s="267"/>
      <c r="AH138" s="267"/>
      <c r="AI138" s="267"/>
      <c r="AJ138" s="267"/>
      <c r="AK138" s="267"/>
      <c r="AL138" s="267"/>
    </row>
    <row r="139" spans="1:38" s="489" customFormat="1" ht="12.75" customHeight="1">
      <c r="A139" s="274"/>
      <c r="B139" s="271"/>
      <c r="C139" s="469"/>
      <c r="D139" s="470"/>
      <c r="E139" s="274"/>
      <c r="F139" s="274"/>
      <c r="G139" s="274"/>
      <c r="H139" s="282"/>
      <c r="I139" s="282"/>
      <c r="J139" s="470"/>
      <c r="K139" s="275"/>
      <c r="L139" s="275"/>
      <c r="M139" s="282"/>
      <c r="N139" s="282"/>
      <c r="O139" s="471"/>
      <c r="P139" s="488"/>
      <c r="Q139" s="1"/>
      <c r="R139" s="277"/>
      <c r="S139" s="1"/>
      <c r="T139" s="1"/>
      <c r="U139" s="1"/>
      <c r="V139" s="1"/>
      <c r="W139" s="1"/>
      <c r="X139" s="1"/>
      <c r="Y139" s="1"/>
      <c r="Z139" s="1"/>
      <c r="AA139"/>
      <c r="AB139"/>
      <c r="AC139"/>
      <c r="AD139"/>
      <c r="AE139"/>
      <c r="AF139" s="267"/>
      <c r="AG139" s="267"/>
      <c r="AH139" s="267"/>
      <c r="AI139" s="267"/>
      <c r="AJ139" s="267"/>
      <c r="AK139" s="267"/>
      <c r="AL139" s="267"/>
    </row>
    <row r="140" spans="1:38" s="558" customFormat="1" ht="12.75" customHeight="1">
      <c r="A140" s="546"/>
      <c r="B140" s="547"/>
      <c r="C140" s="548"/>
      <c r="D140" s="549"/>
      <c r="E140" s="546"/>
      <c r="F140" s="546"/>
      <c r="G140" s="546"/>
      <c r="H140" s="546"/>
      <c r="I140" s="550"/>
      <c r="J140" s="551"/>
      <c r="K140" s="552"/>
      <c r="L140" s="552"/>
      <c r="M140" s="551"/>
      <c r="N140" s="551"/>
      <c r="O140" s="553"/>
      <c r="P140" s="554"/>
      <c r="Q140" s="555"/>
      <c r="R140" s="556"/>
      <c r="S140" s="555"/>
      <c r="T140" s="555"/>
      <c r="U140" s="555"/>
      <c r="V140" s="555"/>
      <c r="W140" s="555"/>
      <c r="X140" s="555"/>
      <c r="Y140" s="555"/>
      <c r="Z140" s="555"/>
      <c r="AA140" s="555"/>
      <c r="AB140" s="555"/>
      <c r="AC140" s="555"/>
      <c r="AD140" s="555"/>
      <c r="AE140" s="555"/>
      <c r="AF140" s="557"/>
      <c r="AG140" s="557"/>
      <c r="AH140" s="557"/>
      <c r="AI140" s="557"/>
      <c r="AJ140" s="557"/>
      <c r="AK140" s="557"/>
      <c r="AL140" s="557"/>
    </row>
    <row r="141" spans="1: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70"/>
      <c r="B142" s="175"/>
      <c r="C142" s="175"/>
      <c r="D142" s="176"/>
      <c r="E142" s="170"/>
      <c r="F142" s="177"/>
      <c r="G142" s="170"/>
      <c r="H142" s="170"/>
      <c r="I142" s="170"/>
      <c r="J142" s="175"/>
      <c r="K142" s="178"/>
      <c r="L142" s="170"/>
      <c r="M142" s="170"/>
      <c r="N142" s="170"/>
      <c r="O142" s="179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98" t="s">
        <v>617</v>
      </c>
      <c r="B143" s="180"/>
      <c r="C143" s="180"/>
      <c r="D143" s="181"/>
      <c r="E143" s="148"/>
      <c r="F143" s="6"/>
      <c r="G143" s="6"/>
      <c r="H143" s="149"/>
      <c r="I143" s="182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9" t="s">
        <v>16</v>
      </c>
      <c r="B144" s="100" t="s">
        <v>569</v>
      </c>
      <c r="C144" s="100"/>
      <c r="D144" s="101" t="s">
        <v>580</v>
      </c>
      <c r="E144" s="100" t="s">
        <v>581</v>
      </c>
      <c r="F144" s="100" t="s">
        <v>582</v>
      </c>
      <c r="G144" s="100" t="s">
        <v>583</v>
      </c>
      <c r="H144" s="100" t="s">
        <v>584</v>
      </c>
      <c r="I144" s="100" t="s">
        <v>585</v>
      </c>
      <c r="J144" s="99" t="s">
        <v>586</v>
      </c>
      <c r="K144" s="152" t="s">
        <v>604</v>
      </c>
      <c r="L144" s="153" t="s">
        <v>588</v>
      </c>
      <c r="M144" s="102" t="s">
        <v>589</v>
      </c>
      <c r="N144" s="100" t="s">
        <v>590</v>
      </c>
      <c r="O144" s="101" t="s">
        <v>591</v>
      </c>
      <c r="P144" s="100" t="s">
        <v>832</v>
      </c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4.25" customHeight="1">
      <c r="A145" s="306">
        <v>1</v>
      </c>
      <c r="B145" s="303">
        <v>44420</v>
      </c>
      <c r="C145" s="312"/>
      <c r="D145" s="304" t="s">
        <v>501</v>
      </c>
      <c r="E145" s="305" t="s">
        <v>594</v>
      </c>
      <c r="F145" s="306">
        <v>314</v>
      </c>
      <c r="G145" s="306">
        <v>284</v>
      </c>
      <c r="H145" s="305">
        <v>343.5</v>
      </c>
      <c r="I145" s="307" t="s">
        <v>824</v>
      </c>
      <c r="J145" s="308" t="s">
        <v>828</v>
      </c>
      <c r="K145" s="308">
        <f t="shared" ref="K145" si="112">H145-F145</f>
        <v>29.5</v>
      </c>
      <c r="L145" s="309">
        <f t="shared" ref="L145" si="113">(F145*-0.7)/100</f>
        <v>-2.198</v>
      </c>
      <c r="M145" s="310">
        <f t="shared" ref="M145" si="114">(K145+L145)/F145</f>
        <v>8.6949044585987262E-2</v>
      </c>
      <c r="N145" s="308" t="s">
        <v>592</v>
      </c>
      <c r="O145" s="311">
        <v>44455</v>
      </c>
      <c r="P145" s="308">
        <f>VLOOKUP(D145,'MidCap Intra'!B169:C666,2,0)</f>
        <v>313.5</v>
      </c>
      <c r="Q145" s="1"/>
      <c r="R145" s="1" t="s">
        <v>593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68" customFormat="1" ht="14.25" customHeight="1">
      <c r="A146" s="352">
        <v>2</v>
      </c>
      <c r="B146" s="353">
        <v>44488</v>
      </c>
      <c r="C146" s="354"/>
      <c r="D146" s="355" t="s">
        <v>138</v>
      </c>
      <c r="E146" s="356" t="s">
        <v>594</v>
      </c>
      <c r="F146" s="357" t="s">
        <v>848</v>
      </c>
      <c r="G146" s="357">
        <v>198</v>
      </c>
      <c r="H146" s="356"/>
      <c r="I146" s="358" t="s">
        <v>841</v>
      </c>
      <c r="J146" s="359" t="s">
        <v>595</v>
      </c>
      <c r="K146" s="359"/>
      <c r="L146" s="360"/>
      <c r="M146" s="361"/>
      <c r="N146" s="359"/>
      <c r="O146" s="362"/>
      <c r="P146" s="359"/>
      <c r="Q146" s="267"/>
      <c r="R146" s="1" t="s">
        <v>593</v>
      </c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</row>
    <row r="147" spans="1:38" s="268" customFormat="1" ht="14.25" customHeight="1">
      <c r="A147" s="352">
        <v>3</v>
      </c>
      <c r="B147" s="353">
        <v>44490</v>
      </c>
      <c r="C147" s="354"/>
      <c r="D147" s="355" t="s">
        <v>469</v>
      </c>
      <c r="E147" s="356" t="s">
        <v>594</v>
      </c>
      <c r="F147" s="357" t="s">
        <v>849</v>
      </c>
      <c r="G147" s="357">
        <v>3700</v>
      </c>
      <c r="H147" s="356"/>
      <c r="I147" s="358" t="s">
        <v>843</v>
      </c>
      <c r="J147" s="359" t="s">
        <v>595</v>
      </c>
      <c r="K147" s="359"/>
      <c r="L147" s="360"/>
      <c r="M147" s="361"/>
      <c r="N147" s="359"/>
      <c r="O147" s="362"/>
      <c r="P147" s="359"/>
      <c r="Q147" s="267"/>
      <c r="R147" s="1" t="s">
        <v>593</v>
      </c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</row>
    <row r="148" spans="1:38" ht="14.25" customHeight="1">
      <c r="A148" s="183"/>
      <c r="B148" s="154"/>
      <c r="C148" s="184"/>
      <c r="D148" s="109"/>
      <c r="E148" s="185"/>
      <c r="F148" s="185"/>
      <c r="G148" s="185"/>
      <c r="H148" s="185"/>
      <c r="I148" s="185"/>
      <c r="J148" s="185"/>
      <c r="K148" s="186"/>
      <c r="L148" s="187"/>
      <c r="M148" s="185"/>
      <c r="N148" s="188"/>
      <c r="O148" s="189"/>
      <c r="P148" s="189"/>
      <c r="R148" s="6"/>
      <c r="S148" s="44"/>
      <c r="T148" s="1"/>
      <c r="U148" s="1"/>
      <c r="V148" s="1"/>
      <c r="W148" s="1"/>
      <c r="X148" s="1"/>
      <c r="Y148" s="1"/>
      <c r="Z148" s="1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</row>
    <row r="149" spans="1:38" ht="12.75" customHeight="1">
      <c r="A149" s="132" t="s">
        <v>597</v>
      </c>
      <c r="B149" s="132"/>
      <c r="C149" s="132"/>
      <c r="D149" s="132"/>
      <c r="E149" s="44"/>
      <c r="F149" s="140" t="s">
        <v>599</v>
      </c>
      <c r="G149" s="59"/>
      <c r="H149" s="59"/>
      <c r="I149" s="59"/>
      <c r="J149" s="6"/>
      <c r="K149" s="162"/>
      <c r="L149" s="163"/>
      <c r="M149" s="6"/>
      <c r="N149" s="122"/>
      <c r="O149" s="190"/>
      <c r="P149" s="1"/>
      <c r="Q149" s="1"/>
      <c r="R149" s="6"/>
      <c r="S149" s="1"/>
      <c r="T149" s="1"/>
      <c r="U149" s="1"/>
      <c r="V149" s="1"/>
      <c r="W149" s="1"/>
      <c r="X149" s="1"/>
      <c r="Y149" s="1"/>
    </row>
    <row r="150" spans="1:38" ht="12.75" customHeight="1">
      <c r="A150" s="139" t="s">
        <v>598</v>
      </c>
      <c r="B150" s="132"/>
      <c r="C150" s="132"/>
      <c r="D150" s="132"/>
      <c r="E150" s="6"/>
      <c r="F150" s="140" t="s">
        <v>601</v>
      </c>
      <c r="G150" s="6"/>
      <c r="H150" s="6" t="s">
        <v>822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39"/>
      <c r="B151" s="132"/>
      <c r="C151" s="132"/>
      <c r="D151" s="132"/>
      <c r="E151" s="6"/>
      <c r="F151" s="140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59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"/>
      <c r="B152" s="147" t="s">
        <v>618</v>
      </c>
      <c r="C152" s="147"/>
      <c r="D152" s="147"/>
      <c r="E152" s="147"/>
      <c r="F152" s="148"/>
      <c r="G152" s="6"/>
      <c r="H152" s="6"/>
      <c r="I152" s="149"/>
      <c r="J152" s="150"/>
      <c r="K152" s="151"/>
      <c r="L152" s="150"/>
      <c r="M152" s="6"/>
      <c r="N152" s="1"/>
      <c r="O152" s="1"/>
      <c r="Q152" s="1"/>
      <c r="R152" s="59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99" t="s">
        <v>16</v>
      </c>
      <c r="B153" s="100" t="s">
        <v>569</v>
      </c>
      <c r="C153" s="100"/>
      <c r="D153" s="101" t="s">
        <v>580</v>
      </c>
      <c r="E153" s="100" t="s">
        <v>581</v>
      </c>
      <c r="F153" s="100" t="s">
        <v>582</v>
      </c>
      <c r="G153" s="100" t="s">
        <v>603</v>
      </c>
      <c r="H153" s="100" t="s">
        <v>584</v>
      </c>
      <c r="I153" s="100" t="s">
        <v>585</v>
      </c>
      <c r="J153" s="191" t="s">
        <v>586</v>
      </c>
      <c r="K153" s="152" t="s">
        <v>604</v>
      </c>
      <c r="L153" s="166" t="s">
        <v>612</v>
      </c>
      <c r="M153" s="100" t="s">
        <v>613</v>
      </c>
      <c r="N153" s="153" t="s">
        <v>588</v>
      </c>
      <c r="O153" s="102" t="s">
        <v>589</v>
      </c>
      <c r="P153" s="100" t="s">
        <v>590</v>
      </c>
      <c r="Q153" s="101" t="s">
        <v>591</v>
      </c>
      <c r="R153" s="59"/>
      <c r="S153" s="1"/>
      <c r="T153" s="1"/>
      <c r="U153" s="1"/>
      <c r="V153" s="1"/>
      <c r="W153" s="1"/>
      <c r="X153" s="1"/>
      <c r="Y153" s="1"/>
      <c r="Z153" s="1"/>
    </row>
    <row r="154" spans="1:38" ht="14.25" customHeight="1">
      <c r="A154" s="113"/>
      <c r="B154" s="115"/>
      <c r="C154" s="192"/>
      <c r="D154" s="116"/>
      <c r="E154" s="117"/>
      <c r="F154" s="193"/>
      <c r="G154" s="113"/>
      <c r="H154" s="117"/>
      <c r="I154" s="118"/>
      <c r="J154" s="194"/>
      <c r="K154" s="194"/>
      <c r="L154" s="195"/>
      <c r="M154" s="107"/>
      <c r="N154" s="195"/>
      <c r="O154" s="196"/>
      <c r="P154" s="197"/>
      <c r="Q154" s="198"/>
      <c r="R154" s="160"/>
      <c r="S154" s="126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38" ht="14.25" customHeight="1">
      <c r="A155" s="113"/>
      <c r="B155" s="115"/>
      <c r="C155" s="192"/>
      <c r="D155" s="116"/>
      <c r="E155" s="117"/>
      <c r="F155" s="193"/>
      <c r="G155" s="113"/>
      <c r="H155" s="117"/>
      <c r="I155" s="118"/>
      <c r="J155" s="194"/>
      <c r="K155" s="194"/>
      <c r="L155" s="195"/>
      <c r="M155" s="107"/>
      <c r="N155" s="195"/>
      <c r="O155" s="196"/>
      <c r="P155" s="197"/>
      <c r="Q155" s="198"/>
      <c r="R155" s="160"/>
      <c r="S155" s="126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38" ht="14.25" customHeight="1">
      <c r="A156" s="113"/>
      <c r="B156" s="115"/>
      <c r="C156" s="192"/>
      <c r="D156" s="116"/>
      <c r="E156" s="117"/>
      <c r="F156" s="193"/>
      <c r="G156" s="113"/>
      <c r="H156" s="117"/>
      <c r="I156" s="118"/>
      <c r="J156" s="194"/>
      <c r="K156" s="194"/>
      <c r="L156" s="195"/>
      <c r="M156" s="107"/>
      <c r="N156" s="195"/>
      <c r="O156" s="196"/>
      <c r="P156" s="197"/>
      <c r="Q156" s="198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13"/>
      <c r="B157" s="115"/>
      <c r="C157" s="192"/>
      <c r="D157" s="116"/>
      <c r="E157" s="117"/>
      <c r="F157" s="194"/>
      <c r="G157" s="113"/>
      <c r="H157" s="117"/>
      <c r="I157" s="118"/>
      <c r="J157" s="194"/>
      <c r="K157" s="194"/>
      <c r="L157" s="195"/>
      <c r="M157" s="107"/>
      <c r="N157" s="195"/>
      <c r="O157" s="196"/>
      <c r="P157" s="197"/>
      <c r="Q157" s="198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13"/>
      <c r="B158" s="115"/>
      <c r="C158" s="192"/>
      <c r="D158" s="116"/>
      <c r="E158" s="117"/>
      <c r="F158" s="194"/>
      <c r="G158" s="113"/>
      <c r="H158" s="117"/>
      <c r="I158" s="118"/>
      <c r="J158" s="194"/>
      <c r="K158" s="194"/>
      <c r="L158" s="195"/>
      <c r="M158" s="107"/>
      <c r="N158" s="195"/>
      <c r="O158" s="196"/>
      <c r="P158" s="197"/>
      <c r="Q158" s="198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13"/>
      <c r="B159" s="115"/>
      <c r="C159" s="192"/>
      <c r="D159" s="116"/>
      <c r="E159" s="117"/>
      <c r="F159" s="193"/>
      <c r="G159" s="113"/>
      <c r="H159" s="117"/>
      <c r="I159" s="118"/>
      <c r="J159" s="194"/>
      <c r="K159" s="194"/>
      <c r="L159" s="195"/>
      <c r="M159" s="107"/>
      <c r="N159" s="195"/>
      <c r="O159" s="196"/>
      <c r="P159" s="197"/>
      <c r="Q159" s="198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3"/>
      <c r="B160" s="115"/>
      <c r="C160" s="192"/>
      <c r="D160" s="116"/>
      <c r="E160" s="117"/>
      <c r="F160" s="193"/>
      <c r="G160" s="113"/>
      <c r="H160" s="117"/>
      <c r="I160" s="118"/>
      <c r="J160" s="194"/>
      <c r="K160" s="194"/>
      <c r="L160" s="194"/>
      <c r="M160" s="194"/>
      <c r="N160" s="195"/>
      <c r="O160" s="199"/>
      <c r="P160" s="197"/>
      <c r="Q160" s="198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13"/>
      <c r="B161" s="115"/>
      <c r="C161" s="192"/>
      <c r="D161" s="116"/>
      <c r="E161" s="117"/>
      <c r="F161" s="194"/>
      <c r="G161" s="113"/>
      <c r="H161" s="117"/>
      <c r="I161" s="118"/>
      <c r="J161" s="194"/>
      <c r="K161" s="194"/>
      <c r="L161" s="195"/>
      <c r="M161" s="107"/>
      <c r="N161" s="195"/>
      <c r="O161" s="196"/>
      <c r="P161" s="197"/>
      <c r="Q161" s="198"/>
      <c r="R161" s="160"/>
      <c r="S161" s="126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13"/>
      <c r="B162" s="115"/>
      <c r="C162" s="192"/>
      <c r="D162" s="116"/>
      <c r="E162" s="117"/>
      <c r="F162" s="193"/>
      <c r="G162" s="113"/>
      <c r="H162" s="117"/>
      <c r="I162" s="118"/>
      <c r="J162" s="200"/>
      <c r="K162" s="200"/>
      <c r="L162" s="200"/>
      <c r="M162" s="200"/>
      <c r="N162" s="201"/>
      <c r="O162" s="196"/>
      <c r="P162" s="119"/>
      <c r="Q162" s="198"/>
      <c r="R162" s="160"/>
      <c r="S162" s="126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39"/>
      <c r="B163" s="132"/>
      <c r="C163" s="132"/>
      <c r="D163" s="132"/>
      <c r="E163" s="6"/>
      <c r="F163" s="140"/>
      <c r="G163" s="6"/>
      <c r="H163" s="6"/>
      <c r="I163" s="6"/>
      <c r="J163" s="1"/>
      <c r="K163" s="6"/>
      <c r="L163" s="6"/>
      <c r="M163" s="6"/>
      <c r="N163" s="1"/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39"/>
      <c r="B164" s="132"/>
      <c r="C164" s="132"/>
      <c r="D164" s="132"/>
      <c r="E164" s="6"/>
      <c r="F164" s="140"/>
      <c r="G164" s="59"/>
      <c r="H164" s="44"/>
      <c r="I164" s="59"/>
      <c r="J164" s="6"/>
      <c r="K164" s="162"/>
      <c r="L164" s="163"/>
      <c r="M164" s="6"/>
      <c r="N164" s="122"/>
      <c r="O164" s="164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59"/>
      <c r="B165" s="121"/>
      <c r="C165" s="121"/>
      <c r="D165" s="44"/>
      <c r="E165" s="59"/>
      <c r="F165" s="59"/>
      <c r="G165" s="59"/>
      <c r="H165" s="44"/>
      <c r="I165" s="59"/>
      <c r="J165" s="6"/>
      <c r="K165" s="162"/>
      <c r="L165" s="163"/>
      <c r="M165" s="6"/>
      <c r="N165" s="122"/>
      <c r="O165" s="164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44"/>
      <c r="B166" s="202" t="s">
        <v>619</v>
      </c>
      <c r="C166" s="202"/>
      <c r="D166" s="202"/>
      <c r="E166" s="202"/>
      <c r="F166" s="6"/>
      <c r="G166" s="6"/>
      <c r="H166" s="150"/>
      <c r="I166" s="6"/>
      <c r="J166" s="150"/>
      <c r="K166" s="151"/>
      <c r="L166" s="6"/>
      <c r="M166" s="6"/>
      <c r="N166" s="1"/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99" t="s">
        <v>16</v>
      </c>
      <c r="B167" s="100" t="s">
        <v>569</v>
      </c>
      <c r="C167" s="100"/>
      <c r="D167" s="101" t="s">
        <v>580</v>
      </c>
      <c r="E167" s="100" t="s">
        <v>581</v>
      </c>
      <c r="F167" s="100" t="s">
        <v>582</v>
      </c>
      <c r="G167" s="100" t="s">
        <v>620</v>
      </c>
      <c r="H167" s="100" t="s">
        <v>621</v>
      </c>
      <c r="I167" s="100" t="s">
        <v>585</v>
      </c>
      <c r="J167" s="203" t="s">
        <v>586</v>
      </c>
      <c r="K167" s="100" t="s">
        <v>587</v>
      </c>
      <c r="L167" s="100" t="s">
        <v>622</v>
      </c>
      <c r="M167" s="100" t="s">
        <v>590</v>
      </c>
      <c r="N167" s="101" t="s">
        <v>591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204">
        <v>1</v>
      </c>
      <c r="B168" s="205">
        <v>41579</v>
      </c>
      <c r="C168" s="205"/>
      <c r="D168" s="206" t="s">
        <v>623</v>
      </c>
      <c r="E168" s="207" t="s">
        <v>624</v>
      </c>
      <c r="F168" s="208">
        <v>82</v>
      </c>
      <c r="G168" s="207" t="s">
        <v>625</v>
      </c>
      <c r="H168" s="207">
        <v>100</v>
      </c>
      <c r="I168" s="209">
        <v>100</v>
      </c>
      <c r="J168" s="210" t="s">
        <v>626</v>
      </c>
      <c r="K168" s="211">
        <f t="shared" ref="K168:K220" si="115">H168-F168</f>
        <v>18</v>
      </c>
      <c r="L168" s="212">
        <f t="shared" ref="L168:L220" si="116">K168/F168</f>
        <v>0.21951219512195122</v>
      </c>
      <c r="M168" s="207" t="s">
        <v>592</v>
      </c>
      <c r="N168" s="213">
        <v>42657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204">
        <v>2</v>
      </c>
      <c r="B169" s="205">
        <v>41794</v>
      </c>
      <c r="C169" s="205"/>
      <c r="D169" s="206" t="s">
        <v>627</v>
      </c>
      <c r="E169" s="207" t="s">
        <v>594</v>
      </c>
      <c r="F169" s="208">
        <v>257</v>
      </c>
      <c r="G169" s="207" t="s">
        <v>625</v>
      </c>
      <c r="H169" s="207">
        <v>300</v>
      </c>
      <c r="I169" s="209">
        <v>300</v>
      </c>
      <c r="J169" s="210" t="s">
        <v>626</v>
      </c>
      <c r="K169" s="211">
        <f t="shared" si="115"/>
        <v>43</v>
      </c>
      <c r="L169" s="212">
        <f t="shared" si="116"/>
        <v>0.16731517509727625</v>
      </c>
      <c r="M169" s="207" t="s">
        <v>592</v>
      </c>
      <c r="N169" s="213">
        <v>41822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204">
        <v>3</v>
      </c>
      <c r="B170" s="205">
        <v>41828</v>
      </c>
      <c r="C170" s="205"/>
      <c r="D170" s="206" t="s">
        <v>628</v>
      </c>
      <c r="E170" s="207" t="s">
        <v>594</v>
      </c>
      <c r="F170" s="208">
        <v>393</v>
      </c>
      <c r="G170" s="207" t="s">
        <v>625</v>
      </c>
      <c r="H170" s="207">
        <v>468</v>
      </c>
      <c r="I170" s="209">
        <v>468</v>
      </c>
      <c r="J170" s="210" t="s">
        <v>626</v>
      </c>
      <c r="K170" s="211">
        <f t="shared" si="115"/>
        <v>75</v>
      </c>
      <c r="L170" s="212">
        <f t="shared" si="116"/>
        <v>0.19083969465648856</v>
      </c>
      <c r="M170" s="207" t="s">
        <v>592</v>
      </c>
      <c r="N170" s="213">
        <v>41863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04">
        <v>4</v>
      </c>
      <c r="B171" s="205">
        <v>41857</v>
      </c>
      <c r="C171" s="205"/>
      <c r="D171" s="206" t="s">
        <v>629</v>
      </c>
      <c r="E171" s="207" t="s">
        <v>594</v>
      </c>
      <c r="F171" s="208">
        <v>205</v>
      </c>
      <c r="G171" s="207" t="s">
        <v>625</v>
      </c>
      <c r="H171" s="207">
        <v>275</v>
      </c>
      <c r="I171" s="209">
        <v>250</v>
      </c>
      <c r="J171" s="210" t="s">
        <v>626</v>
      </c>
      <c r="K171" s="211">
        <f t="shared" si="115"/>
        <v>70</v>
      </c>
      <c r="L171" s="212">
        <f t="shared" si="116"/>
        <v>0.34146341463414637</v>
      </c>
      <c r="M171" s="207" t="s">
        <v>592</v>
      </c>
      <c r="N171" s="213">
        <v>41962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04">
        <v>5</v>
      </c>
      <c r="B172" s="205">
        <v>41886</v>
      </c>
      <c r="C172" s="205"/>
      <c r="D172" s="206" t="s">
        <v>630</v>
      </c>
      <c r="E172" s="207" t="s">
        <v>594</v>
      </c>
      <c r="F172" s="208">
        <v>162</v>
      </c>
      <c r="G172" s="207" t="s">
        <v>625</v>
      </c>
      <c r="H172" s="207">
        <v>190</v>
      </c>
      <c r="I172" s="209">
        <v>190</v>
      </c>
      <c r="J172" s="210" t="s">
        <v>626</v>
      </c>
      <c r="K172" s="211">
        <f t="shared" si="115"/>
        <v>28</v>
      </c>
      <c r="L172" s="212">
        <f t="shared" si="116"/>
        <v>0.1728395061728395</v>
      </c>
      <c r="M172" s="207" t="s">
        <v>592</v>
      </c>
      <c r="N172" s="213">
        <v>42006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04">
        <v>6</v>
      </c>
      <c r="B173" s="205">
        <v>41886</v>
      </c>
      <c r="C173" s="205"/>
      <c r="D173" s="206" t="s">
        <v>631</v>
      </c>
      <c r="E173" s="207" t="s">
        <v>594</v>
      </c>
      <c r="F173" s="208">
        <v>75</v>
      </c>
      <c r="G173" s="207" t="s">
        <v>625</v>
      </c>
      <c r="H173" s="207">
        <v>91.5</v>
      </c>
      <c r="I173" s="209" t="s">
        <v>632</v>
      </c>
      <c r="J173" s="210" t="s">
        <v>633</v>
      </c>
      <c r="K173" s="211">
        <f t="shared" si="115"/>
        <v>16.5</v>
      </c>
      <c r="L173" s="212">
        <f t="shared" si="116"/>
        <v>0.22</v>
      </c>
      <c r="M173" s="207" t="s">
        <v>592</v>
      </c>
      <c r="N173" s="213">
        <v>41954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04">
        <v>7</v>
      </c>
      <c r="B174" s="205">
        <v>41913</v>
      </c>
      <c r="C174" s="205"/>
      <c r="D174" s="206" t="s">
        <v>634</v>
      </c>
      <c r="E174" s="207" t="s">
        <v>594</v>
      </c>
      <c r="F174" s="208">
        <v>850</v>
      </c>
      <c r="G174" s="207" t="s">
        <v>625</v>
      </c>
      <c r="H174" s="207">
        <v>982.5</v>
      </c>
      <c r="I174" s="209">
        <v>1050</v>
      </c>
      <c r="J174" s="210" t="s">
        <v>635</v>
      </c>
      <c r="K174" s="211">
        <f t="shared" si="115"/>
        <v>132.5</v>
      </c>
      <c r="L174" s="212">
        <f t="shared" si="116"/>
        <v>0.15588235294117647</v>
      </c>
      <c r="M174" s="207" t="s">
        <v>592</v>
      </c>
      <c r="N174" s="213">
        <v>42039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04">
        <v>8</v>
      </c>
      <c r="B175" s="205">
        <v>41913</v>
      </c>
      <c r="C175" s="205"/>
      <c r="D175" s="206" t="s">
        <v>636</v>
      </c>
      <c r="E175" s="207" t="s">
        <v>594</v>
      </c>
      <c r="F175" s="208">
        <v>475</v>
      </c>
      <c r="G175" s="207" t="s">
        <v>625</v>
      </c>
      <c r="H175" s="207">
        <v>515</v>
      </c>
      <c r="I175" s="209">
        <v>600</v>
      </c>
      <c r="J175" s="210" t="s">
        <v>637</v>
      </c>
      <c r="K175" s="211">
        <f t="shared" si="115"/>
        <v>40</v>
      </c>
      <c r="L175" s="212">
        <f t="shared" si="116"/>
        <v>8.4210526315789472E-2</v>
      </c>
      <c r="M175" s="207" t="s">
        <v>592</v>
      </c>
      <c r="N175" s="213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04">
        <v>9</v>
      </c>
      <c r="B176" s="205">
        <v>41913</v>
      </c>
      <c r="C176" s="205"/>
      <c r="D176" s="206" t="s">
        <v>638</v>
      </c>
      <c r="E176" s="207" t="s">
        <v>594</v>
      </c>
      <c r="F176" s="208">
        <v>86</v>
      </c>
      <c r="G176" s="207" t="s">
        <v>625</v>
      </c>
      <c r="H176" s="207">
        <v>99</v>
      </c>
      <c r="I176" s="209">
        <v>140</v>
      </c>
      <c r="J176" s="210" t="s">
        <v>639</v>
      </c>
      <c r="K176" s="211">
        <f t="shared" si="115"/>
        <v>13</v>
      </c>
      <c r="L176" s="212">
        <f t="shared" si="116"/>
        <v>0.15116279069767441</v>
      </c>
      <c r="M176" s="207" t="s">
        <v>592</v>
      </c>
      <c r="N176" s="213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10</v>
      </c>
      <c r="B177" s="205">
        <v>41926</v>
      </c>
      <c r="C177" s="205"/>
      <c r="D177" s="206" t="s">
        <v>640</v>
      </c>
      <c r="E177" s="207" t="s">
        <v>594</v>
      </c>
      <c r="F177" s="208">
        <v>496.6</v>
      </c>
      <c r="G177" s="207" t="s">
        <v>625</v>
      </c>
      <c r="H177" s="207">
        <v>621</v>
      </c>
      <c r="I177" s="209">
        <v>580</v>
      </c>
      <c r="J177" s="210" t="s">
        <v>626</v>
      </c>
      <c r="K177" s="211">
        <f t="shared" si="115"/>
        <v>124.39999999999998</v>
      </c>
      <c r="L177" s="212">
        <f t="shared" si="116"/>
        <v>0.25050342327829234</v>
      </c>
      <c r="M177" s="207" t="s">
        <v>592</v>
      </c>
      <c r="N177" s="213">
        <v>42605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11</v>
      </c>
      <c r="B178" s="205">
        <v>41926</v>
      </c>
      <c r="C178" s="205"/>
      <c r="D178" s="206" t="s">
        <v>641</v>
      </c>
      <c r="E178" s="207" t="s">
        <v>594</v>
      </c>
      <c r="F178" s="208">
        <v>2481.9</v>
      </c>
      <c r="G178" s="207" t="s">
        <v>625</v>
      </c>
      <c r="H178" s="207">
        <v>2840</v>
      </c>
      <c r="I178" s="209">
        <v>2870</v>
      </c>
      <c r="J178" s="210" t="s">
        <v>642</v>
      </c>
      <c r="K178" s="211">
        <f t="shared" si="115"/>
        <v>358.09999999999991</v>
      </c>
      <c r="L178" s="212">
        <f t="shared" si="116"/>
        <v>0.14428462065353154</v>
      </c>
      <c r="M178" s="207" t="s">
        <v>592</v>
      </c>
      <c r="N178" s="213">
        <v>42017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12</v>
      </c>
      <c r="B179" s="205">
        <v>41928</v>
      </c>
      <c r="C179" s="205"/>
      <c r="D179" s="206" t="s">
        <v>643</v>
      </c>
      <c r="E179" s="207" t="s">
        <v>594</v>
      </c>
      <c r="F179" s="208">
        <v>84.5</v>
      </c>
      <c r="G179" s="207" t="s">
        <v>625</v>
      </c>
      <c r="H179" s="207">
        <v>93</v>
      </c>
      <c r="I179" s="209">
        <v>110</v>
      </c>
      <c r="J179" s="210" t="s">
        <v>644</v>
      </c>
      <c r="K179" s="211">
        <f t="shared" si="115"/>
        <v>8.5</v>
      </c>
      <c r="L179" s="212">
        <f t="shared" si="116"/>
        <v>0.10059171597633136</v>
      </c>
      <c r="M179" s="207" t="s">
        <v>592</v>
      </c>
      <c r="N179" s="213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13</v>
      </c>
      <c r="B180" s="205">
        <v>41928</v>
      </c>
      <c r="C180" s="205"/>
      <c r="D180" s="206" t="s">
        <v>645</v>
      </c>
      <c r="E180" s="207" t="s">
        <v>594</v>
      </c>
      <c r="F180" s="208">
        <v>401</v>
      </c>
      <c r="G180" s="207" t="s">
        <v>625</v>
      </c>
      <c r="H180" s="207">
        <v>428</v>
      </c>
      <c r="I180" s="209">
        <v>450</v>
      </c>
      <c r="J180" s="210" t="s">
        <v>646</v>
      </c>
      <c r="K180" s="211">
        <f t="shared" si="115"/>
        <v>27</v>
      </c>
      <c r="L180" s="212">
        <f t="shared" si="116"/>
        <v>6.7331670822942641E-2</v>
      </c>
      <c r="M180" s="207" t="s">
        <v>592</v>
      </c>
      <c r="N180" s="213">
        <v>42020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14</v>
      </c>
      <c r="B181" s="205">
        <v>41928</v>
      </c>
      <c r="C181" s="205"/>
      <c r="D181" s="206" t="s">
        <v>647</v>
      </c>
      <c r="E181" s="207" t="s">
        <v>594</v>
      </c>
      <c r="F181" s="208">
        <v>101</v>
      </c>
      <c r="G181" s="207" t="s">
        <v>625</v>
      </c>
      <c r="H181" s="207">
        <v>112</v>
      </c>
      <c r="I181" s="209">
        <v>120</v>
      </c>
      <c r="J181" s="210" t="s">
        <v>648</v>
      </c>
      <c r="K181" s="211">
        <f t="shared" si="115"/>
        <v>11</v>
      </c>
      <c r="L181" s="212">
        <f t="shared" si="116"/>
        <v>0.10891089108910891</v>
      </c>
      <c r="M181" s="207" t="s">
        <v>592</v>
      </c>
      <c r="N181" s="213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15</v>
      </c>
      <c r="B182" s="205">
        <v>41954</v>
      </c>
      <c r="C182" s="205"/>
      <c r="D182" s="206" t="s">
        <v>649</v>
      </c>
      <c r="E182" s="207" t="s">
        <v>594</v>
      </c>
      <c r="F182" s="208">
        <v>59</v>
      </c>
      <c r="G182" s="207" t="s">
        <v>625</v>
      </c>
      <c r="H182" s="207">
        <v>76</v>
      </c>
      <c r="I182" s="209">
        <v>76</v>
      </c>
      <c r="J182" s="210" t="s">
        <v>626</v>
      </c>
      <c r="K182" s="211">
        <f t="shared" si="115"/>
        <v>17</v>
      </c>
      <c r="L182" s="212">
        <f t="shared" si="116"/>
        <v>0.28813559322033899</v>
      </c>
      <c r="M182" s="207" t="s">
        <v>592</v>
      </c>
      <c r="N182" s="213">
        <v>43032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16</v>
      </c>
      <c r="B183" s="205">
        <v>41954</v>
      </c>
      <c r="C183" s="205"/>
      <c r="D183" s="206" t="s">
        <v>638</v>
      </c>
      <c r="E183" s="207" t="s">
        <v>594</v>
      </c>
      <c r="F183" s="208">
        <v>99</v>
      </c>
      <c r="G183" s="207" t="s">
        <v>625</v>
      </c>
      <c r="H183" s="207">
        <v>120</v>
      </c>
      <c r="I183" s="209">
        <v>120</v>
      </c>
      <c r="J183" s="210" t="s">
        <v>606</v>
      </c>
      <c r="K183" s="211">
        <f t="shared" si="115"/>
        <v>21</v>
      </c>
      <c r="L183" s="212">
        <f t="shared" si="116"/>
        <v>0.21212121212121213</v>
      </c>
      <c r="M183" s="207" t="s">
        <v>592</v>
      </c>
      <c r="N183" s="213">
        <v>41960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17</v>
      </c>
      <c r="B184" s="205">
        <v>41956</v>
      </c>
      <c r="C184" s="205"/>
      <c r="D184" s="206" t="s">
        <v>650</v>
      </c>
      <c r="E184" s="207" t="s">
        <v>594</v>
      </c>
      <c r="F184" s="208">
        <v>22</v>
      </c>
      <c r="G184" s="207" t="s">
        <v>625</v>
      </c>
      <c r="H184" s="207">
        <v>33.549999999999997</v>
      </c>
      <c r="I184" s="209">
        <v>32</v>
      </c>
      <c r="J184" s="210" t="s">
        <v>651</v>
      </c>
      <c r="K184" s="211">
        <f t="shared" si="115"/>
        <v>11.549999999999997</v>
      </c>
      <c r="L184" s="212">
        <f t="shared" si="116"/>
        <v>0.52499999999999991</v>
      </c>
      <c r="M184" s="207" t="s">
        <v>592</v>
      </c>
      <c r="N184" s="213">
        <v>42188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18</v>
      </c>
      <c r="B185" s="205">
        <v>41976</v>
      </c>
      <c r="C185" s="205"/>
      <c r="D185" s="206" t="s">
        <v>652</v>
      </c>
      <c r="E185" s="207" t="s">
        <v>594</v>
      </c>
      <c r="F185" s="208">
        <v>440</v>
      </c>
      <c r="G185" s="207" t="s">
        <v>625</v>
      </c>
      <c r="H185" s="207">
        <v>520</v>
      </c>
      <c r="I185" s="209">
        <v>520</v>
      </c>
      <c r="J185" s="210" t="s">
        <v>653</v>
      </c>
      <c r="K185" s="211">
        <f t="shared" si="115"/>
        <v>80</v>
      </c>
      <c r="L185" s="212">
        <f t="shared" si="116"/>
        <v>0.18181818181818182</v>
      </c>
      <c r="M185" s="207" t="s">
        <v>592</v>
      </c>
      <c r="N185" s="213">
        <v>42208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19</v>
      </c>
      <c r="B186" s="205">
        <v>41976</v>
      </c>
      <c r="C186" s="205"/>
      <c r="D186" s="206" t="s">
        <v>654</v>
      </c>
      <c r="E186" s="207" t="s">
        <v>594</v>
      </c>
      <c r="F186" s="208">
        <v>360</v>
      </c>
      <c r="G186" s="207" t="s">
        <v>625</v>
      </c>
      <c r="H186" s="207">
        <v>427</v>
      </c>
      <c r="I186" s="209">
        <v>425</v>
      </c>
      <c r="J186" s="210" t="s">
        <v>655</v>
      </c>
      <c r="K186" s="211">
        <f t="shared" si="115"/>
        <v>67</v>
      </c>
      <c r="L186" s="212">
        <f t="shared" si="116"/>
        <v>0.18611111111111112</v>
      </c>
      <c r="M186" s="207" t="s">
        <v>592</v>
      </c>
      <c r="N186" s="213">
        <v>42058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20</v>
      </c>
      <c r="B187" s="205">
        <v>42012</v>
      </c>
      <c r="C187" s="205"/>
      <c r="D187" s="206" t="s">
        <v>656</v>
      </c>
      <c r="E187" s="207" t="s">
        <v>594</v>
      </c>
      <c r="F187" s="208">
        <v>360</v>
      </c>
      <c r="G187" s="207" t="s">
        <v>625</v>
      </c>
      <c r="H187" s="207">
        <v>455</v>
      </c>
      <c r="I187" s="209">
        <v>420</v>
      </c>
      <c r="J187" s="210" t="s">
        <v>657</v>
      </c>
      <c r="K187" s="211">
        <f t="shared" si="115"/>
        <v>95</v>
      </c>
      <c r="L187" s="212">
        <f t="shared" si="116"/>
        <v>0.2638888888888889</v>
      </c>
      <c r="M187" s="207" t="s">
        <v>592</v>
      </c>
      <c r="N187" s="213">
        <v>42024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21</v>
      </c>
      <c r="B188" s="205">
        <v>42012</v>
      </c>
      <c r="C188" s="205"/>
      <c r="D188" s="206" t="s">
        <v>658</v>
      </c>
      <c r="E188" s="207" t="s">
        <v>594</v>
      </c>
      <c r="F188" s="208">
        <v>130</v>
      </c>
      <c r="G188" s="207"/>
      <c r="H188" s="207">
        <v>175.5</v>
      </c>
      <c r="I188" s="209">
        <v>165</v>
      </c>
      <c r="J188" s="210" t="s">
        <v>659</v>
      </c>
      <c r="K188" s="211">
        <f t="shared" si="115"/>
        <v>45.5</v>
      </c>
      <c r="L188" s="212">
        <f t="shared" si="116"/>
        <v>0.35</v>
      </c>
      <c r="M188" s="207" t="s">
        <v>592</v>
      </c>
      <c r="N188" s="213">
        <v>43088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22</v>
      </c>
      <c r="B189" s="205">
        <v>42040</v>
      </c>
      <c r="C189" s="205"/>
      <c r="D189" s="206" t="s">
        <v>384</v>
      </c>
      <c r="E189" s="207" t="s">
        <v>624</v>
      </c>
      <c r="F189" s="208">
        <v>98</v>
      </c>
      <c r="G189" s="207"/>
      <c r="H189" s="207">
        <v>120</v>
      </c>
      <c r="I189" s="209">
        <v>120</v>
      </c>
      <c r="J189" s="210" t="s">
        <v>626</v>
      </c>
      <c r="K189" s="211">
        <f t="shared" si="115"/>
        <v>22</v>
      </c>
      <c r="L189" s="212">
        <f t="shared" si="116"/>
        <v>0.22448979591836735</v>
      </c>
      <c r="M189" s="207" t="s">
        <v>592</v>
      </c>
      <c r="N189" s="213">
        <v>42753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23</v>
      </c>
      <c r="B190" s="205">
        <v>42040</v>
      </c>
      <c r="C190" s="205"/>
      <c r="D190" s="206" t="s">
        <v>660</v>
      </c>
      <c r="E190" s="207" t="s">
        <v>624</v>
      </c>
      <c r="F190" s="208">
        <v>196</v>
      </c>
      <c r="G190" s="207"/>
      <c r="H190" s="207">
        <v>262</v>
      </c>
      <c r="I190" s="209">
        <v>255</v>
      </c>
      <c r="J190" s="210" t="s">
        <v>626</v>
      </c>
      <c r="K190" s="211">
        <f t="shared" si="115"/>
        <v>66</v>
      </c>
      <c r="L190" s="212">
        <f t="shared" si="116"/>
        <v>0.33673469387755101</v>
      </c>
      <c r="M190" s="207" t="s">
        <v>592</v>
      </c>
      <c r="N190" s="213">
        <v>42599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24</v>
      </c>
      <c r="B191" s="215">
        <v>42067</v>
      </c>
      <c r="C191" s="215"/>
      <c r="D191" s="216" t="s">
        <v>383</v>
      </c>
      <c r="E191" s="217" t="s">
        <v>624</v>
      </c>
      <c r="F191" s="218">
        <v>235</v>
      </c>
      <c r="G191" s="218"/>
      <c r="H191" s="219">
        <v>77</v>
      </c>
      <c r="I191" s="219" t="s">
        <v>661</v>
      </c>
      <c r="J191" s="220" t="s">
        <v>662</v>
      </c>
      <c r="K191" s="221">
        <f t="shared" si="115"/>
        <v>-158</v>
      </c>
      <c r="L191" s="222">
        <f t="shared" si="116"/>
        <v>-0.67234042553191486</v>
      </c>
      <c r="M191" s="218" t="s">
        <v>605</v>
      </c>
      <c r="N191" s="215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25</v>
      </c>
      <c r="B192" s="205">
        <v>42067</v>
      </c>
      <c r="C192" s="205"/>
      <c r="D192" s="206" t="s">
        <v>663</v>
      </c>
      <c r="E192" s="207" t="s">
        <v>624</v>
      </c>
      <c r="F192" s="208">
        <v>185</v>
      </c>
      <c r="G192" s="207"/>
      <c r="H192" s="207">
        <v>224</v>
      </c>
      <c r="I192" s="209" t="s">
        <v>664</v>
      </c>
      <c r="J192" s="210" t="s">
        <v>626</v>
      </c>
      <c r="K192" s="211">
        <f t="shared" si="115"/>
        <v>39</v>
      </c>
      <c r="L192" s="212">
        <f t="shared" si="116"/>
        <v>0.21081081081081082</v>
      </c>
      <c r="M192" s="207" t="s">
        <v>592</v>
      </c>
      <c r="N192" s="213">
        <v>42647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26</v>
      </c>
      <c r="B193" s="215">
        <v>42090</v>
      </c>
      <c r="C193" s="215"/>
      <c r="D193" s="223" t="s">
        <v>665</v>
      </c>
      <c r="E193" s="218" t="s">
        <v>624</v>
      </c>
      <c r="F193" s="218">
        <v>49.5</v>
      </c>
      <c r="G193" s="219"/>
      <c r="H193" s="219">
        <v>15.85</v>
      </c>
      <c r="I193" s="219">
        <v>67</v>
      </c>
      <c r="J193" s="220" t="s">
        <v>666</v>
      </c>
      <c r="K193" s="219">
        <f t="shared" si="115"/>
        <v>-33.65</v>
      </c>
      <c r="L193" s="224">
        <f t="shared" si="116"/>
        <v>-0.67979797979797973</v>
      </c>
      <c r="M193" s="218" t="s">
        <v>605</v>
      </c>
      <c r="N193" s="225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27</v>
      </c>
      <c r="B194" s="205">
        <v>42093</v>
      </c>
      <c r="C194" s="205"/>
      <c r="D194" s="206" t="s">
        <v>667</v>
      </c>
      <c r="E194" s="207" t="s">
        <v>624</v>
      </c>
      <c r="F194" s="208">
        <v>183.5</v>
      </c>
      <c r="G194" s="207"/>
      <c r="H194" s="207">
        <v>219</v>
      </c>
      <c r="I194" s="209">
        <v>218</v>
      </c>
      <c r="J194" s="210" t="s">
        <v>668</v>
      </c>
      <c r="K194" s="211">
        <f t="shared" si="115"/>
        <v>35.5</v>
      </c>
      <c r="L194" s="212">
        <f t="shared" si="116"/>
        <v>0.19346049046321526</v>
      </c>
      <c r="M194" s="207" t="s">
        <v>592</v>
      </c>
      <c r="N194" s="213">
        <v>42103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28</v>
      </c>
      <c r="B195" s="205">
        <v>42114</v>
      </c>
      <c r="C195" s="205"/>
      <c r="D195" s="206" t="s">
        <v>669</v>
      </c>
      <c r="E195" s="207" t="s">
        <v>624</v>
      </c>
      <c r="F195" s="208">
        <f>(227+237)/2</f>
        <v>232</v>
      </c>
      <c r="G195" s="207"/>
      <c r="H195" s="207">
        <v>298</v>
      </c>
      <c r="I195" s="209">
        <v>298</v>
      </c>
      <c r="J195" s="210" t="s">
        <v>626</v>
      </c>
      <c r="K195" s="211">
        <f t="shared" si="115"/>
        <v>66</v>
      </c>
      <c r="L195" s="212">
        <f t="shared" si="116"/>
        <v>0.28448275862068967</v>
      </c>
      <c r="M195" s="207" t="s">
        <v>592</v>
      </c>
      <c r="N195" s="213">
        <v>42823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29</v>
      </c>
      <c r="B196" s="205">
        <v>42128</v>
      </c>
      <c r="C196" s="205"/>
      <c r="D196" s="206" t="s">
        <v>670</v>
      </c>
      <c r="E196" s="207" t="s">
        <v>594</v>
      </c>
      <c r="F196" s="208">
        <v>385</v>
      </c>
      <c r="G196" s="207"/>
      <c r="H196" s="207">
        <f>212.5+331</f>
        <v>543.5</v>
      </c>
      <c r="I196" s="209">
        <v>510</v>
      </c>
      <c r="J196" s="210" t="s">
        <v>671</v>
      </c>
      <c r="K196" s="211">
        <f t="shared" si="115"/>
        <v>158.5</v>
      </c>
      <c r="L196" s="212">
        <f t="shared" si="116"/>
        <v>0.41168831168831171</v>
      </c>
      <c r="M196" s="207" t="s">
        <v>592</v>
      </c>
      <c r="N196" s="213">
        <v>42235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30</v>
      </c>
      <c r="B197" s="205">
        <v>42128</v>
      </c>
      <c r="C197" s="205"/>
      <c r="D197" s="206" t="s">
        <v>672</v>
      </c>
      <c r="E197" s="207" t="s">
        <v>594</v>
      </c>
      <c r="F197" s="208">
        <v>115.5</v>
      </c>
      <c r="G197" s="207"/>
      <c r="H197" s="207">
        <v>146</v>
      </c>
      <c r="I197" s="209">
        <v>142</v>
      </c>
      <c r="J197" s="210" t="s">
        <v>673</v>
      </c>
      <c r="K197" s="211">
        <f t="shared" si="115"/>
        <v>30.5</v>
      </c>
      <c r="L197" s="212">
        <f t="shared" si="116"/>
        <v>0.26406926406926406</v>
      </c>
      <c r="M197" s="207" t="s">
        <v>592</v>
      </c>
      <c r="N197" s="213">
        <v>42202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31</v>
      </c>
      <c r="B198" s="205">
        <v>42151</v>
      </c>
      <c r="C198" s="205"/>
      <c r="D198" s="206" t="s">
        <v>674</v>
      </c>
      <c r="E198" s="207" t="s">
        <v>594</v>
      </c>
      <c r="F198" s="208">
        <v>237.5</v>
      </c>
      <c r="G198" s="207"/>
      <c r="H198" s="207">
        <v>279.5</v>
      </c>
      <c r="I198" s="209">
        <v>278</v>
      </c>
      <c r="J198" s="210" t="s">
        <v>626</v>
      </c>
      <c r="K198" s="211">
        <f t="shared" si="115"/>
        <v>42</v>
      </c>
      <c r="L198" s="212">
        <f t="shared" si="116"/>
        <v>0.17684210526315788</v>
      </c>
      <c r="M198" s="207" t="s">
        <v>592</v>
      </c>
      <c r="N198" s="213">
        <v>42222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32</v>
      </c>
      <c r="B199" s="205">
        <v>42174</v>
      </c>
      <c r="C199" s="205"/>
      <c r="D199" s="206" t="s">
        <v>645</v>
      </c>
      <c r="E199" s="207" t="s">
        <v>624</v>
      </c>
      <c r="F199" s="208">
        <v>340</v>
      </c>
      <c r="G199" s="207"/>
      <c r="H199" s="207">
        <v>448</v>
      </c>
      <c r="I199" s="209">
        <v>448</v>
      </c>
      <c r="J199" s="210" t="s">
        <v>626</v>
      </c>
      <c r="K199" s="211">
        <f t="shared" si="115"/>
        <v>108</v>
      </c>
      <c r="L199" s="212">
        <f t="shared" si="116"/>
        <v>0.31764705882352939</v>
      </c>
      <c r="M199" s="207" t="s">
        <v>592</v>
      </c>
      <c r="N199" s="213">
        <v>43018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33</v>
      </c>
      <c r="B200" s="205">
        <v>42191</v>
      </c>
      <c r="C200" s="205"/>
      <c r="D200" s="206" t="s">
        <v>675</v>
      </c>
      <c r="E200" s="207" t="s">
        <v>624</v>
      </c>
      <c r="F200" s="208">
        <v>390</v>
      </c>
      <c r="G200" s="207"/>
      <c r="H200" s="207">
        <v>460</v>
      </c>
      <c r="I200" s="209">
        <v>460</v>
      </c>
      <c r="J200" s="210" t="s">
        <v>626</v>
      </c>
      <c r="K200" s="211">
        <f t="shared" si="115"/>
        <v>70</v>
      </c>
      <c r="L200" s="212">
        <f t="shared" si="116"/>
        <v>0.17948717948717949</v>
      </c>
      <c r="M200" s="207" t="s">
        <v>592</v>
      </c>
      <c r="N200" s="213">
        <v>42478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34</v>
      </c>
      <c r="B201" s="215">
        <v>42195</v>
      </c>
      <c r="C201" s="215"/>
      <c r="D201" s="216" t="s">
        <v>676</v>
      </c>
      <c r="E201" s="217" t="s">
        <v>624</v>
      </c>
      <c r="F201" s="218">
        <v>122.5</v>
      </c>
      <c r="G201" s="218"/>
      <c r="H201" s="219">
        <v>61</v>
      </c>
      <c r="I201" s="219">
        <v>172</v>
      </c>
      <c r="J201" s="220" t="s">
        <v>677</v>
      </c>
      <c r="K201" s="221">
        <f t="shared" si="115"/>
        <v>-61.5</v>
      </c>
      <c r="L201" s="222">
        <f t="shared" si="116"/>
        <v>-0.50204081632653064</v>
      </c>
      <c r="M201" s="218" t="s">
        <v>605</v>
      </c>
      <c r="N201" s="215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35</v>
      </c>
      <c r="B202" s="205">
        <v>42219</v>
      </c>
      <c r="C202" s="205"/>
      <c r="D202" s="206" t="s">
        <v>678</v>
      </c>
      <c r="E202" s="207" t="s">
        <v>624</v>
      </c>
      <c r="F202" s="208">
        <v>297.5</v>
      </c>
      <c r="G202" s="207"/>
      <c r="H202" s="207">
        <v>350</v>
      </c>
      <c r="I202" s="209">
        <v>360</v>
      </c>
      <c r="J202" s="210" t="s">
        <v>679</v>
      </c>
      <c r="K202" s="211">
        <f t="shared" si="115"/>
        <v>52.5</v>
      </c>
      <c r="L202" s="212">
        <f t="shared" si="116"/>
        <v>0.17647058823529413</v>
      </c>
      <c r="M202" s="207" t="s">
        <v>592</v>
      </c>
      <c r="N202" s="213">
        <v>42232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36</v>
      </c>
      <c r="B203" s="205">
        <v>42219</v>
      </c>
      <c r="C203" s="205"/>
      <c r="D203" s="206" t="s">
        <v>680</v>
      </c>
      <c r="E203" s="207" t="s">
        <v>624</v>
      </c>
      <c r="F203" s="208">
        <v>115.5</v>
      </c>
      <c r="G203" s="207"/>
      <c r="H203" s="207">
        <v>149</v>
      </c>
      <c r="I203" s="209">
        <v>140</v>
      </c>
      <c r="J203" s="210" t="s">
        <v>681</v>
      </c>
      <c r="K203" s="211">
        <f t="shared" si="115"/>
        <v>33.5</v>
      </c>
      <c r="L203" s="212">
        <f t="shared" si="116"/>
        <v>0.29004329004329005</v>
      </c>
      <c r="M203" s="207" t="s">
        <v>592</v>
      </c>
      <c r="N203" s="213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37</v>
      </c>
      <c r="B204" s="205">
        <v>42251</v>
      </c>
      <c r="C204" s="205"/>
      <c r="D204" s="206" t="s">
        <v>674</v>
      </c>
      <c r="E204" s="207" t="s">
        <v>624</v>
      </c>
      <c r="F204" s="208">
        <v>226</v>
      </c>
      <c r="G204" s="207"/>
      <c r="H204" s="207">
        <v>292</v>
      </c>
      <c r="I204" s="209">
        <v>292</v>
      </c>
      <c r="J204" s="210" t="s">
        <v>682</v>
      </c>
      <c r="K204" s="211">
        <f t="shared" si="115"/>
        <v>66</v>
      </c>
      <c r="L204" s="212">
        <f t="shared" si="116"/>
        <v>0.29203539823008851</v>
      </c>
      <c r="M204" s="207" t="s">
        <v>592</v>
      </c>
      <c r="N204" s="213">
        <v>42286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38</v>
      </c>
      <c r="B205" s="205">
        <v>42254</v>
      </c>
      <c r="C205" s="205"/>
      <c r="D205" s="206" t="s">
        <v>669</v>
      </c>
      <c r="E205" s="207" t="s">
        <v>624</v>
      </c>
      <c r="F205" s="208">
        <v>232.5</v>
      </c>
      <c r="G205" s="207"/>
      <c r="H205" s="207">
        <v>312.5</v>
      </c>
      <c r="I205" s="209">
        <v>310</v>
      </c>
      <c r="J205" s="210" t="s">
        <v>626</v>
      </c>
      <c r="K205" s="211">
        <f t="shared" si="115"/>
        <v>80</v>
      </c>
      <c r="L205" s="212">
        <f t="shared" si="116"/>
        <v>0.34408602150537637</v>
      </c>
      <c r="M205" s="207" t="s">
        <v>592</v>
      </c>
      <c r="N205" s="213">
        <v>42823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39</v>
      </c>
      <c r="B206" s="205">
        <v>42268</v>
      </c>
      <c r="C206" s="205"/>
      <c r="D206" s="206" t="s">
        <v>683</v>
      </c>
      <c r="E206" s="207" t="s">
        <v>624</v>
      </c>
      <c r="F206" s="208">
        <v>196.5</v>
      </c>
      <c r="G206" s="207"/>
      <c r="H206" s="207">
        <v>238</v>
      </c>
      <c r="I206" s="209">
        <v>238</v>
      </c>
      <c r="J206" s="210" t="s">
        <v>682</v>
      </c>
      <c r="K206" s="211">
        <f t="shared" si="115"/>
        <v>41.5</v>
      </c>
      <c r="L206" s="212">
        <f t="shared" si="116"/>
        <v>0.21119592875318066</v>
      </c>
      <c r="M206" s="207" t="s">
        <v>592</v>
      </c>
      <c r="N206" s="213">
        <v>42291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40</v>
      </c>
      <c r="B207" s="205">
        <v>42271</v>
      </c>
      <c r="C207" s="205"/>
      <c r="D207" s="206" t="s">
        <v>623</v>
      </c>
      <c r="E207" s="207" t="s">
        <v>624</v>
      </c>
      <c r="F207" s="208">
        <v>65</v>
      </c>
      <c r="G207" s="207"/>
      <c r="H207" s="207">
        <v>82</v>
      </c>
      <c r="I207" s="209">
        <v>82</v>
      </c>
      <c r="J207" s="210" t="s">
        <v>682</v>
      </c>
      <c r="K207" s="211">
        <f t="shared" si="115"/>
        <v>17</v>
      </c>
      <c r="L207" s="212">
        <f t="shared" si="116"/>
        <v>0.26153846153846155</v>
      </c>
      <c r="M207" s="207" t="s">
        <v>592</v>
      </c>
      <c r="N207" s="213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41</v>
      </c>
      <c r="B208" s="205">
        <v>42291</v>
      </c>
      <c r="C208" s="205"/>
      <c r="D208" s="206" t="s">
        <v>684</v>
      </c>
      <c r="E208" s="207" t="s">
        <v>624</v>
      </c>
      <c r="F208" s="208">
        <v>144</v>
      </c>
      <c r="G208" s="207"/>
      <c r="H208" s="207">
        <v>182.5</v>
      </c>
      <c r="I208" s="209">
        <v>181</v>
      </c>
      <c r="J208" s="210" t="s">
        <v>682</v>
      </c>
      <c r="K208" s="211">
        <f t="shared" si="115"/>
        <v>38.5</v>
      </c>
      <c r="L208" s="212">
        <f t="shared" si="116"/>
        <v>0.2673611111111111</v>
      </c>
      <c r="M208" s="207" t="s">
        <v>592</v>
      </c>
      <c r="N208" s="213">
        <v>42817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42</v>
      </c>
      <c r="B209" s="205">
        <v>42291</v>
      </c>
      <c r="C209" s="205"/>
      <c r="D209" s="206" t="s">
        <v>685</v>
      </c>
      <c r="E209" s="207" t="s">
        <v>624</v>
      </c>
      <c r="F209" s="208">
        <v>264</v>
      </c>
      <c r="G209" s="207"/>
      <c r="H209" s="207">
        <v>311</v>
      </c>
      <c r="I209" s="209">
        <v>311</v>
      </c>
      <c r="J209" s="210" t="s">
        <v>682</v>
      </c>
      <c r="K209" s="211">
        <f t="shared" si="115"/>
        <v>47</v>
      </c>
      <c r="L209" s="212">
        <f t="shared" si="116"/>
        <v>0.17803030303030304</v>
      </c>
      <c r="M209" s="207" t="s">
        <v>592</v>
      </c>
      <c r="N209" s="213">
        <v>42604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43</v>
      </c>
      <c r="B210" s="205">
        <v>42318</v>
      </c>
      <c r="C210" s="205"/>
      <c r="D210" s="206" t="s">
        <v>686</v>
      </c>
      <c r="E210" s="207" t="s">
        <v>594</v>
      </c>
      <c r="F210" s="208">
        <v>549.5</v>
      </c>
      <c r="G210" s="207"/>
      <c r="H210" s="207">
        <v>630</v>
      </c>
      <c r="I210" s="209">
        <v>630</v>
      </c>
      <c r="J210" s="210" t="s">
        <v>682</v>
      </c>
      <c r="K210" s="211">
        <f t="shared" si="115"/>
        <v>80.5</v>
      </c>
      <c r="L210" s="212">
        <f t="shared" si="116"/>
        <v>0.1464968152866242</v>
      </c>
      <c r="M210" s="207" t="s">
        <v>592</v>
      </c>
      <c r="N210" s="213">
        <v>42419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44</v>
      </c>
      <c r="B211" s="205">
        <v>42342</v>
      </c>
      <c r="C211" s="205"/>
      <c r="D211" s="206" t="s">
        <v>687</v>
      </c>
      <c r="E211" s="207" t="s">
        <v>624</v>
      </c>
      <c r="F211" s="208">
        <v>1027.5</v>
      </c>
      <c r="G211" s="207"/>
      <c r="H211" s="207">
        <v>1315</v>
      </c>
      <c r="I211" s="209">
        <v>1250</v>
      </c>
      <c r="J211" s="210" t="s">
        <v>682</v>
      </c>
      <c r="K211" s="211">
        <f t="shared" si="115"/>
        <v>287.5</v>
      </c>
      <c r="L211" s="212">
        <f t="shared" si="116"/>
        <v>0.27980535279805352</v>
      </c>
      <c r="M211" s="207" t="s">
        <v>592</v>
      </c>
      <c r="N211" s="213">
        <v>43244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45</v>
      </c>
      <c r="B212" s="205">
        <v>42367</v>
      </c>
      <c r="C212" s="205"/>
      <c r="D212" s="206" t="s">
        <v>688</v>
      </c>
      <c r="E212" s="207" t="s">
        <v>624</v>
      </c>
      <c r="F212" s="208">
        <v>465</v>
      </c>
      <c r="G212" s="207"/>
      <c r="H212" s="207">
        <v>540</v>
      </c>
      <c r="I212" s="209">
        <v>540</v>
      </c>
      <c r="J212" s="210" t="s">
        <v>682</v>
      </c>
      <c r="K212" s="211">
        <f t="shared" si="115"/>
        <v>75</v>
      </c>
      <c r="L212" s="212">
        <f t="shared" si="116"/>
        <v>0.16129032258064516</v>
      </c>
      <c r="M212" s="207" t="s">
        <v>592</v>
      </c>
      <c r="N212" s="213">
        <v>42530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46</v>
      </c>
      <c r="B213" s="205">
        <v>42380</v>
      </c>
      <c r="C213" s="205"/>
      <c r="D213" s="206" t="s">
        <v>384</v>
      </c>
      <c r="E213" s="207" t="s">
        <v>594</v>
      </c>
      <c r="F213" s="208">
        <v>81</v>
      </c>
      <c r="G213" s="207"/>
      <c r="H213" s="207">
        <v>110</v>
      </c>
      <c r="I213" s="209">
        <v>110</v>
      </c>
      <c r="J213" s="210" t="s">
        <v>682</v>
      </c>
      <c r="K213" s="211">
        <f t="shared" si="115"/>
        <v>29</v>
      </c>
      <c r="L213" s="212">
        <f t="shared" si="116"/>
        <v>0.35802469135802467</v>
      </c>
      <c r="M213" s="207" t="s">
        <v>592</v>
      </c>
      <c r="N213" s="213">
        <v>42745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47</v>
      </c>
      <c r="B214" s="205">
        <v>42382</v>
      </c>
      <c r="C214" s="205"/>
      <c r="D214" s="206" t="s">
        <v>689</v>
      </c>
      <c r="E214" s="207" t="s">
        <v>594</v>
      </c>
      <c r="F214" s="208">
        <v>417.5</v>
      </c>
      <c r="G214" s="207"/>
      <c r="H214" s="207">
        <v>547</v>
      </c>
      <c r="I214" s="209">
        <v>535</v>
      </c>
      <c r="J214" s="210" t="s">
        <v>682</v>
      </c>
      <c r="K214" s="211">
        <f t="shared" si="115"/>
        <v>129.5</v>
      </c>
      <c r="L214" s="212">
        <f t="shared" si="116"/>
        <v>0.31017964071856285</v>
      </c>
      <c r="M214" s="207" t="s">
        <v>592</v>
      </c>
      <c r="N214" s="213">
        <v>42578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48</v>
      </c>
      <c r="B215" s="205">
        <v>42408</v>
      </c>
      <c r="C215" s="205"/>
      <c r="D215" s="206" t="s">
        <v>690</v>
      </c>
      <c r="E215" s="207" t="s">
        <v>624</v>
      </c>
      <c r="F215" s="208">
        <v>650</v>
      </c>
      <c r="G215" s="207"/>
      <c r="H215" s="207">
        <v>800</v>
      </c>
      <c r="I215" s="209">
        <v>800</v>
      </c>
      <c r="J215" s="210" t="s">
        <v>682</v>
      </c>
      <c r="K215" s="211">
        <f t="shared" si="115"/>
        <v>150</v>
      </c>
      <c r="L215" s="212">
        <f t="shared" si="116"/>
        <v>0.23076923076923078</v>
      </c>
      <c r="M215" s="207" t="s">
        <v>592</v>
      </c>
      <c r="N215" s="213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49</v>
      </c>
      <c r="B216" s="205">
        <v>42433</v>
      </c>
      <c r="C216" s="205"/>
      <c r="D216" s="206" t="s">
        <v>211</v>
      </c>
      <c r="E216" s="207" t="s">
        <v>624</v>
      </c>
      <c r="F216" s="208">
        <v>437.5</v>
      </c>
      <c r="G216" s="207"/>
      <c r="H216" s="207">
        <v>504.5</v>
      </c>
      <c r="I216" s="209">
        <v>522</v>
      </c>
      <c r="J216" s="210" t="s">
        <v>691</v>
      </c>
      <c r="K216" s="211">
        <f t="shared" si="115"/>
        <v>67</v>
      </c>
      <c r="L216" s="212">
        <f t="shared" si="116"/>
        <v>0.15314285714285714</v>
      </c>
      <c r="M216" s="207" t="s">
        <v>592</v>
      </c>
      <c r="N216" s="213">
        <v>42480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50</v>
      </c>
      <c r="B217" s="205">
        <v>42438</v>
      </c>
      <c r="C217" s="205"/>
      <c r="D217" s="206" t="s">
        <v>692</v>
      </c>
      <c r="E217" s="207" t="s">
        <v>624</v>
      </c>
      <c r="F217" s="208">
        <v>189.5</v>
      </c>
      <c r="G217" s="207"/>
      <c r="H217" s="207">
        <v>218</v>
      </c>
      <c r="I217" s="209">
        <v>218</v>
      </c>
      <c r="J217" s="210" t="s">
        <v>682</v>
      </c>
      <c r="K217" s="211">
        <f t="shared" si="115"/>
        <v>28.5</v>
      </c>
      <c r="L217" s="212">
        <f t="shared" si="116"/>
        <v>0.15039577836411611</v>
      </c>
      <c r="M217" s="207" t="s">
        <v>592</v>
      </c>
      <c r="N217" s="213">
        <v>43034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4">
        <v>51</v>
      </c>
      <c r="B218" s="215">
        <v>42471</v>
      </c>
      <c r="C218" s="215"/>
      <c r="D218" s="223" t="s">
        <v>693</v>
      </c>
      <c r="E218" s="218" t="s">
        <v>624</v>
      </c>
      <c r="F218" s="218">
        <v>36.5</v>
      </c>
      <c r="G218" s="219"/>
      <c r="H218" s="219">
        <v>15.85</v>
      </c>
      <c r="I218" s="219">
        <v>60</v>
      </c>
      <c r="J218" s="220" t="s">
        <v>694</v>
      </c>
      <c r="K218" s="221">
        <f t="shared" si="115"/>
        <v>-20.65</v>
      </c>
      <c r="L218" s="222">
        <f t="shared" si="116"/>
        <v>-0.5657534246575342</v>
      </c>
      <c r="M218" s="218" t="s">
        <v>605</v>
      </c>
      <c r="N218" s="226">
        <v>43627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52</v>
      </c>
      <c r="B219" s="205">
        <v>42472</v>
      </c>
      <c r="C219" s="205"/>
      <c r="D219" s="206" t="s">
        <v>695</v>
      </c>
      <c r="E219" s="207" t="s">
        <v>624</v>
      </c>
      <c r="F219" s="208">
        <v>93</v>
      </c>
      <c r="G219" s="207"/>
      <c r="H219" s="207">
        <v>149</v>
      </c>
      <c r="I219" s="209">
        <v>140</v>
      </c>
      <c r="J219" s="210" t="s">
        <v>696</v>
      </c>
      <c r="K219" s="211">
        <f t="shared" si="115"/>
        <v>56</v>
      </c>
      <c r="L219" s="212">
        <f t="shared" si="116"/>
        <v>0.60215053763440862</v>
      </c>
      <c r="M219" s="207" t="s">
        <v>592</v>
      </c>
      <c r="N219" s="213">
        <v>42740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53</v>
      </c>
      <c r="B220" s="205">
        <v>42472</v>
      </c>
      <c r="C220" s="205"/>
      <c r="D220" s="206" t="s">
        <v>697</v>
      </c>
      <c r="E220" s="207" t="s">
        <v>624</v>
      </c>
      <c r="F220" s="208">
        <v>130</v>
      </c>
      <c r="G220" s="207"/>
      <c r="H220" s="207">
        <v>150</v>
      </c>
      <c r="I220" s="209" t="s">
        <v>698</v>
      </c>
      <c r="J220" s="210" t="s">
        <v>682</v>
      </c>
      <c r="K220" s="211">
        <f t="shared" si="115"/>
        <v>20</v>
      </c>
      <c r="L220" s="212">
        <f t="shared" si="116"/>
        <v>0.15384615384615385</v>
      </c>
      <c r="M220" s="207" t="s">
        <v>592</v>
      </c>
      <c r="N220" s="213">
        <v>42564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54</v>
      </c>
      <c r="B221" s="205">
        <v>42473</v>
      </c>
      <c r="C221" s="205"/>
      <c r="D221" s="206" t="s">
        <v>699</v>
      </c>
      <c r="E221" s="207" t="s">
        <v>624</v>
      </c>
      <c r="F221" s="208">
        <v>196</v>
      </c>
      <c r="G221" s="207"/>
      <c r="H221" s="207">
        <v>299</v>
      </c>
      <c r="I221" s="209">
        <v>299</v>
      </c>
      <c r="J221" s="210" t="s">
        <v>682</v>
      </c>
      <c r="K221" s="211">
        <v>103</v>
      </c>
      <c r="L221" s="212">
        <v>0.52551020408163296</v>
      </c>
      <c r="M221" s="207" t="s">
        <v>592</v>
      </c>
      <c r="N221" s="213">
        <v>42620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55</v>
      </c>
      <c r="B222" s="205">
        <v>42473</v>
      </c>
      <c r="C222" s="205"/>
      <c r="D222" s="206" t="s">
        <v>700</v>
      </c>
      <c r="E222" s="207" t="s">
        <v>624</v>
      </c>
      <c r="F222" s="208">
        <v>88</v>
      </c>
      <c r="G222" s="207"/>
      <c r="H222" s="207">
        <v>103</v>
      </c>
      <c r="I222" s="209">
        <v>103</v>
      </c>
      <c r="J222" s="210" t="s">
        <v>682</v>
      </c>
      <c r="K222" s="211">
        <v>15</v>
      </c>
      <c r="L222" s="212">
        <v>0.170454545454545</v>
      </c>
      <c r="M222" s="207" t="s">
        <v>592</v>
      </c>
      <c r="N222" s="213">
        <v>42530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56</v>
      </c>
      <c r="B223" s="205">
        <v>42492</v>
      </c>
      <c r="C223" s="205"/>
      <c r="D223" s="206" t="s">
        <v>701</v>
      </c>
      <c r="E223" s="207" t="s">
        <v>624</v>
      </c>
      <c r="F223" s="208">
        <v>127.5</v>
      </c>
      <c r="G223" s="207"/>
      <c r="H223" s="207">
        <v>148</v>
      </c>
      <c r="I223" s="209" t="s">
        <v>702</v>
      </c>
      <c r="J223" s="210" t="s">
        <v>682</v>
      </c>
      <c r="K223" s="211">
        <f t="shared" ref="K223:K227" si="117">H223-F223</f>
        <v>20.5</v>
      </c>
      <c r="L223" s="212">
        <f t="shared" ref="L223:L227" si="118">K223/F223</f>
        <v>0.16078431372549021</v>
      </c>
      <c r="M223" s="207" t="s">
        <v>592</v>
      </c>
      <c r="N223" s="213">
        <v>42564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57</v>
      </c>
      <c r="B224" s="205">
        <v>42493</v>
      </c>
      <c r="C224" s="205"/>
      <c r="D224" s="206" t="s">
        <v>703</v>
      </c>
      <c r="E224" s="207" t="s">
        <v>624</v>
      </c>
      <c r="F224" s="208">
        <v>675</v>
      </c>
      <c r="G224" s="207"/>
      <c r="H224" s="207">
        <v>815</v>
      </c>
      <c r="I224" s="209" t="s">
        <v>704</v>
      </c>
      <c r="J224" s="210" t="s">
        <v>682</v>
      </c>
      <c r="K224" s="211">
        <f t="shared" si="117"/>
        <v>140</v>
      </c>
      <c r="L224" s="212">
        <f t="shared" si="118"/>
        <v>0.2074074074074074</v>
      </c>
      <c r="M224" s="207" t="s">
        <v>592</v>
      </c>
      <c r="N224" s="213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4">
        <v>58</v>
      </c>
      <c r="B225" s="215">
        <v>42522</v>
      </c>
      <c r="C225" s="215"/>
      <c r="D225" s="216" t="s">
        <v>705</v>
      </c>
      <c r="E225" s="217" t="s">
        <v>624</v>
      </c>
      <c r="F225" s="218">
        <v>500</v>
      </c>
      <c r="G225" s="218"/>
      <c r="H225" s="219">
        <v>232.5</v>
      </c>
      <c r="I225" s="219" t="s">
        <v>706</v>
      </c>
      <c r="J225" s="220" t="s">
        <v>707</v>
      </c>
      <c r="K225" s="221">
        <f t="shared" si="117"/>
        <v>-267.5</v>
      </c>
      <c r="L225" s="222">
        <f t="shared" si="118"/>
        <v>-0.53500000000000003</v>
      </c>
      <c r="M225" s="218" t="s">
        <v>605</v>
      </c>
      <c r="N225" s="215">
        <v>43735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59</v>
      </c>
      <c r="B226" s="205">
        <v>42527</v>
      </c>
      <c r="C226" s="205"/>
      <c r="D226" s="206" t="s">
        <v>543</v>
      </c>
      <c r="E226" s="207" t="s">
        <v>624</v>
      </c>
      <c r="F226" s="208">
        <v>110</v>
      </c>
      <c r="G226" s="207"/>
      <c r="H226" s="207">
        <v>126.5</v>
      </c>
      <c r="I226" s="209">
        <v>125</v>
      </c>
      <c r="J226" s="210" t="s">
        <v>633</v>
      </c>
      <c r="K226" s="211">
        <f t="shared" si="117"/>
        <v>16.5</v>
      </c>
      <c r="L226" s="212">
        <f t="shared" si="118"/>
        <v>0.15</v>
      </c>
      <c r="M226" s="207" t="s">
        <v>592</v>
      </c>
      <c r="N226" s="213">
        <v>42552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60</v>
      </c>
      <c r="B227" s="205">
        <v>42538</v>
      </c>
      <c r="C227" s="205"/>
      <c r="D227" s="206" t="s">
        <v>708</v>
      </c>
      <c r="E227" s="207" t="s">
        <v>624</v>
      </c>
      <c r="F227" s="208">
        <v>44</v>
      </c>
      <c r="G227" s="207"/>
      <c r="H227" s="207">
        <v>69.5</v>
      </c>
      <c r="I227" s="209">
        <v>69.5</v>
      </c>
      <c r="J227" s="210" t="s">
        <v>709</v>
      </c>
      <c r="K227" s="211">
        <f t="shared" si="117"/>
        <v>25.5</v>
      </c>
      <c r="L227" s="212">
        <f t="shared" si="118"/>
        <v>0.57954545454545459</v>
      </c>
      <c r="M227" s="207" t="s">
        <v>592</v>
      </c>
      <c r="N227" s="213">
        <v>42977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61</v>
      </c>
      <c r="B228" s="205">
        <v>42549</v>
      </c>
      <c r="C228" s="205"/>
      <c r="D228" s="206" t="s">
        <v>710</v>
      </c>
      <c r="E228" s="207" t="s">
        <v>624</v>
      </c>
      <c r="F228" s="208">
        <v>262.5</v>
      </c>
      <c r="G228" s="207"/>
      <c r="H228" s="207">
        <v>340</v>
      </c>
      <c r="I228" s="209">
        <v>333</v>
      </c>
      <c r="J228" s="210" t="s">
        <v>711</v>
      </c>
      <c r="K228" s="211">
        <v>77.5</v>
      </c>
      <c r="L228" s="212">
        <v>0.29523809523809502</v>
      </c>
      <c r="M228" s="207" t="s">
        <v>592</v>
      </c>
      <c r="N228" s="213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62</v>
      </c>
      <c r="B229" s="205">
        <v>42549</v>
      </c>
      <c r="C229" s="205"/>
      <c r="D229" s="206" t="s">
        <v>712</v>
      </c>
      <c r="E229" s="207" t="s">
        <v>624</v>
      </c>
      <c r="F229" s="208">
        <v>840</v>
      </c>
      <c r="G229" s="207"/>
      <c r="H229" s="207">
        <v>1230</v>
      </c>
      <c r="I229" s="209">
        <v>1230</v>
      </c>
      <c r="J229" s="210" t="s">
        <v>682</v>
      </c>
      <c r="K229" s="211">
        <v>390</v>
      </c>
      <c r="L229" s="212">
        <v>0.46428571428571402</v>
      </c>
      <c r="M229" s="207" t="s">
        <v>592</v>
      </c>
      <c r="N229" s="213">
        <v>42649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7">
        <v>63</v>
      </c>
      <c r="B230" s="228">
        <v>42556</v>
      </c>
      <c r="C230" s="228"/>
      <c r="D230" s="229" t="s">
        <v>713</v>
      </c>
      <c r="E230" s="230" t="s">
        <v>624</v>
      </c>
      <c r="F230" s="230">
        <v>395</v>
      </c>
      <c r="G230" s="231"/>
      <c r="H230" s="231">
        <f>(468.5+342.5)/2</f>
        <v>405.5</v>
      </c>
      <c r="I230" s="231">
        <v>510</v>
      </c>
      <c r="J230" s="232" t="s">
        <v>714</v>
      </c>
      <c r="K230" s="233">
        <f t="shared" ref="K230:K236" si="119">H230-F230</f>
        <v>10.5</v>
      </c>
      <c r="L230" s="234">
        <f t="shared" ref="L230:L236" si="120">K230/F230</f>
        <v>2.6582278481012658E-2</v>
      </c>
      <c r="M230" s="230" t="s">
        <v>715</v>
      </c>
      <c r="N230" s="228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4">
        <v>64</v>
      </c>
      <c r="B231" s="215">
        <v>42584</v>
      </c>
      <c r="C231" s="215"/>
      <c r="D231" s="216" t="s">
        <v>716</v>
      </c>
      <c r="E231" s="217" t="s">
        <v>594</v>
      </c>
      <c r="F231" s="218">
        <f>169.5-12.8</f>
        <v>156.69999999999999</v>
      </c>
      <c r="G231" s="218"/>
      <c r="H231" s="219">
        <v>77</v>
      </c>
      <c r="I231" s="219" t="s">
        <v>717</v>
      </c>
      <c r="J231" s="220" t="s">
        <v>718</v>
      </c>
      <c r="K231" s="221">
        <f t="shared" si="119"/>
        <v>-79.699999999999989</v>
      </c>
      <c r="L231" s="222">
        <f t="shared" si="120"/>
        <v>-0.50861518825781749</v>
      </c>
      <c r="M231" s="218" t="s">
        <v>605</v>
      </c>
      <c r="N231" s="215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65</v>
      </c>
      <c r="B232" s="215">
        <v>42586</v>
      </c>
      <c r="C232" s="215"/>
      <c r="D232" s="216" t="s">
        <v>719</v>
      </c>
      <c r="E232" s="217" t="s">
        <v>624</v>
      </c>
      <c r="F232" s="218">
        <v>400</v>
      </c>
      <c r="G232" s="218"/>
      <c r="H232" s="219">
        <v>305</v>
      </c>
      <c r="I232" s="219">
        <v>475</v>
      </c>
      <c r="J232" s="220" t="s">
        <v>720</v>
      </c>
      <c r="K232" s="221">
        <f t="shared" si="119"/>
        <v>-95</v>
      </c>
      <c r="L232" s="222">
        <f t="shared" si="120"/>
        <v>-0.23749999999999999</v>
      </c>
      <c r="M232" s="218" t="s">
        <v>605</v>
      </c>
      <c r="N232" s="215">
        <v>43606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66</v>
      </c>
      <c r="B233" s="205">
        <v>42593</v>
      </c>
      <c r="C233" s="205"/>
      <c r="D233" s="206" t="s">
        <v>721</v>
      </c>
      <c r="E233" s="207" t="s">
        <v>624</v>
      </c>
      <c r="F233" s="208">
        <v>86.5</v>
      </c>
      <c r="G233" s="207"/>
      <c r="H233" s="207">
        <v>130</v>
      </c>
      <c r="I233" s="209">
        <v>130</v>
      </c>
      <c r="J233" s="210" t="s">
        <v>722</v>
      </c>
      <c r="K233" s="211">
        <f t="shared" si="119"/>
        <v>43.5</v>
      </c>
      <c r="L233" s="212">
        <f t="shared" si="120"/>
        <v>0.50289017341040465</v>
      </c>
      <c r="M233" s="207" t="s">
        <v>592</v>
      </c>
      <c r="N233" s="213">
        <v>43091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4">
        <v>67</v>
      </c>
      <c r="B234" s="215">
        <v>42600</v>
      </c>
      <c r="C234" s="215"/>
      <c r="D234" s="216" t="s">
        <v>110</v>
      </c>
      <c r="E234" s="217" t="s">
        <v>624</v>
      </c>
      <c r="F234" s="218">
        <v>133.5</v>
      </c>
      <c r="G234" s="218"/>
      <c r="H234" s="219">
        <v>126.5</v>
      </c>
      <c r="I234" s="219">
        <v>178</v>
      </c>
      <c r="J234" s="220" t="s">
        <v>723</v>
      </c>
      <c r="K234" s="221">
        <f t="shared" si="119"/>
        <v>-7</v>
      </c>
      <c r="L234" s="222">
        <f t="shared" si="120"/>
        <v>-5.2434456928838954E-2</v>
      </c>
      <c r="M234" s="218" t="s">
        <v>605</v>
      </c>
      <c r="N234" s="215">
        <v>42615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68</v>
      </c>
      <c r="B235" s="205">
        <v>42613</v>
      </c>
      <c r="C235" s="205"/>
      <c r="D235" s="206" t="s">
        <v>724</v>
      </c>
      <c r="E235" s="207" t="s">
        <v>624</v>
      </c>
      <c r="F235" s="208">
        <v>560</v>
      </c>
      <c r="G235" s="207"/>
      <c r="H235" s="207">
        <v>725</v>
      </c>
      <c r="I235" s="209">
        <v>725</v>
      </c>
      <c r="J235" s="210" t="s">
        <v>626</v>
      </c>
      <c r="K235" s="211">
        <f t="shared" si="119"/>
        <v>165</v>
      </c>
      <c r="L235" s="212">
        <f t="shared" si="120"/>
        <v>0.29464285714285715</v>
      </c>
      <c r="M235" s="207" t="s">
        <v>592</v>
      </c>
      <c r="N235" s="213">
        <v>42456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69</v>
      </c>
      <c r="B236" s="205">
        <v>42614</v>
      </c>
      <c r="C236" s="205"/>
      <c r="D236" s="206" t="s">
        <v>725</v>
      </c>
      <c r="E236" s="207" t="s">
        <v>624</v>
      </c>
      <c r="F236" s="208">
        <v>160.5</v>
      </c>
      <c r="G236" s="207"/>
      <c r="H236" s="207">
        <v>210</v>
      </c>
      <c r="I236" s="209">
        <v>210</v>
      </c>
      <c r="J236" s="210" t="s">
        <v>626</v>
      </c>
      <c r="K236" s="211">
        <f t="shared" si="119"/>
        <v>49.5</v>
      </c>
      <c r="L236" s="212">
        <f t="shared" si="120"/>
        <v>0.30841121495327101</v>
      </c>
      <c r="M236" s="207" t="s">
        <v>592</v>
      </c>
      <c r="N236" s="213">
        <v>42871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70</v>
      </c>
      <c r="B237" s="205">
        <v>42646</v>
      </c>
      <c r="C237" s="205"/>
      <c r="D237" s="206" t="s">
        <v>398</v>
      </c>
      <c r="E237" s="207" t="s">
        <v>624</v>
      </c>
      <c r="F237" s="208">
        <v>430</v>
      </c>
      <c r="G237" s="207"/>
      <c r="H237" s="207">
        <v>596</v>
      </c>
      <c r="I237" s="209">
        <v>575</v>
      </c>
      <c r="J237" s="210" t="s">
        <v>726</v>
      </c>
      <c r="K237" s="211">
        <v>166</v>
      </c>
      <c r="L237" s="212">
        <v>0.38604651162790699</v>
      </c>
      <c r="M237" s="207" t="s">
        <v>592</v>
      </c>
      <c r="N237" s="213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71</v>
      </c>
      <c r="B238" s="205">
        <v>42657</v>
      </c>
      <c r="C238" s="205"/>
      <c r="D238" s="206" t="s">
        <v>727</v>
      </c>
      <c r="E238" s="207" t="s">
        <v>624</v>
      </c>
      <c r="F238" s="208">
        <v>280</v>
      </c>
      <c r="G238" s="207"/>
      <c r="H238" s="207">
        <v>345</v>
      </c>
      <c r="I238" s="209">
        <v>345</v>
      </c>
      <c r="J238" s="210" t="s">
        <v>626</v>
      </c>
      <c r="K238" s="211">
        <f t="shared" ref="K238:K243" si="121">H238-F238</f>
        <v>65</v>
      </c>
      <c r="L238" s="212">
        <f t="shared" ref="L238:L239" si="122">K238/F238</f>
        <v>0.23214285714285715</v>
      </c>
      <c r="M238" s="207" t="s">
        <v>592</v>
      </c>
      <c r="N238" s="213">
        <v>42814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4">
        <v>72</v>
      </c>
      <c r="B239" s="205">
        <v>42657</v>
      </c>
      <c r="C239" s="205"/>
      <c r="D239" s="206" t="s">
        <v>728</v>
      </c>
      <c r="E239" s="207" t="s">
        <v>624</v>
      </c>
      <c r="F239" s="208">
        <v>245</v>
      </c>
      <c r="G239" s="207"/>
      <c r="H239" s="207">
        <v>325.5</v>
      </c>
      <c r="I239" s="209">
        <v>330</v>
      </c>
      <c r="J239" s="210" t="s">
        <v>729</v>
      </c>
      <c r="K239" s="211">
        <f t="shared" si="121"/>
        <v>80.5</v>
      </c>
      <c r="L239" s="212">
        <f t="shared" si="122"/>
        <v>0.32857142857142857</v>
      </c>
      <c r="M239" s="207" t="s">
        <v>592</v>
      </c>
      <c r="N239" s="213">
        <v>42769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73</v>
      </c>
      <c r="B240" s="205">
        <v>42660</v>
      </c>
      <c r="C240" s="205"/>
      <c r="D240" s="206" t="s">
        <v>348</v>
      </c>
      <c r="E240" s="207" t="s">
        <v>624</v>
      </c>
      <c r="F240" s="208">
        <v>125</v>
      </c>
      <c r="G240" s="207"/>
      <c r="H240" s="207">
        <v>160</v>
      </c>
      <c r="I240" s="209">
        <v>160</v>
      </c>
      <c r="J240" s="210" t="s">
        <v>682</v>
      </c>
      <c r="K240" s="211">
        <f t="shared" si="121"/>
        <v>35</v>
      </c>
      <c r="L240" s="212">
        <v>0.28000000000000003</v>
      </c>
      <c r="M240" s="207" t="s">
        <v>592</v>
      </c>
      <c r="N240" s="213">
        <v>42803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74</v>
      </c>
      <c r="B241" s="205">
        <v>42660</v>
      </c>
      <c r="C241" s="205"/>
      <c r="D241" s="206" t="s">
        <v>471</v>
      </c>
      <c r="E241" s="207" t="s">
        <v>624</v>
      </c>
      <c r="F241" s="208">
        <v>114</v>
      </c>
      <c r="G241" s="207"/>
      <c r="H241" s="207">
        <v>145</v>
      </c>
      <c r="I241" s="209">
        <v>145</v>
      </c>
      <c r="J241" s="210" t="s">
        <v>682</v>
      </c>
      <c r="K241" s="211">
        <f t="shared" si="121"/>
        <v>31</v>
      </c>
      <c r="L241" s="212">
        <f t="shared" ref="L241:L243" si="123">K241/F241</f>
        <v>0.27192982456140352</v>
      </c>
      <c r="M241" s="207" t="s">
        <v>592</v>
      </c>
      <c r="N241" s="213">
        <v>42859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75</v>
      </c>
      <c r="B242" s="205">
        <v>42660</v>
      </c>
      <c r="C242" s="205"/>
      <c r="D242" s="206" t="s">
        <v>730</v>
      </c>
      <c r="E242" s="207" t="s">
        <v>624</v>
      </c>
      <c r="F242" s="208">
        <v>212</v>
      </c>
      <c r="G242" s="207"/>
      <c r="H242" s="207">
        <v>280</v>
      </c>
      <c r="I242" s="209">
        <v>276</v>
      </c>
      <c r="J242" s="210" t="s">
        <v>731</v>
      </c>
      <c r="K242" s="211">
        <f t="shared" si="121"/>
        <v>68</v>
      </c>
      <c r="L242" s="212">
        <f t="shared" si="123"/>
        <v>0.32075471698113206</v>
      </c>
      <c r="M242" s="207" t="s">
        <v>592</v>
      </c>
      <c r="N242" s="213">
        <v>42858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76</v>
      </c>
      <c r="B243" s="205">
        <v>42678</v>
      </c>
      <c r="C243" s="205"/>
      <c r="D243" s="206" t="s">
        <v>459</v>
      </c>
      <c r="E243" s="207" t="s">
        <v>624</v>
      </c>
      <c r="F243" s="208">
        <v>155</v>
      </c>
      <c r="G243" s="207"/>
      <c r="H243" s="207">
        <v>210</v>
      </c>
      <c r="I243" s="209">
        <v>210</v>
      </c>
      <c r="J243" s="210" t="s">
        <v>732</v>
      </c>
      <c r="K243" s="211">
        <f t="shared" si="121"/>
        <v>55</v>
      </c>
      <c r="L243" s="212">
        <f t="shared" si="123"/>
        <v>0.35483870967741937</v>
      </c>
      <c r="M243" s="207" t="s">
        <v>592</v>
      </c>
      <c r="N243" s="213">
        <v>42944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77</v>
      </c>
      <c r="B244" s="215">
        <v>42710</v>
      </c>
      <c r="C244" s="215"/>
      <c r="D244" s="216" t="s">
        <v>733</v>
      </c>
      <c r="E244" s="217" t="s">
        <v>624</v>
      </c>
      <c r="F244" s="218">
        <v>150.5</v>
      </c>
      <c r="G244" s="218"/>
      <c r="H244" s="219">
        <v>72.5</v>
      </c>
      <c r="I244" s="219">
        <v>174</v>
      </c>
      <c r="J244" s="220" t="s">
        <v>734</v>
      </c>
      <c r="K244" s="221">
        <v>-78</v>
      </c>
      <c r="L244" s="222">
        <v>-0.51827242524916906</v>
      </c>
      <c r="M244" s="218" t="s">
        <v>605</v>
      </c>
      <c r="N244" s="215">
        <v>43333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4">
        <v>78</v>
      </c>
      <c r="B245" s="205">
        <v>42712</v>
      </c>
      <c r="C245" s="205"/>
      <c r="D245" s="206" t="s">
        <v>735</v>
      </c>
      <c r="E245" s="207" t="s">
        <v>624</v>
      </c>
      <c r="F245" s="208">
        <v>380</v>
      </c>
      <c r="G245" s="207"/>
      <c r="H245" s="207">
        <v>478</v>
      </c>
      <c r="I245" s="209">
        <v>468</v>
      </c>
      <c r="J245" s="210" t="s">
        <v>682</v>
      </c>
      <c r="K245" s="211">
        <f t="shared" ref="K245:K247" si="124">H245-F245</f>
        <v>98</v>
      </c>
      <c r="L245" s="212">
        <f t="shared" ref="L245:L247" si="125">K245/F245</f>
        <v>0.25789473684210529</v>
      </c>
      <c r="M245" s="207" t="s">
        <v>592</v>
      </c>
      <c r="N245" s="213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79</v>
      </c>
      <c r="B246" s="205">
        <v>42734</v>
      </c>
      <c r="C246" s="205"/>
      <c r="D246" s="206" t="s">
        <v>109</v>
      </c>
      <c r="E246" s="207" t="s">
        <v>624</v>
      </c>
      <c r="F246" s="208">
        <v>305</v>
      </c>
      <c r="G246" s="207"/>
      <c r="H246" s="207">
        <v>375</v>
      </c>
      <c r="I246" s="209">
        <v>375</v>
      </c>
      <c r="J246" s="210" t="s">
        <v>682</v>
      </c>
      <c r="K246" s="211">
        <f t="shared" si="124"/>
        <v>70</v>
      </c>
      <c r="L246" s="212">
        <f t="shared" si="125"/>
        <v>0.22950819672131148</v>
      </c>
      <c r="M246" s="207" t="s">
        <v>592</v>
      </c>
      <c r="N246" s="213">
        <v>42768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80</v>
      </c>
      <c r="B247" s="205">
        <v>42739</v>
      </c>
      <c r="C247" s="205"/>
      <c r="D247" s="206" t="s">
        <v>95</v>
      </c>
      <c r="E247" s="207" t="s">
        <v>624</v>
      </c>
      <c r="F247" s="208">
        <v>99.5</v>
      </c>
      <c r="G247" s="207"/>
      <c r="H247" s="207">
        <v>158</v>
      </c>
      <c r="I247" s="209">
        <v>158</v>
      </c>
      <c r="J247" s="210" t="s">
        <v>682</v>
      </c>
      <c r="K247" s="211">
        <f t="shared" si="124"/>
        <v>58.5</v>
      </c>
      <c r="L247" s="212">
        <f t="shared" si="125"/>
        <v>0.5879396984924623</v>
      </c>
      <c r="M247" s="207" t="s">
        <v>592</v>
      </c>
      <c r="N247" s="213">
        <v>42898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81</v>
      </c>
      <c r="B248" s="205">
        <v>42739</v>
      </c>
      <c r="C248" s="205"/>
      <c r="D248" s="206" t="s">
        <v>95</v>
      </c>
      <c r="E248" s="207" t="s">
        <v>624</v>
      </c>
      <c r="F248" s="208">
        <v>99.5</v>
      </c>
      <c r="G248" s="207"/>
      <c r="H248" s="207">
        <v>158</v>
      </c>
      <c r="I248" s="209">
        <v>158</v>
      </c>
      <c r="J248" s="210" t="s">
        <v>682</v>
      </c>
      <c r="K248" s="211">
        <v>58.5</v>
      </c>
      <c r="L248" s="212">
        <v>0.58793969849246197</v>
      </c>
      <c r="M248" s="207" t="s">
        <v>592</v>
      </c>
      <c r="N248" s="213">
        <v>42898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82</v>
      </c>
      <c r="B249" s="205">
        <v>42786</v>
      </c>
      <c r="C249" s="205"/>
      <c r="D249" s="206" t="s">
        <v>186</v>
      </c>
      <c r="E249" s="207" t="s">
        <v>624</v>
      </c>
      <c r="F249" s="208">
        <v>140.5</v>
      </c>
      <c r="G249" s="207"/>
      <c r="H249" s="207">
        <v>220</v>
      </c>
      <c r="I249" s="209">
        <v>220</v>
      </c>
      <c r="J249" s="210" t="s">
        <v>682</v>
      </c>
      <c r="K249" s="211">
        <f>H249-F249</f>
        <v>79.5</v>
      </c>
      <c r="L249" s="212">
        <f>K249/F249</f>
        <v>0.5658362989323843</v>
      </c>
      <c r="M249" s="207" t="s">
        <v>592</v>
      </c>
      <c r="N249" s="213">
        <v>42864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4">
        <v>83</v>
      </c>
      <c r="B250" s="205">
        <v>42786</v>
      </c>
      <c r="C250" s="205"/>
      <c r="D250" s="206" t="s">
        <v>736</v>
      </c>
      <c r="E250" s="207" t="s">
        <v>624</v>
      </c>
      <c r="F250" s="208">
        <v>202.5</v>
      </c>
      <c r="G250" s="207"/>
      <c r="H250" s="207">
        <v>234</v>
      </c>
      <c r="I250" s="209">
        <v>234</v>
      </c>
      <c r="J250" s="210" t="s">
        <v>682</v>
      </c>
      <c r="K250" s="211">
        <v>31.5</v>
      </c>
      <c r="L250" s="212">
        <v>0.155555555555556</v>
      </c>
      <c r="M250" s="207" t="s">
        <v>592</v>
      </c>
      <c r="N250" s="213">
        <v>42836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4">
        <v>84</v>
      </c>
      <c r="B251" s="205">
        <v>42818</v>
      </c>
      <c r="C251" s="205"/>
      <c r="D251" s="206" t="s">
        <v>737</v>
      </c>
      <c r="E251" s="207" t="s">
        <v>624</v>
      </c>
      <c r="F251" s="208">
        <v>300.5</v>
      </c>
      <c r="G251" s="207"/>
      <c r="H251" s="207">
        <v>417.5</v>
      </c>
      <c r="I251" s="209">
        <v>420</v>
      </c>
      <c r="J251" s="210" t="s">
        <v>738</v>
      </c>
      <c r="K251" s="211">
        <f>H251-F251</f>
        <v>117</v>
      </c>
      <c r="L251" s="212">
        <f>K251/F251</f>
        <v>0.38935108153078202</v>
      </c>
      <c r="M251" s="207" t="s">
        <v>592</v>
      </c>
      <c r="N251" s="213">
        <v>43070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85</v>
      </c>
      <c r="B252" s="205">
        <v>42818</v>
      </c>
      <c r="C252" s="205"/>
      <c r="D252" s="206" t="s">
        <v>712</v>
      </c>
      <c r="E252" s="207" t="s">
        <v>624</v>
      </c>
      <c r="F252" s="208">
        <v>850</v>
      </c>
      <c r="G252" s="207"/>
      <c r="H252" s="207">
        <v>1042.5</v>
      </c>
      <c r="I252" s="209">
        <v>1023</v>
      </c>
      <c r="J252" s="210" t="s">
        <v>739</v>
      </c>
      <c r="K252" s="211">
        <v>192.5</v>
      </c>
      <c r="L252" s="212">
        <v>0.22647058823529401</v>
      </c>
      <c r="M252" s="207" t="s">
        <v>592</v>
      </c>
      <c r="N252" s="213">
        <v>42830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86</v>
      </c>
      <c r="B253" s="205">
        <v>42830</v>
      </c>
      <c r="C253" s="205"/>
      <c r="D253" s="206" t="s">
        <v>490</v>
      </c>
      <c r="E253" s="207" t="s">
        <v>624</v>
      </c>
      <c r="F253" s="208">
        <v>785</v>
      </c>
      <c r="G253" s="207"/>
      <c r="H253" s="207">
        <v>930</v>
      </c>
      <c r="I253" s="209">
        <v>920</v>
      </c>
      <c r="J253" s="210" t="s">
        <v>740</v>
      </c>
      <c r="K253" s="211">
        <f>H253-F253</f>
        <v>145</v>
      </c>
      <c r="L253" s="212">
        <f>K253/F253</f>
        <v>0.18471337579617833</v>
      </c>
      <c r="M253" s="207" t="s">
        <v>592</v>
      </c>
      <c r="N253" s="213">
        <v>42976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4">
        <v>87</v>
      </c>
      <c r="B254" s="215">
        <v>42831</v>
      </c>
      <c r="C254" s="215"/>
      <c r="D254" s="216" t="s">
        <v>741</v>
      </c>
      <c r="E254" s="217" t="s">
        <v>624</v>
      </c>
      <c r="F254" s="218">
        <v>40</v>
      </c>
      <c r="G254" s="218"/>
      <c r="H254" s="219">
        <v>13.1</v>
      </c>
      <c r="I254" s="219">
        <v>60</v>
      </c>
      <c r="J254" s="220" t="s">
        <v>742</v>
      </c>
      <c r="K254" s="221">
        <v>-26.9</v>
      </c>
      <c r="L254" s="222">
        <v>-0.67249999999999999</v>
      </c>
      <c r="M254" s="218" t="s">
        <v>605</v>
      </c>
      <c r="N254" s="215">
        <v>43138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88</v>
      </c>
      <c r="B255" s="205">
        <v>42837</v>
      </c>
      <c r="C255" s="205"/>
      <c r="D255" s="206" t="s">
        <v>94</v>
      </c>
      <c r="E255" s="207" t="s">
        <v>624</v>
      </c>
      <c r="F255" s="208">
        <v>289.5</v>
      </c>
      <c r="G255" s="207"/>
      <c r="H255" s="207">
        <v>354</v>
      </c>
      <c r="I255" s="209">
        <v>360</v>
      </c>
      <c r="J255" s="210" t="s">
        <v>743</v>
      </c>
      <c r="K255" s="211">
        <f t="shared" ref="K255:K263" si="126">H255-F255</f>
        <v>64.5</v>
      </c>
      <c r="L255" s="212">
        <f t="shared" ref="L255:L263" si="127">K255/F255</f>
        <v>0.22279792746113988</v>
      </c>
      <c r="M255" s="207" t="s">
        <v>592</v>
      </c>
      <c r="N255" s="213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89</v>
      </c>
      <c r="B256" s="205">
        <v>42845</v>
      </c>
      <c r="C256" s="205"/>
      <c r="D256" s="206" t="s">
        <v>429</v>
      </c>
      <c r="E256" s="207" t="s">
        <v>624</v>
      </c>
      <c r="F256" s="208">
        <v>700</v>
      </c>
      <c r="G256" s="207"/>
      <c r="H256" s="207">
        <v>840</v>
      </c>
      <c r="I256" s="209">
        <v>840</v>
      </c>
      <c r="J256" s="210" t="s">
        <v>744</v>
      </c>
      <c r="K256" s="211">
        <f t="shared" si="126"/>
        <v>140</v>
      </c>
      <c r="L256" s="212">
        <f t="shared" si="127"/>
        <v>0.2</v>
      </c>
      <c r="M256" s="207" t="s">
        <v>592</v>
      </c>
      <c r="N256" s="213">
        <v>42893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90</v>
      </c>
      <c r="B257" s="205">
        <v>42887</v>
      </c>
      <c r="C257" s="205"/>
      <c r="D257" s="206" t="s">
        <v>745</v>
      </c>
      <c r="E257" s="207" t="s">
        <v>624</v>
      </c>
      <c r="F257" s="208">
        <v>130</v>
      </c>
      <c r="G257" s="207"/>
      <c r="H257" s="207">
        <v>144.25</v>
      </c>
      <c r="I257" s="209">
        <v>170</v>
      </c>
      <c r="J257" s="210" t="s">
        <v>746</v>
      </c>
      <c r="K257" s="211">
        <f t="shared" si="126"/>
        <v>14.25</v>
      </c>
      <c r="L257" s="212">
        <f t="shared" si="127"/>
        <v>0.10961538461538461</v>
      </c>
      <c r="M257" s="207" t="s">
        <v>592</v>
      </c>
      <c r="N257" s="213">
        <v>43675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91</v>
      </c>
      <c r="B258" s="205">
        <v>42901</v>
      </c>
      <c r="C258" s="205"/>
      <c r="D258" s="206" t="s">
        <v>747</v>
      </c>
      <c r="E258" s="207" t="s">
        <v>624</v>
      </c>
      <c r="F258" s="208">
        <v>214.5</v>
      </c>
      <c r="G258" s="207"/>
      <c r="H258" s="207">
        <v>262</v>
      </c>
      <c r="I258" s="209">
        <v>262</v>
      </c>
      <c r="J258" s="210" t="s">
        <v>748</v>
      </c>
      <c r="K258" s="211">
        <f t="shared" si="126"/>
        <v>47.5</v>
      </c>
      <c r="L258" s="212">
        <f t="shared" si="127"/>
        <v>0.22144522144522144</v>
      </c>
      <c r="M258" s="207" t="s">
        <v>592</v>
      </c>
      <c r="N258" s="213">
        <v>42977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92</v>
      </c>
      <c r="B259" s="236">
        <v>42933</v>
      </c>
      <c r="C259" s="236"/>
      <c r="D259" s="237" t="s">
        <v>749</v>
      </c>
      <c r="E259" s="238" t="s">
        <v>624</v>
      </c>
      <c r="F259" s="239">
        <v>370</v>
      </c>
      <c r="G259" s="238"/>
      <c r="H259" s="238">
        <v>447.5</v>
      </c>
      <c r="I259" s="240">
        <v>450</v>
      </c>
      <c r="J259" s="241" t="s">
        <v>682</v>
      </c>
      <c r="K259" s="211">
        <f t="shared" si="126"/>
        <v>77.5</v>
      </c>
      <c r="L259" s="242">
        <f t="shared" si="127"/>
        <v>0.20945945945945946</v>
      </c>
      <c r="M259" s="238" t="s">
        <v>592</v>
      </c>
      <c r="N259" s="243">
        <v>43035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93</v>
      </c>
      <c r="B260" s="236">
        <v>42943</v>
      </c>
      <c r="C260" s="236"/>
      <c r="D260" s="237" t="s">
        <v>184</v>
      </c>
      <c r="E260" s="238" t="s">
        <v>624</v>
      </c>
      <c r="F260" s="239">
        <v>657.5</v>
      </c>
      <c r="G260" s="238"/>
      <c r="H260" s="238">
        <v>825</v>
      </c>
      <c r="I260" s="240">
        <v>820</v>
      </c>
      <c r="J260" s="241" t="s">
        <v>682</v>
      </c>
      <c r="K260" s="211">
        <f t="shared" si="126"/>
        <v>167.5</v>
      </c>
      <c r="L260" s="242">
        <f t="shared" si="127"/>
        <v>0.25475285171102663</v>
      </c>
      <c r="M260" s="238" t="s">
        <v>592</v>
      </c>
      <c r="N260" s="243">
        <v>43090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94</v>
      </c>
      <c r="B261" s="205">
        <v>42964</v>
      </c>
      <c r="C261" s="205"/>
      <c r="D261" s="206" t="s">
        <v>364</v>
      </c>
      <c r="E261" s="207" t="s">
        <v>624</v>
      </c>
      <c r="F261" s="208">
        <v>605</v>
      </c>
      <c r="G261" s="207"/>
      <c r="H261" s="207">
        <v>750</v>
      </c>
      <c r="I261" s="209">
        <v>750</v>
      </c>
      <c r="J261" s="210" t="s">
        <v>740</v>
      </c>
      <c r="K261" s="211">
        <f t="shared" si="126"/>
        <v>145</v>
      </c>
      <c r="L261" s="212">
        <f t="shared" si="127"/>
        <v>0.23966942148760331</v>
      </c>
      <c r="M261" s="207" t="s">
        <v>592</v>
      </c>
      <c r="N261" s="213">
        <v>43027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95</v>
      </c>
      <c r="B262" s="215">
        <v>42979</v>
      </c>
      <c r="C262" s="215"/>
      <c r="D262" s="223" t="s">
        <v>750</v>
      </c>
      <c r="E262" s="218" t="s">
        <v>624</v>
      </c>
      <c r="F262" s="218">
        <v>255</v>
      </c>
      <c r="G262" s="219"/>
      <c r="H262" s="219">
        <v>217.25</v>
      </c>
      <c r="I262" s="219">
        <v>320</v>
      </c>
      <c r="J262" s="220" t="s">
        <v>751</v>
      </c>
      <c r="K262" s="221">
        <f t="shared" si="126"/>
        <v>-37.75</v>
      </c>
      <c r="L262" s="224">
        <f t="shared" si="127"/>
        <v>-0.14803921568627451</v>
      </c>
      <c r="M262" s="218" t="s">
        <v>605</v>
      </c>
      <c r="N262" s="215">
        <v>43661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96</v>
      </c>
      <c r="B263" s="205">
        <v>42997</v>
      </c>
      <c r="C263" s="205"/>
      <c r="D263" s="206" t="s">
        <v>752</v>
      </c>
      <c r="E263" s="207" t="s">
        <v>624</v>
      </c>
      <c r="F263" s="208">
        <v>215</v>
      </c>
      <c r="G263" s="207"/>
      <c r="H263" s="207">
        <v>258</v>
      </c>
      <c r="I263" s="209">
        <v>258</v>
      </c>
      <c r="J263" s="210" t="s">
        <v>682</v>
      </c>
      <c r="K263" s="211">
        <f t="shared" si="126"/>
        <v>43</v>
      </c>
      <c r="L263" s="212">
        <f t="shared" si="127"/>
        <v>0.2</v>
      </c>
      <c r="M263" s="207" t="s">
        <v>592</v>
      </c>
      <c r="N263" s="213">
        <v>43040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97</v>
      </c>
      <c r="B264" s="205">
        <v>42997</v>
      </c>
      <c r="C264" s="205"/>
      <c r="D264" s="206" t="s">
        <v>752</v>
      </c>
      <c r="E264" s="207" t="s">
        <v>624</v>
      </c>
      <c r="F264" s="208">
        <v>215</v>
      </c>
      <c r="G264" s="207"/>
      <c r="H264" s="207">
        <v>258</v>
      </c>
      <c r="I264" s="209">
        <v>258</v>
      </c>
      <c r="J264" s="241" t="s">
        <v>682</v>
      </c>
      <c r="K264" s="211">
        <v>43</v>
      </c>
      <c r="L264" s="212">
        <v>0.2</v>
      </c>
      <c r="M264" s="207" t="s">
        <v>592</v>
      </c>
      <c r="N264" s="213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98</v>
      </c>
      <c r="B265" s="236">
        <v>42998</v>
      </c>
      <c r="C265" s="236"/>
      <c r="D265" s="237" t="s">
        <v>753</v>
      </c>
      <c r="E265" s="238" t="s">
        <v>624</v>
      </c>
      <c r="F265" s="208">
        <v>75</v>
      </c>
      <c r="G265" s="238"/>
      <c r="H265" s="238">
        <v>90</v>
      </c>
      <c r="I265" s="240">
        <v>90</v>
      </c>
      <c r="J265" s="210" t="s">
        <v>754</v>
      </c>
      <c r="K265" s="211">
        <f t="shared" ref="K265:K270" si="128">H265-F265</f>
        <v>15</v>
      </c>
      <c r="L265" s="212">
        <f t="shared" ref="L265:L270" si="129">K265/F265</f>
        <v>0.2</v>
      </c>
      <c r="M265" s="207" t="s">
        <v>592</v>
      </c>
      <c r="N265" s="213">
        <v>43019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99</v>
      </c>
      <c r="B266" s="236">
        <v>43011</v>
      </c>
      <c r="C266" s="236"/>
      <c r="D266" s="237" t="s">
        <v>607</v>
      </c>
      <c r="E266" s="238" t="s">
        <v>624</v>
      </c>
      <c r="F266" s="239">
        <v>315</v>
      </c>
      <c r="G266" s="238"/>
      <c r="H266" s="238">
        <v>392</v>
      </c>
      <c r="I266" s="240">
        <v>384</v>
      </c>
      <c r="J266" s="241" t="s">
        <v>755</v>
      </c>
      <c r="K266" s="211">
        <f t="shared" si="128"/>
        <v>77</v>
      </c>
      <c r="L266" s="242">
        <f t="shared" si="129"/>
        <v>0.24444444444444444</v>
      </c>
      <c r="M266" s="238" t="s">
        <v>592</v>
      </c>
      <c r="N266" s="243">
        <v>43017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100</v>
      </c>
      <c r="B267" s="236">
        <v>43013</v>
      </c>
      <c r="C267" s="236"/>
      <c r="D267" s="237" t="s">
        <v>464</v>
      </c>
      <c r="E267" s="238" t="s">
        <v>624</v>
      </c>
      <c r="F267" s="239">
        <v>145</v>
      </c>
      <c r="G267" s="238"/>
      <c r="H267" s="238">
        <v>179</v>
      </c>
      <c r="I267" s="240">
        <v>180</v>
      </c>
      <c r="J267" s="241" t="s">
        <v>756</v>
      </c>
      <c r="K267" s="211">
        <f t="shared" si="128"/>
        <v>34</v>
      </c>
      <c r="L267" s="242">
        <f t="shared" si="129"/>
        <v>0.23448275862068965</v>
      </c>
      <c r="M267" s="238" t="s">
        <v>592</v>
      </c>
      <c r="N267" s="243">
        <v>43025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101</v>
      </c>
      <c r="B268" s="236">
        <v>43014</v>
      </c>
      <c r="C268" s="236"/>
      <c r="D268" s="237" t="s">
        <v>338</v>
      </c>
      <c r="E268" s="238" t="s">
        <v>624</v>
      </c>
      <c r="F268" s="239">
        <v>256</v>
      </c>
      <c r="G268" s="238"/>
      <c r="H268" s="238">
        <v>323</v>
      </c>
      <c r="I268" s="240">
        <v>320</v>
      </c>
      <c r="J268" s="241" t="s">
        <v>682</v>
      </c>
      <c r="K268" s="211">
        <f t="shared" si="128"/>
        <v>67</v>
      </c>
      <c r="L268" s="242">
        <f t="shared" si="129"/>
        <v>0.26171875</v>
      </c>
      <c r="M268" s="238" t="s">
        <v>592</v>
      </c>
      <c r="N268" s="243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102</v>
      </c>
      <c r="B269" s="236">
        <v>43017</v>
      </c>
      <c r="C269" s="236"/>
      <c r="D269" s="237" t="s">
        <v>354</v>
      </c>
      <c r="E269" s="238" t="s">
        <v>624</v>
      </c>
      <c r="F269" s="239">
        <v>137.5</v>
      </c>
      <c r="G269" s="238"/>
      <c r="H269" s="238">
        <v>184</v>
      </c>
      <c r="I269" s="240">
        <v>183</v>
      </c>
      <c r="J269" s="241" t="s">
        <v>757</v>
      </c>
      <c r="K269" s="211">
        <f t="shared" si="128"/>
        <v>46.5</v>
      </c>
      <c r="L269" s="242">
        <f t="shared" si="129"/>
        <v>0.33818181818181819</v>
      </c>
      <c r="M269" s="238" t="s">
        <v>592</v>
      </c>
      <c r="N269" s="243">
        <v>43108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103</v>
      </c>
      <c r="B270" s="236">
        <v>43018</v>
      </c>
      <c r="C270" s="236"/>
      <c r="D270" s="237" t="s">
        <v>758</v>
      </c>
      <c r="E270" s="238" t="s">
        <v>624</v>
      </c>
      <c r="F270" s="239">
        <v>125.5</v>
      </c>
      <c r="G270" s="238"/>
      <c r="H270" s="238">
        <v>158</v>
      </c>
      <c r="I270" s="240">
        <v>155</v>
      </c>
      <c r="J270" s="241" t="s">
        <v>759</v>
      </c>
      <c r="K270" s="211">
        <f t="shared" si="128"/>
        <v>32.5</v>
      </c>
      <c r="L270" s="242">
        <f t="shared" si="129"/>
        <v>0.25896414342629481</v>
      </c>
      <c r="M270" s="238" t="s">
        <v>592</v>
      </c>
      <c r="N270" s="243">
        <v>43067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104</v>
      </c>
      <c r="B271" s="236">
        <v>43018</v>
      </c>
      <c r="C271" s="236"/>
      <c r="D271" s="237" t="s">
        <v>760</v>
      </c>
      <c r="E271" s="238" t="s">
        <v>624</v>
      </c>
      <c r="F271" s="239">
        <v>895</v>
      </c>
      <c r="G271" s="238"/>
      <c r="H271" s="238">
        <v>1122.5</v>
      </c>
      <c r="I271" s="240">
        <v>1078</v>
      </c>
      <c r="J271" s="241" t="s">
        <v>761</v>
      </c>
      <c r="K271" s="211">
        <v>227.5</v>
      </c>
      <c r="L271" s="242">
        <v>0.25418994413407803</v>
      </c>
      <c r="M271" s="238" t="s">
        <v>592</v>
      </c>
      <c r="N271" s="243">
        <v>43117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105</v>
      </c>
      <c r="B272" s="236">
        <v>43020</v>
      </c>
      <c r="C272" s="236"/>
      <c r="D272" s="237" t="s">
        <v>347</v>
      </c>
      <c r="E272" s="238" t="s">
        <v>624</v>
      </c>
      <c r="F272" s="239">
        <v>525</v>
      </c>
      <c r="G272" s="238"/>
      <c r="H272" s="238">
        <v>629</v>
      </c>
      <c r="I272" s="240">
        <v>629</v>
      </c>
      <c r="J272" s="241" t="s">
        <v>682</v>
      </c>
      <c r="K272" s="211">
        <v>104</v>
      </c>
      <c r="L272" s="242">
        <v>0.19809523809523799</v>
      </c>
      <c r="M272" s="238" t="s">
        <v>592</v>
      </c>
      <c r="N272" s="243">
        <v>43119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106</v>
      </c>
      <c r="B273" s="236">
        <v>43046</v>
      </c>
      <c r="C273" s="236"/>
      <c r="D273" s="237" t="s">
        <v>389</v>
      </c>
      <c r="E273" s="238" t="s">
        <v>624</v>
      </c>
      <c r="F273" s="239">
        <v>740</v>
      </c>
      <c r="G273" s="238"/>
      <c r="H273" s="238">
        <v>892.5</v>
      </c>
      <c r="I273" s="240">
        <v>900</v>
      </c>
      <c r="J273" s="241" t="s">
        <v>762</v>
      </c>
      <c r="K273" s="211">
        <f t="shared" ref="K273:K275" si="130">H273-F273</f>
        <v>152.5</v>
      </c>
      <c r="L273" s="242">
        <f t="shared" ref="L273:L275" si="131">K273/F273</f>
        <v>0.20608108108108109</v>
      </c>
      <c r="M273" s="238" t="s">
        <v>592</v>
      </c>
      <c r="N273" s="243">
        <v>43052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4">
        <v>107</v>
      </c>
      <c r="B274" s="205">
        <v>43073</v>
      </c>
      <c r="C274" s="205"/>
      <c r="D274" s="206" t="s">
        <v>763</v>
      </c>
      <c r="E274" s="207" t="s">
        <v>624</v>
      </c>
      <c r="F274" s="208">
        <v>118.5</v>
      </c>
      <c r="G274" s="207"/>
      <c r="H274" s="207">
        <v>143.5</v>
      </c>
      <c r="I274" s="209">
        <v>145</v>
      </c>
      <c r="J274" s="210" t="s">
        <v>614</v>
      </c>
      <c r="K274" s="211">
        <f t="shared" si="130"/>
        <v>25</v>
      </c>
      <c r="L274" s="212">
        <f t="shared" si="131"/>
        <v>0.2109704641350211</v>
      </c>
      <c r="M274" s="207" t="s">
        <v>592</v>
      </c>
      <c r="N274" s="213">
        <v>43097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4">
        <v>108</v>
      </c>
      <c r="B275" s="215">
        <v>43090</v>
      </c>
      <c r="C275" s="215"/>
      <c r="D275" s="216" t="s">
        <v>435</v>
      </c>
      <c r="E275" s="217" t="s">
        <v>624</v>
      </c>
      <c r="F275" s="218">
        <v>715</v>
      </c>
      <c r="G275" s="218"/>
      <c r="H275" s="219">
        <v>500</v>
      </c>
      <c r="I275" s="219">
        <v>872</v>
      </c>
      <c r="J275" s="220" t="s">
        <v>764</v>
      </c>
      <c r="K275" s="221">
        <f t="shared" si="130"/>
        <v>-215</v>
      </c>
      <c r="L275" s="222">
        <f t="shared" si="131"/>
        <v>-0.30069930069930068</v>
      </c>
      <c r="M275" s="218" t="s">
        <v>605</v>
      </c>
      <c r="N275" s="215">
        <v>43670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109</v>
      </c>
      <c r="B276" s="205">
        <v>43098</v>
      </c>
      <c r="C276" s="205"/>
      <c r="D276" s="206" t="s">
        <v>607</v>
      </c>
      <c r="E276" s="207" t="s">
        <v>624</v>
      </c>
      <c r="F276" s="208">
        <v>435</v>
      </c>
      <c r="G276" s="207"/>
      <c r="H276" s="207">
        <v>542.5</v>
      </c>
      <c r="I276" s="209">
        <v>539</v>
      </c>
      <c r="J276" s="210" t="s">
        <v>682</v>
      </c>
      <c r="K276" s="211">
        <v>107.5</v>
      </c>
      <c r="L276" s="212">
        <v>0.247126436781609</v>
      </c>
      <c r="M276" s="207" t="s">
        <v>592</v>
      </c>
      <c r="N276" s="213">
        <v>43206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4">
        <v>110</v>
      </c>
      <c r="B277" s="205">
        <v>43098</v>
      </c>
      <c r="C277" s="205"/>
      <c r="D277" s="206" t="s">
        <v>564</v>
      </c>
      <c r="E277" s="207" t="s">
        <v>624</v>
      </c>
      <c r="F277" s="208">
        <v>885</v>
      </c>
      <c r="G277" s="207"/>
      <c r="H277" s="207">
        <v>1090</v>
      </c>
      <c r="I277" s="209">
        <v>1084</v>
      </c>
      <c r="J277" s="210" t="s">
        <v>682</v>
      </c>
      <c r="K277" s="211">
        <v>205</v>
      </c>
      <c r="L277" s="212">
        <v>0.23163841807909599</v>
      </c>
      <c r="M277" s="207" t="s">
        <v>592</v>
      </c>
      <c r="N277" s="213">
        <v>43213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4">
        <v>111</v>
      </c>
      <c r="B278" s="245">
        <v>43192</v>
      </c>
      <c r="C278" s="245"/>
      <c r="D278" s="223" t="s">
        <v>765</v>
      </c>
      <c r="E278" s="218" t="s">
        <v>624</v>
      </c>
      <c r="F278" s="246">
        <v>478.5</v>
      </c>
      <c r="G278" s="218"/>
      <c r="H278" s="218">
        <v>442</v>
      </c>
      <c r="I278" s="219">
        <v>613</v>
      </c>
      <c r="J278" s="220" t="s">
        <v>766</v>
      </c>
      <c r="K278" s="221">
        <f t="shared" ref="K278:K281" si="132">H278-F278</f>
        <v>-36.5</v>
      </c>
      <c r="L278" s="222">
        <f t="shared" ref="L278:L281" si="133">K278/F278</f>
        <v>-7.6280041797283177E-2</v>
      </c>
      <c r="M278" s="218" t="s">
        <v>605</v>
      </c>
      <c r="N278" s="215">
        <v>43762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4">
        <v>112</v>
      </c>
      <c r="B279" s="215">
        <v>43194</v>
      </c>
      <c r="C279" s="215"/>
      <c r="D279" s="216" t="s">
        <v>767</v>
      </c>
      <c r="E279" s="217" t="s">
        <v>624</v>
      </c>
      <c r="F279" s="218">
        <f>141.5-7.3</f>
        <v>134.19999999999999</v>
      </c>
      <c r="G279" s="218"/>
      <c r="H279" s="219">
        <v>77</v>
      </c>
      <c r="I279" s="219">
        <v>180</v>
      </c>
      <c r="J279" s="220" t="s">
        <v>768</v>
      </c>
      <c r="K279" s="221">
        <f t="shared" si="132"/>
        <v>-57.199999999999989</v>
      </c>
      <c r="L279" s="222">
        <f t="shared" si="133"/>
        <v>-0.42622950819672129</v>
      </c>
      <c r="M279" s="218" t="s">
        <v>605</v>
      </c>
      <c r="N279" s="215">
        <v>43522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4">
        <v>113</v>
      </c>
      <c r="B280" s="215">
        <v>43209</v>
      </c>
      <c r="C280" s="215"/>
      <c r="D280" s="216" t="s">
        <v>769</v>
      </c>
      <c r="E280" s="217" t="s">
        <v>624</v>
      </c>
      <c r="F280" s="218">
        <v>430</v>
      </c>
      <c r="G280" s="218"/>
      <c r="H280" s="219">
        <v>220</v>
      </c>
      <c r="I280" s="219">
        <v>537</v>
      </c>
      <c r="J280" s="220" t="s">
        <v>770</v>
      </c>
      <c r="K280" s="221">
        <f t="shared" si="132"/>
        <v>-210</v>
      </c>
      <c r="L280" s="222">
        <f t="shared" si="133"/>
        <v>-0.48837209302325579</v>
      </c>
      <c r="M280" s="218" t="s">
        <v>605</v>
      </c>
      <c r="N280" s="215">
        <v>43252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114</v>
      </c>
      <c r="B281" s="236">
        <v>43220</v>
      </c>
      <c r="C281" s="236"/>
      <c r="D281" s="237" t="s">
        <v>390</v>
      </c>
      <c r="E281" s="238" t="s">
        <v>624</v>
      </c>
      <c r="F281" s="238">
        <v>153.5</v>
      </c>
      <c r="G281" s="238"/>
      <c r="H281" s="238">
        <v>196</v>
      </c>
      <c r="I281" s="240">
        <v>196</v>
      </c>
      <c r="J281" s="210" t="s">
        <v>771</v>
      </c>
      <c r="K281" s="211">
        <f t="shared" si="132"/>
        <v>42.5</v>
      </c>
      <c r="L281" s="212">
        <f t="shared" si="133"/>
        <v>0.27687296416938112</v>
      </c>
      <c r="M281" s="207" t="s">
        <v>592</v>
      </c>
      <c r="N281" s="213">
        <v>43605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4">
        <v>115</v>
      </c>
      <c r="B282" s="215">
        <v>43306</v>
      </c>
      <c r="C282" s="215"/>
      <c r="D282" s="216" t="s">
        <v>741</v>
      </c>
      <c r="E282" s="217" t="s">
        <v>624</v>
      </c>
      <c r="F282" s="218">
        <v>27.5</v>
      </c>
      <c r="G282" s="218"/>
      <c r="H282" s="219">
        <v>13.1</v>
      </c>
      <c r="I282" s="219">
        <v>60</v>
      </c>
      <c r="J282" s="220" t="s">
        <v>772</v>
      </c>
      <c r="K282" s="221">
        <v>-14.4</v>
      </c>
      <c r="L282" s="222">
        <v>-0.52363636363636401</v>
      </c>
      <c r="M282" s="218" t="s">
        <v>605</v>
      </c>
      <c r="N282" s="215">
        <v>43138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4">
        <v>116</v>
      </c>
      <c r="B283" s="245">
        <v>43318</v>
      </c>
      <c r="C283" s="245"/>
      <c r="D283" s="223" t="s">
        <v>773</v>
      </c>
      <c r="E283" s="218" t="s">
        <v>624</v>
      </c>
      <c r="F283" s="218">
        <v>148.5</v>
      </c>
      <c r="G283" s="218"/>
      <c r="H283" s="218">
        <v>102</v>
      </c>
      <c r="I283" s="219">
        <v>182</v>
      </c>
      <c r="J283" s="220" t="s">
        <v>774</v>
      </c>
      <c r="K283" s="221">
        <f>H283-F283</f>
        <v>-46.5</v>
      </c>
      <c r="L283" s="222">
        <f>K283/F283</f>
        <v>-0.31313131313131315</v>
      </c>
      <c r="M283" s="218" t="s">
        <v>605</v>
      </c>
      <c r="N283" s="215">
        <v>43661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4">
        <v>117</v>
      </c>
      <c r="B284" s="205">
        <v>43335</v>
      </c>
      <c r="C284" s="205"/>
      <c r="D284" s="206" t="s">
        <v>775</v>
      </c>
      <c r="E284" s="207" t="s">
        <v>624</v>
      </c>
      <c r="F284" s="238">
        <v>285</v>
      </c>
      <c r="G284" s="207"/>
      <c r="H284" s="207">
        <v>355</v>
      </c>
      <c r="I284" s="209">
        <v>364</v>
      </c>
      <c r="J284" s="210" t="s">
        <v>776</v>
      </c>
      <c r="K284" s="211">
        <v>70</v>
      </c>
      <c r="L284" s="212">
        <v>0.24561403508771901</v>
      </c>
      <c r="M284" s="207" t="s">
        <v>592</v>
      </c>
      <c r="N284" s="213">
        <v>43455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4">
        <v>118</v>
      </c>
      <c r="B285" s="205">
        <v>43341</v>
      </c>
      <c r="C285" s="205"/>
      <c r="D285" s="206" t="s">
        <v>378</v>
      </c>
      <c r="E285" s="207" t="s">
        <v>624</v>
      </c>
      <c r="F285" s="238">
        <v>525</v>
      </c>
      <c r="G285" s="207"/>
      <c r="H285" s="207">
        <v>585</v>
      </c>
      <c r="I285" s="209">
        <v>635</v>
      </c>
      <c r="J285" s="210" t="s">
        <v>777</v>
      </c>
      <c r="K285" s="211">
        <f t="shared" ref="K285:K302" si="134">H285-F285</f>
        <v>60</v>
      </c>
      <c r="L285" s="212">
        <f t="shared" ref="L285:L302" si="135">K285/F285</f>
        <v>0.11428571428571428</v>
      </c>
      <c r="M285" s="207" t="s">
        <v>592</v>
      </c>
      <c r="N285" s="213">
        <v>43662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119</v>
      </c>
      <c r="B286" s="205">
        <v>43395</v>
      </c>
      <c r="C286" s="205"/>
      <c r="D286" s="206" t="s">
        <v>364</v>
      </c>
      <c r="E286" s="207" t="s">
        <v>624</v>
      </c>
      <c r="F286" s="238">
        <v>475</v>
      </c>
      <c r="G286" s="207"/>
      <c r="H286" s="207">
        <v>574</v>
      </c>
      <c r="I286" s="209">
        <v>570</v>
      </c>
      <c r="J286" s="210" t="s">
        <v>682</v>
      </c>
      <c r="K286" s="211">
        <f t="shared" si="134"/>
        <v>99</v>
      </c>
      <c r="L286" s="212">
        <f t="shared" si="135"/>
        <v>0.20842105263157895</v>
      </c>
      <c r="M286" s="207" t="s">
        <v>592</v>
      </c>
      <c r="N286" s="213">
        <v>43403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120</v>
      </c>
      <c r="B287" s="236">
        <v>43397</v>
      </c>
      <c r="C287" s="236"/>
      <c r="D287" s="237" t="s">
        <v>385</v>
      </c>
      <c r="E287" s="238" t="s">
        <v>624</v>
      </c>
      <c r="F287" s="238">
        <v>707.5</v>
      </c>
      <c r="G287" s="238"/>
      <c r="H287" s="238">
        <v>872</v>
      </c>
      <c r="I287" s="240">
        <v>872</v>
      </c>
      <c r="J287" s="241" t="s">
        <v>682</v>
      </c>
      <c r="K287" s="211">
        <f t="shared" si="134"/>
        <v>164.5</v>
      </c>
      <c r="L287" s="242">
        <f t="shared" si="135"/>
        <v>0.23250883392226149</v>
      </c>
      <c r="M287" s="238" t="s">
        <v>592</v>
      </c>
      <c r="N287" s="243">
        <v>43482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121</v>
      </c>
      <c r="B288" s="236">
        <v>43398</v>
      </c>
      <c r="C288" s="236"/>
      <c r="D288" s="237" t="s">
        <v>778</v>
      </c>
      <c r="E288" s="238" t="s">
        <v>624</v>
      </c>
      <c r="F288" s="238">
        <v>162</v>
      </c>
      <c r="G288" s="238"/>
      <c r="H288" s="238">
        <v>204</v>
      </c>
      <c r="I288" s="240">
        <v>209</v>
      </c>
      <c r="J288" s="241" t="s">
        <v>779</v>
      </c>
      <c r="K288" s="211">
        <f t="shared" si="134"/>
        <v>42</v>
      </c>
      <c r="L288" s="242">
        <f t="shared" si="135"/>
        <v>0.25925925925925924</v>
      </c>
      <c r="M288" s="238" t="s">
        <v>592</v>
      </c>
      <c r="N288" s="243">
        <v>43539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5">
        <v>122</v>
      </c>
      <c r="B289" s="236">
        <v>43399</v>
      </c>
      <c r="C289" s="236"/>
      <c r="D289" s="237" t="s">
        <v>483</v>
      </c>
      <c r="E289" s="238" t="s">
        <v>624</v>
      </c>
      <c r="F289" s="238">
        <v>240</v>
      </c>
      <c r="G289" s="238"/>
      <c r="H289" s="238">
        <v>297</v>
      </c>
      <c r="I289" s="240">
        <v>297</v>
      </c>
      <c r="J289" s="241" t="s">
        <v>682</v>
      </c>
      <c r="K289" s="247">
        <f t="shared" si="134"/>
        <v>57</v>
      </c>
      <c r="L289" s="242">
        <f t="shared" si="135"/>
        <v>0.23749999999999999</v>
      </c>
      <c r="M289" s="238" t="s">
        <v>592</v>
      </c>
      <c r="N289" s="243">
        <v>43417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4">
        <v>123</v>
      </c>
      <c r="B290" s="205">
        <v>43439</v>
      </c>
      <c r="C290" s="205"/>
      <c r="D290" s="206" t="s">
        <v>780</v>
      </c>
      <c r="E290" s="207" t="s">
        <v>624</v>
      </c>
      <c r="F290" s="207">
        <v>202.5</v>
      </c>
      <c r="G290" s="207"/>
      <c r="H290" s="207">
        <v>255</v>
      </c>
      <c r="I290" s="209">
        <v>252</v>
      </c>
      <c r="J290" s="210" t="s">
        <v>682</v>
      </c>
      <c r="K290" s="211">
        <f t="shared" si="134"/>
        <v>52.5</v>
      </c>
      <c r="L290" s="212">
        <f t="shared" si="135"/>
        <v>0.25925925925925924</v>
      </c>
      <c r="M290" s="207" t="s">
        <v>592</v>
      </c>
      <c r="N290" s="213">
        <v>43542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124</v>
      </c>
      <c r="B291" s="236">
        <v>43465</v>
      </c>
      <c r="C291" s="205"/>
      <c r="D291" s="237" t="s">
        <v>417</v>
      </c>
      <c r="E291" s="238" t="s">
        <v>624</v>
      </c>
      <c r="F291" s="238">
        <v>710</v>
      </c>
      <c r="G291" s="238"/>
      <c r="H291" s="238">
        <v>866</v>
      </c>
      <c r="I291" s="240">
        <v>866</v>
      </c>
      <c r="J291" s="241" t="s">
        <v>682</v>
      </c>
      <c r="K291" s="211">
        <f t="shared" si="134"/>
        <v>156</v>
      </c>
      <c r="L291" s="212">
        <f t="shared" si="135"/>
        <v>0.21971830985915494</v>
      </c>
      <c r="M291" s="207" t="s">
        <v>592</v>
      </c>
      <c r="N291" s="213">
        <v>43553</v>
      </c>
      <c r="O291" s="1"/>
      <c r="P291" s="1"/>
      <c r="Q291" s="1"/>
      <c r="R291" s="6" t="s">
        <v>781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5">
        <v>125</v>
      </c>
      <c r="B292" s="236">
        <v>43522</v>
      </c>
      <c r="C292" s="236"/>
      <c r="D292" s="237" t="s">
        <v>153</v>
      </c>
      <c r="E292" s="238" t="s">
        <v>624</v>
      </c>
      <c r="F292" s="238">
        <v>337.25</v>
      </c>
      <c r="G292" s="238"/>
      <c r="H292" s="238">
        <v>398.5</v>
      </c>
      <c r="I292" s="240">
        <v>411</v>
      </c>
      <c r="J292" s="210" t="s">
        <v>782</v>
      </c>
      <c r="K292" s="211">
        <f t="shared" si="134"/>
        <v>61.25</v>
      </c>
      <c r="L292" s="212">
        <f t="shared" si="135"/>
        <v>0.1816160118606375</v>
      </c>
      <c r="M292" s="207" t="s">
        <v>592</v>
      </c>
      <c r="N292" s="213">
        <v>43760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126</v>
      </c>
      <c r="B293" s="249">
        <v>43559</v>
      </c>
      <c r="C293" s="249"/>
      <c r="D293" s="250" t="s">
        <v>783</v>
      </c>
      <c r="E293" s="251" t="s">
        <v>624</v>
      </c>
      <c r="F293" s="251">
        <v>130</v>
      </c>
      <c r="G293" s="251"/>
      <c r="H293" s="251">
        <v>65</v>
      </c>
      <c r="I293" s="252">
        <v>158</v>
      </c>
      <c r="J293" s="220" t="s">
        <v>784</v>
      </c>
      <c r="K293" s="221">
        <f t="shared" si="134"/>
        <v>-65</v>
      </c>
      <c r="L293" s="222">
        <f t="shared" si="135"/>
        <v>-0.5</v>
      </c>
      <c r="M293" s="218" t="s">
        <v>605</v>
      </c>
      <c r="N293" s="215">
        <v>43726</v>
      </c>
      <c r="O293" s="1"/>
      <c r="P293" s="1"/>
      <c r="Q293" s="1"/>
      <c r="R293" s="6" t="s">
        <v>785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127</v>
      </c>
      <c r="B294" s="236">
        <v>43017</v>
      </c>
      <c r="C294" s="236"/>
      <c r="D294" s="237" t="s">
        <v>186</v>
      </c>
      <c r="E294" s="238" t="s">
        <v>624</v>
      </c>
      <c r="F294" s="238">
        <v>141.5</v>
      </c>
      <c r="G294" s="238"/>
      <c r="H294" s="238">
        <v>183.5</v>
      </c>
      <c r="I294" s="240">
        <v>210</v>
      </c>
      <c r="J294" s="210" t="s">
        <v>779</v>
      </c>
      <c r="K294" s="211">
        <f t="shared" si="134"/>
        <v>42</v>
      </c>
      <c r="L294" s="212">
        <f t="shared" si="135"/>
        <v>0.29681978798586572</v>
      </c>
      <c r="M294" s="207" t="s">
        <v>592</v>
      </c>
      <c r="N294" s="213">
        <v>43042</v>
      </c>
      <c r="O294" s="1"/>
      <c r="P294" s="1"/>
      <c r="Q294" s="1"/>
      <c r="R294" s="6" t="s">
        <v>785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8">
        <v>128</v>
      </c>
      <c r="B295" s="249">
        <v>43074</v>
      </c>
      <c r="C295" s="249"/>
      <c r="D295" s="250" t="s">
        <v>786</v>
      </c>
      <c r="E295" s="251" t="s">
        <v>624</v>
      </c>
      <c r="F295" s="246">
        <v>172</v>
      </c>
      <c r="G295" s="251"/>
      <c r="H295" s="251">
        <v>155.25</v>
      </c>
      <c r="I295" s="252">
        <v>230</v>
      </c>
      <c r="J295" s="220" t="s">
        <v>787</v>
      </c>
      <c r="K295" s="221">
        <f t="shared" si="134"/>
        <v>-16.75</v>
      </c>
      <c r="L295" s="222">
        <f t="shared" si="135"/>
        <v>-9.7383720930232565E-2</v>
      </c>
      <c r="M295" s="218" t="s">
        <v>605</v>
      </c>
      <c r="N295" s="215">
        <v>43787</v>
      </c>
      <c r="O295" s="1"/>
      <c r="P295" s="1"/>
      <c r="Q295" s="1"/>
      <c r="R295" s="6" t="s">
        <v>785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5">
        <v>129</v>
      </c>
      <c r="B296" s="236">
        <v>43398</v>
      </c>
      <c r="C296" s="236"/>
      <c r="D296" s="237" t="s">
        <v>108</v>
      </c>
      <c r="E296" s="238" t="s">
        <v>624</v>
      </c>
      <c r="F296" s="238">
        <v>698.5</v>
      </c>
      <c r="G296" s="238"/>
      <c r="H296" s="238">
        <v>890</v>
      </c>
      <c r="I296" s="240">
        <v>890</v>
      </c>
      <c r="J296" s="210" t="s">
        <v>1012</v>
      </c>
      <c r="K296" s="211">
        <f t="shared" si="134"/>
        <v>191.5</v>
      </c>
      <c r="L296" s="212">
        <f t="shared" si="135"/>
        <v>0.27415891195418757</v>
      </c>
      <c r="M296" s="207" t="s">
        <v>592</v>
      </c>
      <c r="N296" s="213">
        <v>44328</v>
      </c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130</v>
      </c>
      <c r="B297" s="236">
        <v>42877</v>
      </c>
      <c r="C297" s="236"/>
      <c r="D297" s="237" t="s">
        <v>377</v>
      </c>
      <c r="E297" s="238" t="s">
        <v>624</v>
      </c>
      <c r="F297" s="238">
        <v>127.6</v>
      </c>
      <c r="G297" s="238"/>
      <c r="H297" s="238">
        <v>138</v>
      </c>
      <c r="I297" s="240">
        <v>190</v>
      </c>
      <c r="J297" s="210" t="s">
        <v>788</v>
      </c>
      <c r="K297" s="211">
        <f t="shared" si="134"/>
        <v>10.400000000000006</v>
      </c>
      <c r="L297" s="212">
        <f t="shared" si="135"/>
        <v>8.1504702194357417E-2</v>
      </c>
      <c r="M297" s="207" t="s">
        <v>592</v>
      </c>
      <c r="N297" s="213">
        <v>43774</v>
      </c>
      <c r="O297" s="1"/>
      <c r="P297" s="1"/>
      <c r="Q297" s="1"/>
      <c r="R297" s="6" t="s">
        <v>785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131</v>
      </c>
      <c r="B298" s="236">
        <v>43158</v>
      </c>
      <c r="C298" s="236"/>
      <c r="D298" s="237" t="s">
        <v>789</v>
      </c>
      <c r="E298" s="238" t="s">
        <v>624</v>
      </c>
      <c r="F298" s="238">
        <v>317</v>
      </c>
      <c r="G298" s="238"/>
      <c r="H298" s="238">
        <v>382.5</v>
      </c>
      <c r="I298" s="240">
        <v>398</v>
      </c>
      <c r="J298" s="210" t="s">
        <v>790</v>
      </c>
      <c r="K298" s="211">
        <f t="shared" si="134"/>
        <v>65.5</v>
      </c>
      <c r="L298" s="212">
        <f t="shared" si="135"/>
        <v>0.20662460567823343</v>
      </c>
      <c r="M298" s="207" t="s">
        <v>592</v>
      </c>
      <c r="N298" s="213">
        <v>44238</v>
      </c>
      <c r="O298" s="1"/>
      <c r="P298" s="1"/>
      <c r="Q298" s="1"/>
      <c r="R298" s="6" t="s">
        <v>785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8">
        <v>132</v>
      </c>
      <c r="B299" s="249">
        <v>43164</v>
      </c>
      <c r="C299" s="249"/>
      <c r="D299" s="250" t="s">
        <v>145</v>
      </c>
      <c r="E299" s="251" t="s">
        <v>624</v>
      </c>
      <c r="F299" s="246">
        <f>510-14.4</f>
        <v>495.6</v>
      </c>
      <c r="G299" s="251"/>
      <c r="H299" s="251">
        <v>350</v>
      </c>
      <c r="I299" s="252">
        <v>672</v>
      </c>
      <c r="J299" s="220" t="s">
        <v>791</v>
      </c>
      <c r="K299" s="221">
        <f t="shared" si="134"/>
        <v>-145.60000000000002</v>
      </c>
      <c r="L299" s="222">
        <f t="shared" si="135"/>
        <v>-0.29378531073446329</v>
      </c>
      <c r="M299" s="218" t="s">
        <v>605</v>
      </c>
      <c r="N299" s="215">
        <v>43887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133</v>
      </c>
      <c r="B300" s="249">
        <v>43237</v>
      </c>
      <c r="C300" s="249"/>
      <c r="D300" s="250" t="s">
        <v>475</v>
      </c>
      <c r="E300" s="251" t="s">
        <v>624</v>
      </c>
      <c r="F300" s="246">
        <v>230.3</v>
      </c>
      <c r="G300" s="251"/>
      <c r="H300" s="251">
        <v>102.5</v>
      </c>
      <c r="I300" s="252">
        <v>348</v>
      </c>
      <c r="J300" s="220" t="s">
        <v>792</v>
      </c>
      <c r="K300" s="221">
        <f t="shared" si="134"/>
        <v>-127.80000000000001</v>
      </c>
      <c r="L300" s="222">
        <f t="shared" si="135"/>
        <v>-0.55492835432045162</v>
      </c>
      <c r="M300" s="218" t="s">
        <v>605</v>
      </c>
      <c r="N300" s="215">
        <v>43896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5">
        <v>134</v>
      </c>
      <c r="B301" s="236">
        <v>43258</v>
      </c>
      <c r="C301" s="236"/>
      <c r="D301" s="237" t="s">
        <v>440</v>
      </c>
      <c r="E301" s="238" t="s">
        <v>624</v>
      </c>
      <c r="F301" s="238">
        <f>342.5-5.1</f>
        <v>337.4</v>
      </c>
      <c r="G301" s="238"/>
      <c r="H301" s="238">
        <v>412.5</v>
      </c>
      <c r="I301" s="240">
        <v>439</v>
      </c>
      <c r="J301" s="210" t="s">
        <v>793</v>
      </c>
      <c r="K301" s="211">
        <f t="shared" si="134"/>
        <v>75.100000000000023</v>
      </c>
      <c r="L301" s="212">
        <f t="shared" si="135"/>
        <v>0.22258446947243635</v>
      </c>
      <c r="M301" s="207" t="s">
        <v>592</v>
      </c>
      <c r="N301" s="213">
        <v>44230</v>
      </c>
      <c r="O301" s="1"/>
      <c r="P301" s="1"/>
      <c r="Q301" s="1"/>
      <c r="R301" s="6" t="s">
        <v>785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135</v>
      </c>
      <c r="B302" s="228">
        <v>43285</v>
      </c>
      <c r="C302" s="228"/>
      <c r="D302" s="229" t="s">
        <v>55</v>
      </c>
      <c r="E302" s="230" t="s">
        <v>624</v>
      </c>
      <c r="F302" s="230">
        <f>127.5-5.53</f>
        <v>121.97</v>
      </c>
      <c r="G302" s="231"/>
      <c r="H302" s="231">
        <v>122.5</v>
      </c>
      <c r="I302" s="231">
        <v>170</v>
      </c>
      <c r="J302" s="232" t="s">
        <v>826</v>
      </c>
      <c r="K302" s="233">
        <f t="shared" si="134"/>
        <v>0.53000000000000114</v>
      </c>
      <c r="L302" s="234">
        <f t="shared" si="135"/>
        <v>4.3453308190538747E-3</v>
      </c>
      <c r="M302" s="230" t="s">
        <v>715</v>
      </c>
      <c r="N302" s="228">
        <v>44431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8">
        <v>136</v>
      </c>
      <c r="B303" s="249">
        <v>43294</v>
      </c>
      <c r="C303" s="249"/>
      <c r="D303" s="250" t="s">
        <v>366</v>
      </c>
      <c r="E303" s="251" t="s">
        <v>624</v>
      </c>
      <c r="F303" s="246">
        <v>46.5</v>
      </c>
      <c r="G303" s="251"/>
      <c r="H303" s="251">
        <v>17</v>
      </c>
      <c r="I303" s="252">
        <v>59</v>
      </c>
      <c r="J303" s="220" t="s">
        <v>794</v>
      </c>
      <c r="K303" s="221">
        <f t="shared" ref="K303:K311" si="136">H303-F303</f>
        <v>-29.5</v>
      </c>
      <c r="L303" s="222">
        <f t="shared" ref="L303:L311" si="137">K303/F303</f>
        <v>-0.63440860215053763</v>
      </c>
      <c r="M303" s="218" t="s">
        <v>605</v>
      </c>
      <c r="N303" s="215">
        <v>43887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5">
        <v>137</v>
      </c>
      <c r="B304" s="236">
        <v>43396</v>
      </c>
      <c r="C304" s="236"/>
      <c r="D304" s="237" t="s">
        <v>419</v>
      </c>
      <c r="E304" s="238" t="s">
        <v>624</v>
      </c>
      <c r="F304" s="238">
        <v>156.5</v>
      </c>
      <c r="G304" s="238"/>
      <c r="H304" s="238">
        <v>207.5</v>
      </c>
      <c r="I304" s="240">
        <v>191</v>
      </c>
      <c r="J304" s="210" t="s">
        <v>682</v>
      </c>
      <c r="K304" s="211">
        <f t="shared" si="136"/>
        <v>51</v>
      </c>
      <c r="L304" s="212">
        <f t="shared" si="137"/>
        <v>0.32587859424920129</v>
      </c>
      <c r="M304" s="207" t="s">
        <v>592</v>
      </c>
      <c r="N304" s="213">
        <v>44369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5">
        <v>138</v>
      </c>
      <c r="B305" s="236">
        <v>43439</v>
      </c>
      <c r="C305" s="236"/>
      <c r="D305" s="237" t="s">
        <v>328</v>
      </c>
      <c r="E305" s="238" t="s">
        <v>624</v>
      </c>
      <c r="F305" s="238">
        <v>259.5</v>
      </c>
      <c r="G305" s="238"/>
      <c r="H305" s="238">
        <v>320</v>
      </c>
      <c r="I305" s="240">
        <v>320</v>
      </c>
      <c r="J305" s="210" t="s">
        <v>682</v>
      </c>
      <c r="K305" s="211">
        <f t="shared" si="136"/>
        <v>60.5</v>
      </c>
      <c r="L305" s="212">
        <f t="shared" si="137"/>
        <v>0.23314065510597304</v>
      </c>
      <c r="M305" s="207" t="s">
        <v>592</v>
      </c>
      <c r="N305" s="213">
        <v>44323</v>
      </c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8">
        <v>139</v>
      </c>
      <c r="B306" s="249">
        <v>43439</v>
      </c>
      <c r="C306" s="249"/>
      <c r="D306" s="250" t="s">
        <v>795</v>
      </c>
      <c r="E306" s="251" t="s">
        <v>624</v>
      </c>
      <c r="F306" s="251">
        <v>715</v>
      </c>
      <c r="G306" s="251"/>
      <c r="H306" s="251">
        <v>445</v>
      </c>
      <c r="I306" s="252">
        <v>840</v>
      </c>
      <c r="J306" s="220" t="s">
        <v>796</v>
      </c>
      <c r="K306" s="221">
        <f t="shared" si="136"/>
        <v>-270</v>
      </c>
      <c r="L306" s="222">
        <f t="shared" si="137"/>
        <v>-0.3776223776223776</v>
      </c>
      <c r="M306" s="218" t="s">
        <v>605</v>
      </c>
      <c r="N306" s="215">
        <v>43800</v>
      </c>
      <c r="O306" s="1"/>
      <c r="P306" s="1"/>
      <c r="Q306" s="1"/>
      <c r="R306" s="6" t="s">
        <v>781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140</v>
      </c>
      <c r="B307" s="236">
        <v>43469</v>
      </c>
      <c r="C307" s="236"/>
      <c r="D307" s="237" t="s">
        <v>158</v>
      </c>
      <c r="E307" s="238" t="s">
        <v>624</v>
      </c>
      <c r="F307" s="238">
        <v>875</v>
      </c>
      <c r="G307" s="238"/>
      <c r="H307" s="238">
        <v>1165</v>
      </c>
      <c r="I307" s="240">
        <v>1185</v>
      </c>
      <c r="J307" s="210" t="s">
        <v>797</v>
      </c>
      <c r="K307" s="211">
        <f t="shared" si="136"/>
        <v>290</v>
      </c>
      <c r="L307" s="212">
        <f t="shared" si="137"/>
        <v>0.33142857142857141</v>
      </c>
      <c r="M307" s="207" t="s">
        <v>592</v>
      </c>
      <c r="N307" s="213">
        <v>43847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5">
        <v>141</v>
      </c>
      <c r="B308" s="236">
        <v>43559</v>
      </c>
      <c r="C308" s="236"/>
      <c r="D308" s="237" t="s">
        <v>344</v>
      </c>
      <c r="E308" s="238" t="s">
        <v>624</v>
      </c>
      <c r="F308" s="238">
        <f>387-14.63</f>
        <v>372.37</v>
      </c>
      <c r="G308" s="238"/>
      <c r="H308" s="238">
        <v>490</v>
      </c>
      <c r="I308" s="240">
        <v>490</v>
      </c>
      <c r="J308" s="210" t="s">
        <v>682</v>
      </c>
      <c r="K308" s="211">
        <f t="shared" si="136"/>
        <v>117.63</v>
      </c>
      <c r="L308" s="212">
        <f t="shared" si="137"/>
        <v>0.31589548030185027</v>
      </c>
      <c r="M308" s="207" t="s">
        <v>592</v>
      </c>
      <c r="N308" s="213">
        <v>43850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8">
        <v>142</v>
      </c>
      <c r="B309" s="249">
        <v>43578</v>
      </c>
      <c r="C309" s="249"/>
      <c r="D309" s="250" t="s">
        <v>798</v>
      </c>
      <c r="E309" s="251" t="s">
        <v>594</v>
      </c>
      <c r="F309" s="251">
        <v>220</v>
      </c>
      <c r="G309" s="251"/>
      <c r="H309" s="251">
        <v>127.5</v>
      </c>
      <c r="I309" s="252">
        <v>284</v>
      </c>
      <c r="J309" s="220" t="s">
        <v>799</v>
      </c>
      <c r="K309" s="221">
        <f t="shared" si="136"/>
        <v>-92.5</v>
      </c>
      <c r="L309" s="222">
        <f t="shared" si="137"/>
        <v>-0.42045454545454547</v>
      </c>
      <c r="M309" s="218" t="s">
        <v>605</v>
      </c>
      <c r="N309" s="215">
        <v>43896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5">
        <v>143</v>
      </c>
      <c r="B310" s="236">
        <v>43622</v>
      </c>
      <c r="C310" s="236"/>
      <c r="D310" s="237" t="s">
        <v>484</v>
      </c>
      <c r="E310" s="238" t="s">
        <v>594</v>
      </c>
      <c r="F310" s="238">
        <v>332.8</v>
      </c>
      <c r="G310" s="238"/>
      <c r="H310" s="238">
        <v>405</v>
      </c>
      <c r="I310" s="240">
        <v>419</v>
      </c>
      <c r="J310" s="210" t="s">
        <v>800</v>
      </c>
      <c r="K310" s="211">
        <f t="shared" si="136"/>
        <v>72.199999999999989</v>
      </c>
      <c r="L310" s="212">
        <f t="shared" si="137"/>
        <v>0.21694711538461534</v>
      </c>
      <c r="M310" s="207" t="s">
        <v>592</v>
      </c>
      <c r="N310" s="213">
        <v>43860</v>
      </c>
      <c r="O310" s="1"/>
      <c r="P310" s="1"/>
      <c r="Q310" s="1"/>
      <c r="R310" s="6" t="s">
        <v>785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144</v>
      </c>
      <c r="B311" s="228">
        <v>43641</v>
      </c>
      <c r="C311" s="228"/>
      <c r="D311" s="229" t="s">
        <v>151</v>
      </c>
      <c r="E311" s="230" t="s">
        <v>624</v>
      </c>
      <c r="F311" s="230">
        <v>386</v>
      </c>
      <c r="G311" s="231"/>
      <c r="H311" s="231">
        <v>395</v>
      </c>
      <c r="I311" s="231">
        <v>452</v>
      </c>
      <c r="J311" s="232" t="s">
        <v>801</v>
      </c>
      <c r="K311" s="233">
        <f t="shared" si="136"/>
        <v>9</v>
      </c>
      <c r="L311" s="234">
        <f t="shared" si="137"/>
        <v>2.3316062176165803E-2</v>
      </c>
      <c r="M311" s="230" t="s">
        <v>715</v>
      </c>
      <c r="N311" s="228">
        <v>43868</v>
      </c>
      <c r="O311" s="1"/>
      <c r="P311" s="1"/>
      <c r="Q311" s="1"/>
      <c r="R311" s="6" t="s">
        <v>785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145</v>
      </c>
      <c r="B312" s="228">
        <v>43707</v>
      </c>
      <c r="C312" s="228"/>
      <c r="D312" s="229" t="s">
        <v>131</v>
      </c>
      <c r="E312" s="230" t="s">
        <v>624</v>
      </c>
      <c r="F312" s="230">
        <v>137.5</v>
      </c>
      <c r="G312" s="231"/>
      <c r="H312" s="231">
        <v>138.5</v>
      </c>
      <c r="I312" s="231">
        <v>190</v>
      </c>
      <c r="J312" s="232" t="s">
        <v>825</v>
      </c>
      <c r="K312" s="233">
        <f t="shared" ref="K312" si="138">H312-F312</f>
        <v>1</v>
      </c>
      <c r="L312" s="234">
        <f t="shared" ref="L312" si="139">K312/F312</f>
        <v>7.2727272727272727E-3</v>
      </c>
      <c r="M312" s="230" t="s">
        <v>715</v>
      </c>
      <c r="N312" s="228">
        <v>44432</v>
      </c>
      <c r="O312" s="1"/>
      <c r="P312" s="1"/>
      <c r="Q312" s="1"/>
      <c r="R312" s="6" t="s">
        <v>781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5">
        <v>146</v>
      </c>
      <c r="B313" s="236">
        <v>43731</v>
      </c>
      <c r="C313" s="236"/>
      <c r="D313" s="237" t="s">
        <v>431</v>
      </c>
      <c r="E313" s="238" t="s">
        <v>624</v>
      </c>
      <c r="F313" s="238">
        <v>235</v>
      </c>
      <c r="G313" s="238"/>
      <c r="H313" s="238">
        <v>295</v>
      </c>
      <c r="I313" s="240">
        <v>296</v>
      </c>
      <c r="J313" s="210" t="s">
        <v>802</v>
      </c>
      <c r="K313" s="211">
        <f t="shared" ref="K313:K318" si="140">H313-F313</f>
        <v>60</v>
      </c>
      <c r="L313" s="212">
        <f t="shared" ref="L313:L318" si="141">K313/F313</f>
        <v>0.25531914893617019</v>
      </c>
      <c r="M313" s="207" t="s">
        <v>592</v>
      </c>
      <c r="N313" s="213">
        <v>43844</v>
      </c>
      <c r="O313" s="1"/>
      <c r="P313" s="1"/>
      <c r="Q313" s="1"/>
      <c r="R313" s="6" t="s">
        <v>785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5">
        <v>147</v>
      </c>
      <c r="B314" s="236">
        <v>43752</v>
      </c>
      <c r="C314" s="236"/>
      <c r="D314" s="237" t="s">
        <v>803</v>
      </c>
      <c r="E314" s="238" t="s">
        <v>624</v>
      </c>
      <c r="F314" s="238">
        <v>277.5</v>
      </c>
      <c r="G314" s="238"/>
      <c r="H314" s="238">
        <v>333</v>
      </c>
      <c r="I314" s="240">
        <v>333</v>
      </c>
      <c r="J314" s="210" t="s">
        <v>804</v>
      </c>
      <c r="K314" s="211">
        <f t="shared" si="140"/>
        <v>55.5</v>
      </c>
      <c r="L314" s="212">
        <f t="shared" si="141"/>
        <v>0.2</v>
      </c>
      <c r="M314" s="207" t="s">
        <v>592</v>
      </c>
      <c r="N314" s="213">
        <v>43846</v>
      </c>
      <c r="O314" s="1"/>
      <c r="P314" s="1"/>
      <c r="Q314" s="1"/>
      <c r="R314" s="6" t="s">
        <v>781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5">
        <v>148</v>
      </c>
      <c r="B315" s="236">
        <v>43752</v>
      </c>
      <c r="C315" s="236"/>
      <c r="D315" s="237" t="s">
        <v>805</v>
      </c>
      <c r="E315" s="238" t="s">
        <v>624</v>
      </c>
      <c r="F315" s="238">
        <v>930</v>
      </c>
      <c r="G315" s="238"/>
      <c r="H315" s="238">
        <v>1165</v>
      </c>
      <c r="I315" s="240">
        <v>1200</v>
      </c>
      <c r="J315" s="210" t="s">
        <v>806</v>
      </c>
      <c r="K315" s="211">
        <f t="shared" si="140"/>
        <v>235</v>
      </c>
      <c r="L315" s="212">
        <f t="shared" si="141"/>
        <v>0.25268817204301075</v>
      </c>
      <c r="M315" s="207" t="s">
        <v>592</v>
      </c>
      <c r="N315" s="213">
        <v>43847</v>
      </c>
      <c r="O315" s="1"/>
      <c r="P315" s="1"/>
      <c r="Q315" s="1"/>
      <c r="R315" s="6" t="s">
        <v>785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5">
        <v>149</v>
      </c>
      <c r="B316" s="236">
        <v>43753</v>
      </c>
      <c r="C316" s="236"/>
      <c r="D316" s="237" t="s">
        <v>807</v>
      </c>
      <c r="E316" s="238" t="s">
        <v>624</v>
      </c>
      <c r="F316" s="208">
        <v>111</v>
      </c>
      <c r="G316" s="238"/>
      <c r="H316" s="238">
        <v>141</v>
      </c>
      <c r="I316" s="240">
        <v>141</v>
      </c>
      <c r="J316" s="210" t="s">
        <v>608</v>
      </c>
      <c r="K316" s="211">
        <f t="shared" si="140"/>
        <v>30</v>
      </c>
      <c r="L316" s="212">
        <f t="shared" si="141"/>
        <v>0.27027027027027029</v>
      </c>
      <c r="M316" s="207" t="s">
        <v>592</v>
      </c>
      <c r="N316" s="213">
        <v>44328</v>
      </c>
      <c r="O316" s="1"/>
      <c r="P316" s="1"/>
      <c r="Q316" s="1"/>
      <c r="R316" s="6" t="s">
        <v>785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5">
        <v>150</v>
      </c>
      <c r="B317" s="236">
        <v>43753</v>
      </c>
      <c r="C317" s="236"/>
      <c r="D317" s="237" t="s">
        <v>808</v>
      </c>
      <c r="E317" s="238" t="s">
        <v>624</v>
      </c>
      <c r="F317" s="208">
        <v>296</v>
      </c>
      <c r="G317" s="238"/>
      <c r="H317" s="238">
        <v>370</v>
      </c>
      <c r="I317" s="240">
        <v>370</v>
      </c>
      <c r="J317" s="210" t="s">
        <v>682</v>
      </c>
      <c r="K317" s="211">
        <f t="shared" si="140"/>
        <v>74</v>
      </c>
      <c r="L317" s="212">
        <f t="shared" si="141"/>
        <v>0.25</v>
      </c>
      <c r="M317" s="207" t="s">
        <v>592</v>
      </c>
      <c r="N317" s="213">
        <v>43853</v>
      </c>
      <c r="O317" s="1"/>
      <c r="P317" s="1"/>
      <c r="Q317" s="1"/>
      <c r="R317" s="6" t="s">
        <v>785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5">
        <v>151</v>
      </c>
      <c r="B318" s="236">
        <v>43754</v>
      </c>
      <c r="C318" s="236"/>
      <c r="D318" s="237" t="s">
        <v>809</v>
      </c>
      <c r="E318" s="238" t="s">
        <v>624</v>
      </c>
      <c r="F318" s="208">
        <v>300</v>
      </c>
      <c r="G318" s="238"/>
      <c r="H318" s="238">
        <v>382.5</v>
      </c>
      <c r="I318" s="240">
        <v>344</v>
      </c>
      <c r="J318" s="210" t="s">
        <v>810</v>
      </c>
      <c r="K318" s="211">
        <f t="shared" si="140"/>
        <v>82.5</v>
      </c>
      <c r="L318" s="212">
        <f t="shared" si="141"/>
        <v>0.27500000000000002</v>
      </c>
      <c r="M318" s="207" t="s">
        <v>592</v>
      </c>
      <c r="N318" s="213">
        <v>44238</v>
      </c>
      <c r="O318" s="1"/>
      <c r="P318" s="1"/>
      <c r="Q318" s="1"/>
      <c r="R318" s="6" t="s">
        <v>785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152</v>
      </c>
      <c r="B319" s="255">
        <v>43832</v>
      </c>
      <c r="C319" s="255"/>
      <c r="D319" s="256" t="s">
        <v>811</v>
      </c>
      <c r="E319" s="56" t="s">
        <v>624</v>
      </c>
      <c r="F319" s="257" t="s">
        <v>812</v>
      </c>
      <c r="G319" s="56"/>
      <c r="H319" s="56"/>
      <c r="I319" s="258">
        <v>590</v>
      </c>
      <c r="J319" s="253" t="s">
        <v>595</v>
      </c>
      <c r="K319" s="253"/>
      <c r="L319" s="259"/>
      <c r="M319" s="260" t="s">
        <v>595</v>
      </c>
      <c r="N319" s="261"/>
      <c r="O319" s="1"/>
      <c r="P319" s="1"/>
      <c r="Q319" s="1"/>
      <c r="R319" s="6" t="s">
        <v>785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5">
        <v>153</v>
      </c>
      <c r="B320" s="236">
        <v>43966</v>
      </c>
      <c r="C320" s="236"/>
      <c r="D320" s="237" t="s">
        <v>71</v>
      </c>
      <c r="E320" s="238" t="s">
        <v>624</v>
      </c>
      <c r="F320" s="208">
        <v>67.5</v>
      </c>
      <c r="G320" s="238"/>
      <c r="H320" s="238">
        <v>86</v>
      </c>
      <c r="I320" s="240">
        <v>86</v>
      </c>
      <c r="J320" s="210" t="s">
        <v>813</v>
      </c>
      <c r="K320" s="211">
        <f t="shared" ref="K320:K327" si="142">H320-F320</f>
        <v>18.5</v>
      </c>
      <c r="L320" s="212">
        <f t="shared" ref="L320:L327" si="143">K320/F320</f>
        <v>0.27407407407407408</v>
      </c>
      <c r="M320" s="207" t="s">
        <v>592</v>
      </c>
      <c r="N320" s="213">
        <v>44008</v>
      </c>
      <c r="O320" s="1"/>
      <c r="P320" s="1"/>
      <c r="Q320" s="1"/>
      <c r="R320" s="6" t="s">
        <v>785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5">
        <v>154</v>
      </c>
      <c r="B321" s="236">
        <v>44035</v>
      </c>
      <c r="C321" s="236"/>
      <c r="D321" s="237" t="s">
        <v>483</v>
      </c>
      <c r="E321" s="238" t="s">
        <v>624</v>
      </c>
      <c r="F321" s="208">
        <v>231</v>
      </c>
      <c r="G321" s="238"/>
      <c r="H321" s="238">
        <v>281</v>
      </c>
      <c r="I321" s="240">
        <v>281</v>
      </c>
      <c r="J321" s="210" t="s">
        <v>682</v>
      </c>
      <c r="K321" s="211">
        <f t="shared" si="142"/>
        <v>50</v>
      </c>
      <c r="L321" s="212">
        <f t="shared" si="143"/>
        <v>0.21645021645021645</v>
      </c>
      <c r="M321" s="207" t="s">
        <v>592</v>
      </c>
      <c r="N321" s="213">
        <v>44358</v>
      </c>
      <c r="O321" s="1"/>
      <c r="P321" s="1"/>
      <c r="Q321" s="1"/>
      <c r="R321" s="6" t="s">
        <v>785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5">
        <v>155</v>
      </c>
      <c r="B322" s="236">
        <v>44092</v>
      </c>
      <c r="C322" s="236"/>
      <c r="D322" s="237" t="s">
        <v>408</v>
      </c>
      <c r="E322" s="238" t="s">
        <v>624</v>
      </c>
      <c r="F322" s="238">
        <v>206</v>
      </c>
      <c r="G322" s="238"/>
      <c r="H322" s="238">
        <v>248</v>
      </c>
      <c r="I322" s="240">
        <v>248</v>
      </c>
      <c r="J322" s="210" t="s">
        <v>682</v>
      </c>
      <c r="K322" s="211">
        <f t="shared" si="142"/>
        <v>42</v>
      </c>
      <c r="L322" s="212">
        <f t="shared" si="143"/>
        <v>0.20388349514563106</v>
      </c>
      <c r="M322" s="207" t="s">
        <v>592</v>
      </c>
      <c r="N322" s="213">
        <v>44214</v>
      </c>
      <c r="O322" s="1"/>
      <c r="P322" s="1"/>
      <c r="Q322" s="1"/>
      <c r="R322" s="6" t="s">
        <v>785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5">
        <v>156</v>
      </c>
      <c r="B323" s="236">
        <v>44140</v>
      </c>
      <c r="C323" s="236"/>
      <c r="D323" s="237" t="s">
        <v>408</v>
      </c>
      <c r="E323" s="238" t="s">
        <v>624</v>
      </c>
      <c r="F323" s="238">
        <v>182.5</v>
      </c>
      <c r="G323" s="238"/>
      <c r="H323" s="238">
        <v>248</v>
      </c>
      <c r="I323" s="240">
        <v>248</v>
      </c>
      <c r="J323" s="210" t="s">
        <v>682</v>
      </c>
      <c r="K323" s="211">
        <f t="shared" si="142"/>
        <v>65.5</v>
      </c>
      <c r="L323" s="212">
        <f t="shared" si="143"/>
        <v>0.35890410958904112</v>
      </c>
      <c r="M323" s="207" t="s">
        <v>592</v>
      </c>
      <c r="N323" s="213">
        <v>44214</v>
      </c>
      <c r="O323" s="1"/>
      <c r="P323" s="1"/>
      <c r="Q323" s="1"/>
      <c r="R323" s="6" t="s">
        <v>785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5">
        <v>157</v>
      </c>
      <c r="B324" s="236">
        <v>44140</v>
      </c>
      <c r="C324" s="236"/>
      <c r="D324" s="237" t="s">
        <v>328</v>
      </c>
      <c r="E324" s="238" t="s">
        <v>624</v>
      </c>
      <c r="F324" s="238">
        <v>247.5</v>
      </c>
      <c r="G324" s="238"/>
      <c r="H324" s="238">
        <v>320</v>
      </c>
      <c r="I324" s="240">
        <v>320</v>
      </c>
      <c r="J324" s="210" t="s">
        <v>682</v>
      </c>
      <c r="K324" s="211">
        <f t="shared" si="142"/>
        <v>72.5</v>
      </c>
      <c r="L324" s="212">
        <f t="shared" si="143"/>
        <v>0.29292929292929293</v>
      </c>
      <c r="M324" s="207" t="s">
        <v>592</v>
      </c>
      <c r="N324" s="213">
        <v>44323</v>
      </c>
      <c r="O324" s="1"/>
      <c r="P324" s="1"/>
      <c r="Q324" s="1"/>
      <c r="R324" s="6" t="s">
        <v>785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5">
        <v>158</v>
      </c>
      <c r="B325" s="236">
        <v>44140</v>
      </c>
      <c r="C325" s="236"/>
      <c r="D325" s="237" t="s">
        <v>272</v>
      </c>
      <c r="E325" s="238" t="s">
        <v>624</v>
      </c>
      <c r="F325" s="208">
        <v>925</v>
      </c>
      <c r="G325" s="238"/>
      <c r="H325" s="238">
        <v>1095</v>
      </c>
      <c r="I325" s="240">
        <v>1093</v>
      </c>
      <c r="J325" s="210" t="s">
        <v>814</v>
      </c>
      <c r="K325" s="211">
        <f t="shared" si="142"/>
        <v>170</v>
      </c>
      <c r="L325" s="212">
        <f t="shared" si="143"/>
        <v>0.18378378378378379</v>
      </c>
      <c r="M325" s="207" t="s">
        <v>592</v>
      </c>
      <c r="N325" s="213">
        <v>44201</v>
      </c>
      <c r="O325" s="1"/>
      <c r="P325" s="1"/>
      <c r="Q325" s="1"/>
      <c r="R325" s="6" t="s">
        <v>785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5">
        <v>159</v>
      </c>
      <c r="B326" s="236">
        <v>44140</v>
      </c>
      <c r="C326" s="236"/>
      <c r="D326" s="237" t="s">
        <v>344</v>
      </c>
      <c r="E326" s="238" t="s">
        <v>624</v>
      </c>
      <c r="F326" s="208">
        <v>332.5</v>
      </c>
      <c r="G326" s="238"/>
      <c r="H326" s="238">
        <v>393</v>
      </c>
      <c r="I326" s="240">
        <v>406</v>
      </c>
      <c r="J326" s="210" t="s">
        <v>815</v>
      </c>
      <c r="K326" s="211">
        <f t="shared" si="142"/>
        <v>60.5</v>
      </c>
      <c r="L326" s="212">
        <f t="shared" si="143"/>
        <v>0.18195488721804512</v>
      </c>
      <c r="M326" s="207" t="s">
        <v>592</v>
      </c>
      <c r="N326" s="213">
        <v>44256</v>
      </c>
      <c r="O326" s="1"/>
      <c r="P326" s="1"/>
      <c r="Q326" s="1"/>
      <c r="R326" s="6" t="s">
        <v>785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35">
        <v>160</v>
      </c>
      <c r="B327" s="236">
        <v>44141</v>
      </c>
      <c r="C327" s="236"/>
      <c r="D327" s="237" t="s">
        <v>483</v>
      </c>
      <c r="E327" s="238" t="s">
        <v>624</v>
      </c>
      <c r="F327" s="208">
        <v>231</v>
      </c>
      <c r="G327" s="238"/>
      <c r="H327" s="238">
        <v>281</v>
      </c>
      <c r="I327" s="240">
        <v>281</v>
      </c>
      <c r="J327" s="210" t="s">
        <v>682</v>
      </c>
      <c r="K327" s="211">
        <f t="shared" si="142"/>
        <v>50</v>
      </c>
      <c r="L327" s="212">
        <f t="shared" si="143"/>
        <v>0.21645021645021645</v>
      </c>
      <c r="M327" s="207" t="s">
        <v>592</v>
      </c>
      <c r="N327" s="213">
        <v>44358</v>
      </c>
      <c r="O327" s="1"/>
      <c r="P327" s="1"/>
      <c r="Q327" s="1"/>
      <c r="R327" s="6" t="s">
        <v>785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62">
        <v>161</v>
      </c>
      <c r="B328" s="255">
        <v>44187</v>
      </c>
      <c r="C328" s="255"/>
      <c r="D328" s="256" t="s">
        <v>456</v>
      </c>
      <c r="E328" s="56" t="s">
        <v>624</v>
      </c>
      <c r="F328" s="257" t="s">
        <v>816</v>
      </c>
      <c r="G328" s="56"/>
      <c r="H328" s="56"/>
      <c r="I328" s="258">
        <v>239</v>
      </c>
      <c r="J328" s="253" t="s">
        <v>595</v>
      </c>
      <c r="K328" s="253"/>
      <c r="L328" s="259"/>
      <c r="M328" s="260"/>
      <c r="N328" s="261"/>
      <c r="O328" s="1"/>
      <c r="P328" s="1"/>
      <c r="Q328" s="1"/>
      <c r="R328" s="6" t="s">
        <v>785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62">
        <v>162</v>
      </c>
      <c r="B329" s="255">
        <v>44258</v>
      </c>
      <c r="C329" s="255"/>
      <c r="D329" s="256" t="s">
        <v>811</v>
      </c>
      <c r="E329" s="56" t="s">
        <v>624</v>
      </c>
      <c r="F329" s="257" t="s">
        <v>812</v>
      </c>
      <c r="G329" s="56"/>
      <c r="H329" s="56"/>
      <c r="I329" s="258">
        <v>590</v>
      </c>
      <c r="J329" s="253" t="s">
        <v>595</v>
      </c>
      <c r="K329" s="253"/>
      <c r="L329" s="259"/>
      <c r="M329" s="260"/>
      <c r="N329" s="261"/>
      <c r="O329" s="1"/>
      <c r="P329" s="1"/>
      <c r="R329" s="6" t="s">
        <v>785</v>
      </c>
    </row>
    <row r="330" spans="1:26" ht="12.75" customHeight="1">
      <c r="A330" s="235">
        <v>163</v>
      </c>
      <c r="B330" s="236">
        <v>44274</v>
      </c>
      <c r="C330" s="236"/>
      <c r="D330" s="237" t="s">
        <v>344</v>
      </c>
      <c r="E330" s="238" t="s">
        <v>624</v>
      </c>
      <c r="F330" s="208">
        <v>355</v>
      </c>
      <c r="G330" s="238"/>
      <c r="H330" s="238">
        <v>422.5</v>
      </c>
      <c r="I330" s="240">
        <v>420</v>
      </c>
      <c r="J330" s="210" t="s">
        <v>817</v>
      </c>
      <c r="K330" s="211">
        <f t="shared" ref="K330:K333" si="144">H330-F330</f>
        <v>67.5</v>
      </c>
      <c r="L330" s="212">
        <f t="shared" ref="L330:L333" si="145">K330/F330</f>
        <v>0.19014084507042253</v>
      </c>
      <c r="M330" s="207" t="s">
        <v>592</v>
      </c>
      <c r="N330" s="213">
        <v>44361</v>
      </c>
      <c r="O330" s="1"/>
      <c r="R330" s="263" t="s">
        <v>785</v>
      </c>
    </row>
    <row r="331" spans="1:26" ht="12.75" customHeight="1">
      <c r="A331" s="235">
        <v>164</v>
      </c>
      <c r="B331" s="236">
        <v>44295</v>
      </c>
      <c r="C331" s="236"/>
      <c r="D331" s="237" t="s">
        <v>818</v>
      </c>
      <c r="E331" s="238" t="s">
        <v>624</v>
      </c>
      <c r="F331" s="208">
        <v>555</v>
      </c>
      <c r="G331" s="238"/>
      <c r="H331" s="238">
        <v>663</v>
      </c>
      <c r="I331" s="240">
        <v>663</v>
      </c>
      <c r="J331" s="210" t="s">
        <v>819</v>
      </c>
      <c r="K331" s="211">
        <f t="shared" si="144"/>
        <v>108</v>
      </c>
      <c r="L331" s="212">
        <f t="shared" si="145"/>
        <v>0.19459459459459461</v>
      </c>
      <c r="M331" s="207" t="s">
        <v>592</v>
      </c>
      <c r="N331" s="213">
        <v>44321</v>
      </c>
      <c r="O331" s="1"/>
      <c r="P331" s="1"/>
      <c r="Q331" s="1"/>
      <c r="R331" s="263" t="s">
        <v>785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35">
        <v>165</v>
      </c>
      <c r="B332" s="236">
        <v>44308</v>
      </c>
      <c r="C332" s="236"/>
      <c r="D332" s="237" t="s">
        <v>377</v>
      </c>
      <c r="E332" s="238" t="s">
        <v>624</v>
      </c>
      <c r="F332" s="208">
        <v>126.5</v>
      </c>
      <c r="G332" s="238"/>
      <c r="H332" s="238">
        <v>155</v>
      </c>
      <c r="I332" s="240">
        <v>155</v>
      </c>
      <c r="J332" s="210" t="s">
        <v>682</v>
      </c>
      <c r="K332" s="211">
        <f t="shared" si="144"/>
        <v>28.5</v>
      </c>
      <c r="L332" s="212">
        <f t="shared" si="145"/>
        <v>0.22529644268774704</v>
      </c>
      <c r="M332" s="207" t="s">
        <v>592</v>
      </c>
      <c r="N332" s="213">
        <v>44362</v>
      </c>
      <c r="O332" s="1"/>
      <c r="R332" s="263" t="s">
        <v>785</v>
      </c>
    </row>
    <row r="333" spans="1:26" ht="12.75" customHeight="1">
      <c r="A333" s="448">
        <v>166</v>
      </c>
      <c r="B333" s="449">
        <v>44368</v>
      </c>
      <c r="C333" s="449"/>
      <c r="D333" s="450" t="s">
        <v>395</v>
      </c>
      <c r="E333" s="451" t="s">
        <v>624</v>
      </c>
      <c r="F333" s="452">
        <v>287.5</v>
      </c>
      <c r="G333" s="451"/>
      <c r="H333" s="451">
        <v>245</v>
      </c>
      <c r="I333" s="453">
        <v>344</v>
      </c>
      <c r="J333" s="220" t="s">
        <v>909</v>
      </c>
      <c r="K333" s="221">
        <f t="shared" si="144"/>
        <v>-42.5</v>
      </c>
      <c r="L333" s="222">
        <f t="shared" si="145"/>
        <v>-0.14782608695652175</v>
      </c>
      <c r="M333" s="218" t="s">
        <v>605</v>
      </c>
      <c r="N333" s="215">
        <v>44508</v>
      </c>
      <c r="O333" s="1"/>
      <c r="R333" s="263" t="s">
        <v>785</v>
      </c>
    </row>
    <row r="334" spans="1:26" ht="12.75" customHeight="1">
      <c r="A334" s="262">
        <v>167</v>
      </c>
      <c r="B334" s="255">
        <v>44368</v>
      </c>
      <c r="C334" s="255"/>
      <c r="D334" s="256" t="s">
        <v>483</v>
      </c>
      <c r="E334" s="56" t="s">
        <v>624</v>
      </c>
      <c r="F334" s="257" t="s">
        <v>820</v>
      </c>
      <c r="G334" s="56"/>
      <c r="H334" s="56"/>
      <c r="I334" s="258">
        <v>320</v>
      </c>
      <c r="J334" s="253" t="s">
        <v>595</v>
      </c>
      <c r="K334" s="262"/>
      <c r="L334" s="255"/>
      <c r="M334" s="255"/>
      <c r="N334" s="256"/>
      <c r="O334" s="44"/>
      <c r="R334" s="263" t="s">
        <v>785</v>
      </c>
    </row>
    <row r="335" spans="1:26" ht="12.75" customHeight="1">
      <c r="A335" s="262">
        <v>168</v>
      </c>
      <c r="B335" s="255">
        <v>44406</v>
      </c>
      <c r="C335" s="255"/>
      <c r="D335" s="256" t="s">
        <v>377</v>
      </c>
      <c r="E335" s="56" t="s">
        <v>624</v>
      </c>
      <c r="F335" s="257" t="s">
        <v>823</v>
      </c>
      <c r="G335" s="56"/>
      <c r="H335" s="56"/>
      <c r="I335" s="56">
        <v>200</v>
      </c>
      <c r="J335" s="253" t="s">
        <v>595</v>
      </c>
      <c r="K335" s="262"/>
      <c r="L335" s="255"/>
      <c r="M335" s="255"/>
      <c r="N335" s="256"/>
      <c r="O335" s="44"/>
      <c r="R335" s="263" t="s">
        <v>785</v>
      </c>
    </row>
    <row r="336" spans="1:26" ht="12.75" customHeight="1">
      <c r="A336" s="262">
        <v>169</v>
      </c>
      <c r="B336" s="255">
        <v>44462</v>
      </c>
      <c r="C336" s="255"/>
      <c r="D336" s="256" t="s">
        <v>830</v>
      </c>
      <c r="E336" s="56" t="s">
        <v>624</v>
      </c>
      <c r="F336" s="257" t="s">
        <v>831</v>
      </c>
      <c r="G336" s="56"/>
      <c r="H336" s="56"/>
      <c r="I336" s="56">
        <v>1500</v>
      </c>
      <c r="J336" s="253" t="s">
        <v>595</v>
      </c>
      <c r="K336" s="262"/>
      <c r="L336" s="255"/>
      <c r="M336" s="255"/>
      <c r="N336" s="256"/>
      <c r="O336" s="44"/>
      <c r="R336" s="263" t="s">
        <v>785</v>
      </c>
    </row>
    <row r="337" spans="1:18" ht="12.75" customHeight="1">
      <c r="A337" s="338">
        <v>170</v>
      </c>
      <c r="B337" s="339">
        <v>44480</v>
      </c>
      <c r="C337" s="339"/>
      <c r="D337" s="340" t="s">
        <v>836</v>
      </c>
      <c r="E337" s="341" t="s">
        <v>624</v>
      </c>
      <c r="F337" s="342" t="s">
        <v>842</v>
      </c>
      <c r="G337" s="341"/>
      <c r="H337" s="341"/>
      <c r="I337" s="341">
        <v>145</v>
      </c>
      <c r="J337" s="343" t="s">
        <v>595</v>
      </c>
      <c r="K337" s="338"/>
      <c r="L337" s="339"/>
      <c r="M337" s="339"/>
      <c r="N337" s="340"/>
      <c r="O337" s="44"/>
      <c r="R337" s="263" t="s">
        <v>785</v>
      </c>
    </row>
    <row r="338" spans="1:18" ht="12.75" customHeight="1">
      <c r="A338" s="344">
        <v>171</v>
      </c>
      <c r="B338" s="345">
        <v>44481</v>
      </c>
      <c r="C338" s="345"/>
      <c r="D338" s="346" t="s">
        <v>261</v>
      </c>
      <c r="E338" s="347" t="s">
        <v>624</v>
      </c>
      <c r="F338" s="348" t="s">
        <v>839</v>
      </c>
      <c r="G338" s="347"/>
      <c r="H338" s="347"/>
      <c r="I338" s="347">
        <v>380</v>
      </c>
      <c r="J338" s="349" t="s">
        <v>595</v>
      </c>
      <c r="K338" s="344"/>
      <c r="L338" s="345"/>
      <c r="M338" s="345"/>
      <c r="N338" s="346"/>
      <c r="O338" s="44"/>
      <c r="R338" s="263" t="s">
        <v>785</v>
      </c>
    </row>
    <row r="339" spans="1:18" ht="12.75" customHeight="1">
      <c r="A339" s="344">
        <v>172</v>
      </c>
      <c r="B339" s="345">
        <v>44481</v>
      </c>
      <c r="C339" s="345"/>
      <c r="D339" s="346" t="s">
        <v>403</v>
      </c>
      <c r="E339" s="347" t="s">
        <v>624</v>
      </c>
      <c r="F339" s="348" t="s">
        <v>840</v>
      </c>
      <c r="G339" s="347"/>
      <c r="H339" s="347"/>
      <c r="I339" s="347">
        <v>56</v>
      </c>
      <c r="J339" s="349" t="s">
        <v>595</v>
      </c>
      <c r="K339" s="344"/>
      <c r="L339" s="345"/>
      <c r="M339" s="345"/>
      <c r="N339" s="346"/>
      <c r="O339" s="44"/>
      <c r="R339" s="263"/>
    </row>
    <row r="340" spans="1:18" ht="12.75" customHeight="1">
      <c r="A340" s="350"/>
      <c r="B340" s="350"/>
      <c r="C340" s="350"/>
      <c r="D340" s="350"/>
      <c r="E340" s="350"/>
      <c r="F340" s="347"/>
      <c r="G340" s="347"/>
      <c r="H340" s="347"/>
      <c r="I340" s="347"/>
      <c r="J340" s="351"/>
      <c r="K340" s="347"/>
      <c r="L340" s="347"/>
      <c r="M340" s="347"/>
      <c r="N340" s="350"/>
      <c r="O340" s="44"/>
      <c r="R340" s="263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263"/>
    </row>
    <row r="342" spans="1:18" ht="12.75" customHeight="1">
      <c r="A342" s="262"/>
      <c r="B342" s="264" t="s">
        <v>821</v>
      </c>
      <c r="F342" s="59"/>
      <c r="G342" s="59"/>
      <c r="H342" s="59"/>
      <c r="I342" s="59"/>
      <c r="J342" s="44"/>
      <c r="K342" s="59"/>
      <c r="L342" s="59"/>
      <c r="M342" s="59"/>
      <c r="O342" s="44"/>
      <c r="R342" s="263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A352" s="265"/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1:18" ht="12.75" customHeight="1">
      <c r="A353" s="265"/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1:18" ht="12.75" customHeight="1">
      <c r="A354" s="56"/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1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1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1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</sheetData>
  <autoFilter ref="R1:R350"/>
  <mergeCells count="27">
    <mergeCell ref="A126:A127"/>
    <mergeCell ref="O122:O123"/>
    <mergeCell ref="P122:P123"/>
    <mergeCell ref="A122:A123"/>
    <mergeCell ref="B122:B123"/>
    <mergeCell ref="J122:J123"/>
    <mergeCell ref="M122:M123"/>
    <mergeCell ref="N122:N123"/>
    <mergeCell ref="P126:P127"/>
    <mergeCell ref="B126:B127"/>
    <mergeCell ref="J126:J127"/>
    <mergeCell ref="M126:M127"/>
    <mergeCell ref="N126:N127"/>
    <mergeCell ref="O126:O127"/>
    <mergeCell ref="O86:O87"/>
    <mergeCell ref="P86:P87"/>
    <mergeCell ref="A86:A87"/>
    <mergeCell ref="B86:B87"/>
    <mergeCell ref="M86:M87"/>
    <mergeCell ref="N86:N87"/>
    <mergeCell ref="P107:P108"/>
    <mergeCell ref="A107:A108"/>
    <mergeCell ref="B107:B108"/>
    <mergeCell ref="M107:M108"/>
    <mergeCell ref="N107:N108"/>
    <mergeCell ref="O107:O108"/>
    <mergeCell ref="J107:J108"/>
  </mergeCells>
  <pageMargins left="0.7" right="0.7" top="0.75" bottom="0.75" header="0.3" footer="0.3"/>
  <pageSetup orientation="portrait" r:id="rId1"/>
  <ignoredErrors>
    <ignoredError sqref="K73 K71 K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2021-11-29T02:56:20Z</dcterms:modified>
</cp:coreProperties>
</file>