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F&amp;O)'!$R$1:$R$370</definedName>
  </definedNames>
  <calcPr calcId="124519"/>
</workbook>
</file>

<file path=xl/calcChain.xml><?xml version="1.0" encoding="utf-8"?>
<calcChain xmlns="http://schemas.openxmlformats.org/spreadsheetml/2006/main">
  <c r="K157" i="6"/>
  <c r="M157" s="1"/>
  <c r="K153"/>
  <c r="M153" s="1"/>
  <c r="K152"/>
  <c r="M152" s="1"/>
  <c r="M147"/>
  <c r="K147"/>
  <c r="K145"/>
  <c r="M145" s="1"/>
  <c r="K156"/>
  <c r="M156" s="1"/>
  <c r="K148"/>
  <c r="M148" s="1"/>
  <c r="K149"/>
  <c r="M149" s="1"/>
  <c r="K151"/>
  <c r="M151" s="1"/>
  <c r="K150"/>
  <c r="M150" s="1"/>
  <c r="K146"/>
  <c r="M146" s="1"/>
  <c r="L53"/>
  <c r="K53"/>
  <c r="L44"/>
  <c r="K44"/>
  <c r="K141"/>
  <c r="M141" s="1"/>
  <c r="K143"/>
  <c r="M143" s="1"/>
  <c r="K144"/>
  <c r="M144" s="1"/>
  <c r="K142"/>
  <c r="M142" s="1"/>
  <c r="K140"/>
  <c r="M140" s="1"/>
  <c r="L169"/>
  <c r="K169"/>
  <c r="L52"/>
  <c r="K52"/>
  <c r="L51"/>
  <c r="K51"/>
  <c r="L14"/>
  <c r="L13"/>
  <c r="L12"/>
  <c r="L11"/>
  <c r="K14"/>
  <c r="L19"/>
  <c r="K19"/>
  <c r="L83"/>
  <c r="K83"/>
  <c r="K135"/>
  <c r="M135" s="1"/>
  <c r="K139"/>
  <c r="M139" s="1"/>
  <c r="K138"/>
  <c r="M138" s="1"/>
  <c r="K137"/>
  <c r="M137" s="1"/>
  <c r="K136"/>
  <c r="M136" s="1"/>
  <c r="K131"/>
  <c r="M131" s="1"/>
  <c r="L82"/>
  <c r="K82"/>
  <c r="L50"/>
  <c r="K50"/>
  <c r="K126"/>
  <c r="M126" s="1"/>
  <c r="K130"/>
  <c r="M130" s="1"/>
  <c r="K132"/>
  <c r="M132" s="1"/>
  <c r="K129"/>
  <c r="M129" s="1"/>
  <c r="M133"/>
  <c r="K134"/>
  <c r="K133"/>
  <c r="L49"/>
  <c r="K49"/>
  <c r="L48"/>
  <c r="K48"/>
  <c r="L47"/>
  <c r="K47"/>
  <c r="K128"/>
  <c r="M128" s="1"/>
  <c r="K127"/>
  <c r="M127" s="1"/>
  <c r="K122"/>
  <c r="M122" s="1"/>
  <c r="L81"/>
  <c r="K81"/>
  <c r="L80"/>
  <c r="K80"/>
  <c r="L46"/>
  <c r="K46"/>
  <c r="L35"/>
  <c r="K35"/>
  <c r="K124"/>
  <c r="M124" s="1"/>
  <c r="K125"/>
  <c r="M125" s="1"/>
  <c r="K121"/>
  <c r="M121" s="1"/>
  <c r="K120"/>
  <c r="M120" s="1"/>
  <c r="K123"/>
  <c r="M123" s="1"/>
  <c r="L36"/>
  <c r="K36"/>
  <c r="L39"/>
  <c r="K39"/>
  <c r="L16"/>
  <c r="K16"/>
  <c r="L17"/>
  <c r="K17"/>
  <c r="K119"/>
  <c r="M119" s="1"/>
  <c r="L77"/>
  <c r="K77"/>
  <c r="L43"/>
  <c r="K43"/>
  <c r="L40"/>
  <c r="K40"/>
  <c r="L42"/>
  <c r="K42"/>
  <c r="L41"/>
  <c r="K41"/>
  <c r="K107"/>
  <c r="M107" s="1"/>
  <c r="K105"/>
  <c r="M105" s="1"/>
  <c r="L78"/>
  <c r="K78"/>
  <c r="K117"/>
  <c r="M117" s="1"/>
  <c r="K115"/>
  <c r="M115" s="1"/>
  <c r="K113"/>
  <c r="M113" s="1"/>
  <c r="K118"/>
  <c r="M118" s="1"/>
  <c r="K116"/>
  <c r="M116" s="1"/>
  <c r="K114"/>
  <c r="M114" s="1"/>
  <c r="L73"/>
  <c r="K73"/>
  <c r="K112"/>
  <c r="M112" s="1"/>
  <c r="K111"/>
  <c r="M111" s="1"/>
  <c r="L76"/>
  <c r="K76"/>
  <c r="L74"/>
  <c r="K74"/>
  <c r="L31"/>
  <c r="K31"/>
  <c r="L71"/>
  <c r="K71"/>
  <c r="L75"/>
  <c r="K75"/>
  <c r="K104"/>
  <c r="M104" s="1"/>
  <c r="K110"/>
  <c r="M110" s="1"/>
  <c r="K109"/>
  <c r="M109" s="1"/>
  <c r="L38"/>
  <c r="K38"/>
  <c r="L37"/>
  <c r="K37"/>
  <c r="K108"/>
  <c r="M108" s="1"/>
  <c r="K106"/>
  <c r="M106" s="1"/>
  <c r="L72"/>
  <c r="K72"/>
  <c r="L10"/>
  <c r="K10"/>
  <c r="L15"/>
  <c r="K15"/>
  <c r="L70"/>
  <c r="K70"/>
  <c r="L33"/>
  <c r="K33"/>
  <c r="L34"/>
  <c r="K34"/>
  <c r="K13"/>
  <c r="K103"/>
  <c r="M103" s="1"/>
  <c r="L69"/>
  <c r="K69"/>
  <c r="L68"/>
  <c r="K68"/>
  <c r="K102"/>
  <c r="M102" s="1"/>
  <c r="L67"/>
  <c r="K67"/>
  <c r="M19" l="1"/>
  <c r="M53"/>
  <c r="M44"/>
  <c r="M81"/>
  <c r="M16"/>
  <c r="M82"/>
  <c r="M14"/>
  <c r="M47"/>
  <c r="M169"/>
  <c r="M36"/>
  <c r="M80"/>
  <c r="M40"/>
  <c r="M42"/>
  <c r="M35"/>
  <c r="M50"/>
  <c r="M52"/>
  <c r="M39"/>
  <c r="M48"/>
  <c r="M77"/>
  <c r="M43"/>
  <c r="M41"/>
  <c r="M46"/>
  <c r="M17"/>
  <c r="M51"/>
  <c r="M83"/>
  <c r="M49"/>
  <c r="M38"/>
  <c r="M37"/>
  <c r="M72"/>
  <c r="M31"/>
  <c r="M78"/>
  <c r="M73"/>
  <c r="M76"/>
  <c r="M74"/>
  <c r="M71"/>
  <c r="M75"/>
  <c r="M15"/>
  <c r="M10"/>
  <c r="M67"/>
  <c r="M68"/>
  <c r="M34"/>
  <c r="M13"/>
  <c r="M70"/>
  <c r="M33"/>
  <c r="M69"/>
  <c r="K101" l="1"/>
  <c r="M101" s="1"/>
  <c r="K94"/>
  <c r="M94" s="1"/>
  <c r="K95"/>
  <c r="M95" s="1"/>
  <c r="K100"/>
  <c r="M100" s="1"/>
  <c r="K99"/>
  <c r="M99" s="1"/>
  <c r="K98"/>
  <c r="M98" s="1"/>
  <c r="K96"/>
  <c r="M96" s="1"/>
  <c r="K97"/>
  <c r="M97" s="1"/>
  <c r="L32" l="1"/>
  <c r="K32"/>
  <c r="K11"/>
  <c r="K334"/>
  <c r="L334" s="1"/>
  <c r="K12"/>
  <c r="M32" l="1"/>
  <c r="M12"/>
  <c r="M11"/>
  <c r="K354" l="1"/>
  <c r="L354" s="1"/>
  <c r="K353"/>
  <c r="L353" s="1"/>
  <c r="K352"/>
  <c r="L352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0"/>
  <c r="L340" s="1"/>
  <c r="K339"/>
  <c r="L339" s="1"/>
  <c r="K338"/>
  <c r="L338" s="1"/>
  <c r="K337"/>
  <c r="L337" s="1"/>
  <c r="K336"/>
  <c r="L336" s="1"/>
  <c r="K335"/>
  <c r="L335" s="1"/>
  <c r="K333"/>
  <c r="L333" s="1"/>
  <c r="K332"/>
  <c r="L332" s="1"/>
  <c r="K331"/>
  <c r="L331" s="1"/>
  <c r="F330"/>
  <c r="K330" s="1"/>
  <c r="L330" s="1"/>
  <c r="K329"/>
  <c r="L329" s="1"/>
  <c r="K328"/>
  <c r="L328" s="1"/>
  <c r="K327"/>
  <c r="L327" s="1"/>
  <c r="K326"/>
  <c r="L326" s="1"/>
  <c r="K325"/>
  <c r="L325" s="1"/>
  <c r="F324"/>
  <c r="K324" s="1"/>
  <c r="L324" s="1"/>
  <c r="F323"/>
  <c r="K323" s="1"/>
  <c r="L323" s="1"/>
  <c r="K322"/>
  <c r="L322" s="1"/>
  <c r="F321"/>
  <c r="K321" s="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3"/>
  <c r="L303" s="1"/>
  <c r="K302"/>
  <c r="L302" s="1"/>
  <c r="F301"/>
  <c r="K301" s="1"/>
  <c r="L301" s="1"/>
  <c r="K300"/>
  <c r="L300" s="1"/>
  <c r="K297"/>
  <c r="L297" s="1"/>
  <c r="K296"/>
  <c r="L296" s="1"/>
  <c r="K295"/>
  <c r="L295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3"/>
  <c r="L273" s="1"/>
  <c r="K271"/>
  <c r="L271" s="1"/>
  <c r="K269"/>
  <c r="L269" s="1"/>
  <c r="K268"/>
  <c r="L268" s="1"/>
  <c r="K267"/>
  <c r="L267" s="1"/>
  <c r="K265"/>
  <c r="L265" s="1"/>
  <c r="K264"/>
  <c r="L264" s="1"/>
  <c r="K263"/>
  <c r="L263" s="1"/>
  <c r="K262"/>
  <c r="K261"/>
  <c r="L261" s="1"/>
  <c r="K260"/>
  <c r="L260" s="1"/>
  <c r="K258"/>
  <c r="L258" s="1"/>
  <c r="K257"/>
  <c r="L257" s="1"/>
  <c r="K256"/>
  <c r="L256" s="1"/>
  <c r="K255"/>
  <c r="L255" s="1"/>
  <c r="K254"/>
  <c r="L254" s="1"/>
  <c r="F253"/>
  <c r="K253" s="1"/>
  <c r="L253" s="1"/>
  <c r="H252"/>
  <c r="K252" s="1"/>
  <c r="L252" s="1"/>
  <c r="K249"/>
  <c r="L249" s="1"/>
  <c r="K248"/>
  <c r="L248" s="1"/>
  <c r="K247"/>
  <c r="L247" s="1"/>
  <c r="K246"/>
  <c r="L246" s="1"/>
  <c r="K245"/>
  <c r="L245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M7"/>
  <c r="D7" i="5"/>
  <c r="K6" i="4"/>
  <c r="K6" i="3"/>
  <c r="L6" i="2"/>
</calcChain>
</file>

<file path=xl/sharedStrings.xml><?xml version="1.0" encoding="utf-8"?>
<sst xmlns="http://schemas.openxmlformats.org/spreadsheetml/2006/main" count="3187" uniqueCount="1197">
  <si>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</si>
  <si>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</si>
  <si>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</si>
  <si>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</si>
  <si>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</si>
  <si>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</si>
  <si>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</si>
  <si>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</si>
  <si>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</si>
  <si>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</si>
  <si>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</si>
  <si>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</si>
  <si>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</si>
  <si>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</si>
  <si>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</si>
  <si>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</si>
  <si>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</si>
  <si>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</si>
  <si>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</si>
  <si>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</si>
  <si>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</si>
  <si>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</si>
  <si>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</si>
  <si>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</si>
  <si>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</si>
  <si>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</si>
  <si>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</si>
  <si>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</si>
  <si>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</si>
  <si>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</si>
  <si>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</si>
  <si>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</si>
  <si>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</si>
  <si>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</si>
  <si>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</si>
  <si>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</si>
  <si>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</si>
  <si>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</si>
  <si>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</si>
  <si>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</si>
  <si>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</si>
  <si>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</si>
  <si>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</si>
  <si>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</si>
  <si>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</si>
  <si>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</si>
  <si>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</si>
  <si>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</si>
  <si>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</si>
  <si>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</si>
  <si>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</si>
  <si>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</si>
  <si>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</si>
  <si>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</si>
  <si>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</si>
  <si>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</si>
  <si>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</si>
  <si>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</si>
  <si>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</si>
  <si>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</si>
  <si>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</si>
  <si>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</si>
  <si>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</si>
  <si>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</si>
  <si>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</si>
  <si>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</si>
  <si>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</si>
  <si>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</si>
  <si>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</si>
  <si>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</si>
  <si>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</si>
  <si>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</si>
  <si>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</si>
  <si>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</si>
  <si>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</si>
  <si>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</si>
  <si>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</si>
  <si>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</si>
  <si>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</si>
  <si>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</si>
  <si>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</si>
  <si>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</si>
  <si>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</si>
  <si>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</si>
  <si>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</si>
  <si>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</si>
  <si>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</si>
  <si>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</si>
  <si>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</si>
  <si>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</si>
  <si>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</si>
  <si>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</si>
  <si>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</si>
  <si>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</si>
  <si>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</si>
  <si>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</si>
  <si>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</si>
  <si>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</si>
  <si>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</si>
  <si>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</si>
  <si>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</si>
  <si>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</si>
  <si>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</si>
  <si>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</si>
  <si>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</si>
  <si>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</si>
  <si>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</si>
  <si>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</si>
  <si>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</si>
  <si>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</si>
  <si>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</si>
  <si>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</si>
  <si>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</si>
  <si>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</si>
  <si>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</si>
  <si>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</si>
  <si>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</si>
  <si>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</si>
  <si>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</si>
  <si>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</si>
  <si>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</si>
  <si>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</si>
  <si>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</si>
  <si>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</si>
  <si>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</si>
  <si>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</si>
  <si>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</si>
  <si>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</si>
  <si>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</si>
  <si>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</si>
  <si>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</si>
  <si>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</si>
  <si>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</si>
  <si>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</si>
  <si>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</si>
  <si>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</si>
  <si>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</si>
  <si>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</si>
  <si>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</si>
  <si>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</si>
  <si>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</si>
  <si>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</si>
  <si>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</si>
  <si>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</si>
  <si>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</si>
  <si>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</si>
  <si>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</si>
  <si>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</si>
  <si>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</si>
  <si>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</si>
  <si>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</si>
  <si>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</si>
  <si>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</si>
  <si>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</si>
  <si>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</si>
  <si>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</si>
  <si>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</si>
  <si>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</si>
  <si>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</si>
  <si>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</si>
  <si>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</si>
  <si>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</si>
  <si>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</si>
  <si>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</si>
  <si>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</si>
  <si>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</si>
  <si>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</si>
  <si>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</si>
  <si>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</si>
  <si>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</si>
  <si>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</si>
  <si>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</si>
  <si>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</si>
  <si>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</si>
  <si>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</si>
  <si>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</si>
  <si>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</si>
  <si>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</si>
  <si>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</si>
  <si>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</si>
  <si>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</si>
  <si>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</si>
  <si>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</si>
  <si>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</si>
  <si>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</si>
  <si>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</si>
  <si>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</si>
  <si>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</si>
  <si>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</si>
  <si>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</si>
  <si>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</si>
  <si>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</si>
  <si>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</si>
  <si>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</si>
  <si>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</si>
  <si>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</si>
  <si>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</si>
  <si>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</si>
  <si>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</si>
  <si>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</si>
  <si>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</si>
  <si>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</si>
  <si>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</si>
  <si>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</si>
  <si>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</si>
  <si>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</si>
  <si>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</si>
  <si>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</si>
  <si>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</si>
  <si>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</si>
  <si>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</si>
  <si>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</si>
  <si>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</si>
  <si>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</si>
  <si>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</si>
  <si>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</si>
  <si>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</si>
  <si>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</si>
  <si>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</si>
  <si>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</si>
  <si>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</si>
  <si>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</si>
  <si>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</si>
  <si>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</si>
  <si>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</si>
  <si>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</si>
  <si>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</si>
  <si>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</si>
  <si>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</si>
  <si>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</si>
  <si>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</si>
  <si>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</si>
  <si>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</si>
  <si>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</si>
  <si>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</si>
  <si>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</si>
  <si>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</si>
  <si>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</si>
  <si>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</si>
  <si>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</si>
  <si>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</si>
  <si>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</si>
  <si>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</si>
  <si>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</si>
  <si>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</si>
  <si>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</si>
  <si>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</si>
  <si>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</si>
  <si>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</si>
  <si>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</si>
  <si>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</si>
  <si>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</si>
  <si>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</si>
  <si>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</si>
  <si>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</si>
  <si>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</si>
  <si>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</si>
  <si>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</si>
  <si>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</si>
  <si>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</si>
  <si>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</si>
  <si>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</si>
  <si>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</si>
  <si>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</si>
  <si>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</si>
  <si>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</si>
  <si>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</si>
  <si>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</si>
  <si>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</si>
  <si>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</si>
  <si>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</si>
  <si>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</si>
  <si>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</si>
  <si>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</si>
  <si>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</si>
  <si>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</si>
  <si>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</si>
  <si>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</si>
  <si>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</si>
  <si>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</si>
  <si>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</si>
  <si>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</si>
  <si>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</si>
  <si>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</si>
  <si>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</si>
  <si>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</si>
  <si>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</si>
  <si>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</si>
  <si>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</si>
  <si>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</si>
  <si>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</si>
  <si>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</si>
  <si>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</si>
  <si>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</si>
  <si>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</si>
  <si>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</si>
  <si>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</si>
  <si>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</si>
  <si>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</si>
  <si>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</si>
  <si>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</si>
  <si>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</si>
  <si>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</si>
  <si>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</si>
  <si>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</si>
  <si>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</si>
  <si>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</si>
  <si>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</si>
  <si>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</si>
  <si>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</si>
  <si>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</si>
  <si>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</si>
  <si>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</si>
  <si>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</si>
  <si>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</si>
  <si>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</si>
  <si>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</si>
  <si>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</si>
  <si>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</si>
  <si>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</si>
  <si>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</si>
  <si>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</si>
  <si>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</si>
  <si>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</si>
  <si>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</si>
  <si>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</si>
  <si>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</si>
  <si>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</si>
  <si>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</si>
  <si>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</si>
  <si>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</si>
  <si>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</si>
  <si>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</si>
  <si>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</si>
  <si>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</si>
  <si>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</si>
  <si>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</si>
  <si>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</si>
  <si>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</si>
  <si>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</si>
  <si>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</si>
  <si>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</si>
  <si>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</si>
  <si>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</si>
  <si>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</si>
  <si>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</si>
  <si>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</si>
  <si>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</si>
  <si>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</si>
  <si>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</si>
  <si>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</si>
  <si>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</si>
  <si>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</si>
  <si>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</si>
  <si>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</si>
  <si>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</si>
  <si>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</si>
  <si>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</si>
  <si>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</si>
  <si>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</si>
  <si>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</si>
  <si>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</si>
  <si>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</si>
  <si>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</si>
  <si>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</si>
  <si>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</si>
  <si>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</si>
  <si>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</si>
  <si>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</si>
  <si>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</si>
  <si>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</si>
  <si>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</si>
  <si>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</si>
  <si>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</si>
  <si>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</si>
  <si>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</si>
  <si>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</si>
  <si>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</si>
  <si>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</si>
  <si>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</si>
  <si>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</si>
  <si>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</si>
  <si>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</si>
  <si>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</si>
  <si>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</si>
  <si>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</si>
  <si>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</si>
  <si>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</si>
  <si>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</si>
  <si>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</si>
  <si>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</si>
  <si>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</si>
  <si>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</si>
  <si>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</si>
  <si>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</si>
  <si>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</si>
  <si>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</si>
  <si>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</si>
  <si>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</si>
  <si>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</si>
  <si>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</si>
  <si>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</si>
  <si>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</si>
  <si>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</si>
  <si>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</si>
  <si>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</si>
  <si>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</si>
  <si>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</si>
  <si>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</si>
  <si>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</si>
  <si>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</si>
  <si>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</si>
  <si>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</si>
  <si>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</si>
  <si>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</si>
  <si>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</si>
  <si>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</si>
  <si>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</si>
  <si>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</si>
  <si>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</si>
  <si>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</si>
  <si>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</si>
  <si>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</si>
  <si>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</si>
  <si>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</si>
  <si>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</si>
  <si>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</si>
  <si>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</si>
  <si>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</si>
  <si>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</si>
  <si>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</si>
  <si>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</si>
  <si>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</si>
  <si>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</si>
  <si>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</si>
  <si>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</si>
  <si>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</si>
  <si>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</si>
  <si>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</si>
  <si>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</si>
  <si>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</si>
  <si>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</si>
  <si>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</si>
  <si>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</si>
  <si>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</si>
  <si>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</si>
  <si>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</si>
  <si>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</si>
  <si>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</si>
  <si>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</si>
  <si>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</si>
  <si>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</si>
  <si>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</si>
  <si>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</si>
  <si>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</si>
  <si>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</si>
  <si>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</si>
  <si>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</si>
  <si>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</si>
  <si>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</si>
  <si>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</si>
  <si>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</si>
  <si>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</si>
  <si>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</si>
  <si>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</si>
  <si>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</si>
  <si>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</si>
  <si>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</si>
  <si>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</si>
  <si>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</si>
  <si>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</si>
  <si>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</si>
  <si>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</si>
  <si>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</si>
  <si>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</si>
  <si>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</si>
  <si>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</si>
  <si>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</si>
  <si>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</si>
  <si>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</si>
  <si>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</si>
  <si>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</si>
  <si>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</si>
  <si>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</si>
  <si>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</si>
  <si>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</si>
  <si>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</si>
  <si>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</si>
  <si>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</si>
  <si>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</si>
  <si>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</si>
  <si>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</si>
  <si>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</si>
  <si>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</si>
  <si>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</si>
  <si>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</si>
  <si>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</si>
  <si>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</si>
  <si>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</si>
  <si>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</si>
  <si>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</si>
  <si>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</si>
  <si>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</si>
  <si>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</si>
  <si>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</si>
  <si>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</si>
  <si>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</si>
  <si>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</si>
  <si>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</si>
  <si>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</si>
  <si>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</si>
  <si>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</si>
  <si>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</si>
  <si>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</si>
  <si>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</si>
  <si>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</si>
  <si>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</si>
  <si>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</si>
  <si>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</si>
  <si>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</si>
  <si>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</si>
  <si>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</si>
  <si>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</si>
  <si>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</si>
  <si>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</si>
  <si>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</si>
  <si>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</si>
  <si>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</si>
  <si>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</si>
  <si>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</si>
  <si>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</si>
  <si>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</si>
  <si>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</si>
  <si>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</si>
  <si>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</si>
  <si>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</si>
  <si>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</si>
  <si>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</si>
  <si>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</si>
  <si>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</si>
  <si>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</si>
  <si>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</si>
  <si>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</si>
  <si>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</si>
  <si>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</si>
  <si>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</si>
  <si>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</si>
  <si>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</si>
  <si>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</si>
  <si>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</si>
  <si>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</si>
  <si>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</si>
  <si>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</si>
  <si>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</si>
  <si>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</si>
  <si>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</si>
  <si>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</si>
  <si>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</si>
  <si>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</si>
  <si>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</si>
  <si>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</si>
  <si>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</si>
  <si>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</si>
  <si>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</si>
  <si>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</si>
  <si>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</si>
  <si>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</si>
  <si>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</si>
  <si>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</si>
  <si>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</si>
  <si>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</si>
  <si>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</si>
  <si>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</si>
  <si>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</si>
  <si>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</si>
  <si>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</si>
  <si>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</si>
  <si>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</si>
  <si>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</si>
  <si>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</si>
  <si>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</si>
  <si>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</si>
  <si>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</si>
  <si>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</si>
  <si>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</si>
  <si>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</si>
  <si>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</si>
  <si>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</si>
  <si>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</si>
  <si>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</si>
  <si>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</si>
  <si>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</si>
  <si>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</si>
  <si>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</si>
  <si>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</si>
  <si>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</si>
  <si>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</si>
  <si>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</si>
  <si>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</si>
  <si>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</si>
  <si>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</si>
  <si>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</si>
  <si>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</si>
  <si>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</si>
  <si>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</si>
  <si>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</si>
  <si>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</si>
  <si>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</si>
  <si>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</si>
  <si>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</si>
  <si>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</si>
  <si>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</si>
  <si>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</si>
  <si>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</si>
  <si>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</si>
  <si>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</si>
  <si>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</si>
  <si>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</si>
  <si>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</si>
  <si>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</si>
  <si>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</si>
  <si>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</si>
  <si>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</si>
  <si>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</si>
  <si>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</si>
  <si>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</si>
  <si>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</si>
  <si>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</si>
  <si>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</si>
  <si>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</si>
  <si>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</si>
  <si>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</si>
  <si>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</si>
  <si>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</si>
  <si>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</si>
  <si>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</si>
  <si>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</si>
  <si>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</si>
  <si>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</si>
  <si>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</si>
  <si>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</si>
  <si>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</si>
  <si>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</si>
  <si>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</si>
  <si>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</si>
  <si>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</si>
  <si>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</si>
  <si>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</si>
  <si>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</si>
  <si>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</si>
  <si>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</si>
  <si>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</si>
  <si>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</si>
  <si>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</si>
  <si>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</si>
  <si>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</si>
  <si>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</si>
  <si>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</si>
  <si>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</si>
  <si>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</si>
  <si>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</si>
  <si>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</si>
  <si>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</si>
  <si>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</si>
  <si>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</si>
  <si>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</si>
  <si>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</si>
  <si>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</si>
  <si>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</si>
  <si>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</si>
  <si>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</si>
  <si>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</si>
  <si>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</si>
  <si>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</si>
  <si>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</si>
  <si>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</si>
  <si>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</si>
  <si>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</si>
  <si>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</si>
  <si>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</si>
  <si>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</si>
  <si>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</si>
  <si>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</si>
  <si>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</si>
  <si>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</si>
  <si>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</si>
  <si>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</si>
  <si>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</si>
  <si>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</si>
  <si>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</si>
  <si>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</si>
  <si>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</si>
  <si>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</si>
  <si>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</si>
  <si>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</si>
  <si>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</si>
  <si>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</si>
  <si>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</si>
  <si>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</si>
  <si>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</si>
  <si>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</si>
  <si>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</si>
  <si>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</si>
  <si>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</si>
  <si>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</si>
  <si>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</si>
  <si>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</si>
  <si>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</si>
  <si>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</si>
  <si>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</si>
  <si>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</si>
  <si>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</si>
  <si>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</si>
  <si>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</si>
  <si>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</si>
  <si>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</si>
  <si>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</si>
  <si>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</si>
  <si>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</si>
  <si>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</si>
  <si>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</si>
  <si>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</si>
  <si>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</si>
  <si>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</si>
  <si>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</si>
  <si>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</si>
  <si>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</si>
  <si>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</si>
  <si>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</si>
  <si>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</si>
  <si>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</si>
  <si>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</si>
  <si>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</si>
  <si>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</si>
  <si>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</si>
  <si>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</si>
  <si>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</si>
  <si>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</si>
  <si>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</si>
  <si>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</si>
  <si>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</si>
  <si>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</si>
  <si>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</si>
  <si>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</si>
  <si>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</si>
  <si>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</si>
  <si>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</si>
  <si>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</si>
  <si>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</si>
  <si>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</si>
  <si>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</si>
  <si>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</si>
  <si>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</si>
  <si>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</si>
  <si>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</si>
  <si>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</si>
  <si>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</si>
  <si>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</si>
  <si>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</si>
  <si>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</si>
  <si>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</si>
  <si>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</si>
  <si>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</si>
  <si>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</si>
  <si>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</si>
  <si>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</si>
  <si>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</si>
  <si>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</si>
  <si>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</si>
  <si>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</si>
  <si>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</si>
  <si>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</si>
  <si>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</si>
  <si>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</si>
  <si>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</si>
  <si>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</si>
  <si>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</si>
  <si>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</si>
  <si>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</si>
  <si>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</si>
  <si>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</si>
  <si>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</si>
  <si>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</si>
  <si>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</si>
  <si>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</si>
  <si>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</si>
  <si>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</si>
  <si>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</si>
  <si>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</si>
  <si>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</si>
  <si>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</si>
  <si>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</si>
  <si>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</si>
  <si>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</si>
  <si>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</si>
  <si>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</si>
  <si>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</si>
  <si>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</si>
  <si>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</si>
  <si>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</si>
  <si>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</si>
  <si>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</si>
  <si>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</si>
  <si>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</si>
  <si>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</si>
  <si>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</si>
  <si>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</si>
  <si>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</si>
  <si>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</si>
  <si>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</si>
  <si>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</si>
  <si>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</si>
  <si>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</si>
  <si>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</si>
  <si>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</si>
  <si>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</si>
  <si>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</si>
  <si>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</si>
  <si>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</si>
  <si>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</si>
  <si>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</si>
  <si>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</si>
  <si>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</si>
  <si>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</si>
  <si>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</si>
  <si>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</si>
  <si>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</si>
  <si>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</si>
  <si>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</si>
  <si>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</si>
  <si>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</si>
  <si>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</si>
  <si>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</si>
  <si>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</si>
  <si>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</si>
  <si>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</si>
  <si>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</si>
  <si>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</si>
  <si>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</si>
  <si>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</si>
  <si>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</si>
  <si>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</si>
  <si>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</si>
  <si>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</si>
  <si>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</si>
  <si>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</si>
  <si>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</si>
  <si>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</si>
  <si>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</si>
  <si>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</si>
  <si>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</si>
  <si>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</si>
  <si>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</si>
  <si>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</si>
  <si>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</si>
  <si>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</si>
  <si>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380-390</t>
  </si>
  <si>
    <t>1650-1680</t>
  </si>
  <si>
    <t>980-1000</t>
  </si>
  <si>
    <t>Profit of Rs.1/-</t>
  </si>
  <si>
    <t>120-130</t>
  </si>
  <si>
    <t>2400-2420</t>
  </si>
  <si>
    <t>2700-2750</t>
  </si>
  <si>
    <t>BANKNIFTY 36000 PE 2-SEP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</si>
  <si>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</si>
  <si>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</si>
  <si>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</si>
  <si>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</si>
  <si>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</si>
  <si>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</si>
  <si>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</si>
  <si>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</si>
  <si>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</si>
  <si>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</si>
  <si>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</si>
  <si>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</si>
  <si>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</si>
  <si>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</si>
  <si>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</si>
  <si>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</si>
  <si>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</si>
  <si>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</si>
  <si>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</si>
  <si>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</si>
  <si>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</si>
  <si>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</si>
  <si>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</si>
  <si>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</si>
  <si>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</si>
  <si>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</si>
  <si>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945-955</t>
  </si>
  <si>
    <t>NIFTY 17200 PE 2-SEP</t>
  </si>
  <si>
    <t>80-90</t>
  </si>
  <si>
    <t>Loss of Rs.33/-</t>
  </si>
  <si>
    <t>HDFC 2700 PE SEP</t>
  </si>
  <si>
    <t>50-60</t>
  </si>
  <si>
    <t>165-167</t>
  </si>
  <si>
    <t xml:space="preserve">CANBK </t>
  </si>
  <si>
    <t>Profit of Rs.107.5/-</t>
  </si>
  <si>
    <t>Profit of Rs.4.65/-</t>
  </si>
  <si>
    <t>4400-4500</t>
  </si>
  <si>
    <t>1840-1880</t>
  </si>
  <si>
    <t xml:space="preserve">HDFCLIFE </t>
  </si>
  <si>
    <t>760-770</t>
  </si>
  <si>
    <t>NIFTY 17500 CE 30-SEP</t>
  </si>
  <si>
    <t>Loss of Rs.185/-</t>
  </si>
  <si>
    <t>Profit of Rs.20.5/-</t>
  </si>
  <si>
    <t>LT SEP FUT</t>
  </si>
  <si>
    <t>1680-1670</t>
  </si>
  <si>
    <t>Profit of Rs.17/-</t>
  </si>
  <si>
    <t>NIFTY 17300 PE 9-SEP</t>
  </si>
  <si>
    <t>120-140</t>
  </si>
  <si>
    <t>M&amp;M 740 PE SEP</t>
  </si>
  <si>
    <t>25-30</t>
  </si>
  <si>
    <t>HDFCAMC SEP FUT</t>
  </si>
  <si>
    <t>3300-3330</t>
  </si>
  <si>
    <t>SIEMENS SEP FUT</t>
  </si>
  <si>
    <t>2320-2340</t>
  </si>
  <si>
    <t xml:space="preserve">TATACHEM SEP FUT </t>
  </si>
  <si>
    <t>INFY 1760 CE SEP</t>
  </si>
  <si>
    <t>Loss of Rs.7.50/-</t>
  </si>
  <si>
    <t>Profit of Rs.115/-</t>
  </si>
  <si>
    <t xml:space="preserve">KOTAKBANK </t>
  </si>
  <si>
    <t>1820-1850</t>
  </si>
  <si>
    <t>Profit of Rs.15/-</t>
  </si>
  <si>
    <t>Profit of Rs.0.53/-</t>
  </si>
  <si>
    <t>BANKNIFTY 36500 CE 16-SEP</t>
  </si>
  <si>
    <t>TCS SEP FUT</t>
  </si>
  <si>
    <t xml:space="preserve">RELIANCE 2400 PE SEP </t>
  </si>
  <si>
    <t>70-75</t>
  </si>
  <si>
    <t>Loss of Rs.14/-</t>
  </si>
  <si>
    <t>Loss of Rs.16.5/-</t>
  </si>
  <si>
    <t>Loss of Rs.13/-</t>
  </si>
  <si>
    <t>1650-1700</t>
  </si>
  <si>
    <t>2950-2980</t>
  </si>
  <si>
    <t>Loss of Rs.31.5/-</t>
  </si>
  <si>
    <t>Loss of Rs.46.5/-</t>
  </si>
  <si>
    <t>Profit of Rs.35.5/-</t>
  </si>
  <si>
    <t xml:space="preserve"> ITC SEP FUT</t>
  </si>
  <si>
    <t>218-220</t>
  </si>
  <si>
    <t>Profit of Rs.5/-</t>
  </si>
  <si>
    <t>COLPAL SEP FUT</t>
  </si>
  <si>
    <t>1760-1780</t>
  </si>
  <si>
    <t xml:space="preserve">KOTAKBANK 1840 CE SEP </t>
  </si>
  <si>
    <t>55-60</t>
  </si>
  <si>
    <t>Profit of Rs.45/-</t>
  </si>
  <si>
    <t>Profit of Rs.10.5/-</t>
  </si>
  <si>
    <t>NIFTY 17350 PE 9-SEP</t>
  </si>
  <si>
    <t>BANKNIFTY 36700 PE 9-SEP</t>
  </si>
  <si>
    <t>KOTAKBANK 1840 CE SEP</t>
  </si>
  <si>
    <t>Profit of Rs.12/-</t>
  </si>
  <si>
    <t>Profit of Rs.11/-</t>
  </si>
  <si>
    <t>Profit of Rs.20/-</t>
  </si>
  <si>
    <t>950-960</t>
  </si>
  <si>
    <t>Profit of Rs.27.50/-</t>
  </si>
  <si>
    <t>3500-3600</t>
  </si>
  <si>
    <t>Profit of Rs.26/-</t>
  </si>
  <si>
    <t>1450-1470</t>
  </si>
  <si>
    <t>Profit of Rs.19/-</t>
  </si>
  <si>
    <t>Profit of Rs.4.25/-</t>
  </si>
  <si>
    <t>Profit of Rs.2.75/-</t>
  </si>
  <si>
    <t>1734-1736</t>
  </si>
  <si>
    <t>1800-1820</t>
  </si>
  <si>
    <t>630-640</t>
  </si>
  <si>
    <t>BALKRISIND 2400 PE SEP</t>
  </si>
  <si>
    <t>65-70</t>
  </si>
  <si>
    <t>ICICIGI 1700 CE SEP</t>
  </si>
  <si>
    <t>40-50</t>
  </si>
  <si>
    <t>NIFTY 17300 PE 16-SEP</t>
  </si>
  <si>
    <t>110-120</t>
  </si>
  <si>
    <t>Profit of Rs.3.15/-</t>
  </si>
  <si>
    <t>Profit of Rs.8/-</t>
  </si>
  <si>
    <t>Profit of Rs.42.50/-</t>
  </si>
  <si>
    <t>Profit of Rs.6/-</t>
  </si>
  <si>
    <t>Part Profit of Rs.130/-</t>
  </si>
  <si>
    <t>1735-1740</t>
  </si>
  <si>
    <t>Profit of Rs.64/-</t>
  </si>
  <si>
    <t>Profit of Rs.16/-</t>
  </si>
  <si>
    <t>Loss of Rs.10.50/-</t>
  </si>
  <si>
    <t>LT 1700 CE SEP</t>
  </si>
  <si>
    <t>40-42</t>
  </si>
  <si>
    <t>BANKNIFTY 36600 PE 16-SEP</t>
  </si>
  <si>
    <t>300-350</t>
  </si>
  <si>
    <t>M&amp;MFIN 185 CE SEP</t>
  </si>
  <si>
    <t>Profit of Rs.13.5/-</t>
  </si>
  <si>
    <t>83-84</t>
  </si>
  <si>
    <t>Profit of Rs.1.55/-</t>
  </si>
  <si>
    <t>1670-1660</t>
  </si>
  <si>
    <t>INDUSINDBK SEP FUT</t>
  </si>
  <si>
    <t>1055-1060</t>
  </si>
  <si>
    <t>HDFCBANK SEP FUT</t>
  </si>
  <si>
    <t>1580-1590</t>
  </si>
  <si>
    <t>Profit of Rs.10/-</t>
  </si>
  <si>
    <t>Loss of Rs.39/-</t>
  </si>
  <si>
    <t>2185-2205</t>
  </si>
  <si>
    <t>2400-2500</t>
  </si>
  <si>
    <t>HDFCAMC 3300 CE SEP</t>
  </si>
  <si>
    <t>NIFTY 17600 CE 30-SEP</t>
  </si>
  <si>
    <t>HINDUNILVR 2780 CE SEP</t>
  </si>
  <si>
    <t>Loss of Rs.87.50/-</t>
  </si>
  <si>
    <t>Profit of Rs.4/-</t>
  </si>
  <si>
    <t>Profit of Rs.100/-</t>
  </si>
  <si>
    <t>60-61</t>
  </si>
  <si>
    <t>Profit of Rs.1.15/-</t>
  </si>
  <si>
    <t>IDFCFIRST</t>
  </si>
  <si>
    <t>42-42.5</t>
  </si>
  <si>
    <t>250-255</t>
  </si>
  <si>
    <t>Profit of Rs.1.10/-</t>
  </si>
  <si>
    <t>Profit of Rs.1.45/-</t>
  </si>
  <si>
    <t>HDFCBANK 1560 CE SEP</t>
  </si>
  <si>
    <t>40-44</t>
  </si>
  <si>
    <t>NIFTY 17600 PE 16-SEP</t>
  </si>
  <si>
    <t>BANKNIFTY 37600 CE 23-SEP</t>
  </si>
  <si>
    <t>BANKNIFTY 37600 CE 16-SEP</t>
  </si>
  <si>
    <t>700-800</t>
  </si>
  <si>
    <t>Profit of Rs.80</t>
  </si>
  <si>
    <t>BANKNIFTY 37700 CE 23-SEP</t>
  </si>
  <si>
    <t>Loss of Rs.70.50/-</t>
  </si>
  <si>
    <t>Loss of Rs.35/-</t>
  </si>
  <si>
    <t>Loss of Rs.1.15/-</t>
  </si>
  <si>
    <t>Loss of Rs.7/-</t>
  </si>
  <si>
    <t>Profit of Rs.180/-</t>
  </si>
  <si>
    <t>Loss of Rs.15/-</t>
  </si>
  <si>
    <t>90-92</t>
  </si>
  <si>
    <t>240-242</t>
  </si>
  <si>
    <t>450-500</t>
  </si>
  <si>
    <t>Loss of Rs.15.5/-</t>
  </si>
  <si>
    <t>NIFTY 17700 CE 30-SEP</t>
  </si>
  <si>
    <t>Profit of Rs.0.10/-</t>
  </si>
  <si>
    <t>Profit of Rs.6.5/-</t>
  </si>
  <si>
    <t>NIFTY 17400 PE 23-SEP</t>
  </si>
  <si>
    <t>HDFCBANK  1580 CE SEP</t>
  </si>
  <si>
    <t>35-50</t>
  </si>
  <si>
    <t>Part profit of Rs.29.5/-</t>
  </si>
  <si>
    <t>ADVIKCA</t>
  </si>
  <si>
    <t>BODHTREE</t>
  </si>
  <si>
    <t>CALSOFT</t>
  </si>
  <si>
    <t>ALPHA LEON ENTERPRISES LLP</t>
  </si>
  <si>
    <t>SRESTHA</t>
  </si>
  <si>
    <t>OLGA TRADING PRIVATE LIMITED</t>
  </si>
  <si>
    <t>Profit of Rs.13/-</t>
  </si>
  <si>
    <t>Loss of Rs.5.15/-</t>
  </si>
  <si>
    <t>1500-1520</t>
  </si>
  <si>
    <t>1680-1720</t>
  </si>
  <si>
    <t>150-152</t>
  </si>
  <si>
    <t>LT 1700 PE SEP</t>
  </si>
  <si>
    <t>35-40</t>
  </si>
  <si>
    <t>HDFCBANK  1560 CE SEP</t>
  </si>
  <si>
    <t>30-35</t>
  </si>
  <si>
    <t>130-150</t>
  </si>
  <si>
    <t>HINDUNILVR 2820 CE SEP</t>
  </si>
  <si>
    <t>ITC 245 CE SEP</t>
  </si>
  <si>
    <t>7.0-8.0</t>
  </si>
  <si>
    <t>HDFC  2800 CE SEP</t>
  </si>
  <si>
    <t>60-65</t>
  </si>
  <si>
    <t>Profit of Rs.5.50/-</t>
  </si>
  <si>
    <t>VIVEK KUMAR JAIN</t>
  </si>
  <si>
    <t>KRRAIL</t>
  </si>
  <si>
    <t>NEWLIGHT</t>
  </si>
  <si>
    <t>DSML</t>
  </si>
  <si>
    <t>Debock Sale Marketing Ltd</t>
  </si>
  <si>
    <t>LIBAS</t>
  </si>
  <si>
    <t>Libas Consu Products Ltd</t>
  </si>
  <si>
    <t>VISA CAPITAL PARTNERS</t>
  </si>
  <si>
    <t>XTX MARKETS LLP</t>
  </si>
  <si>
    <t>Profit of Rs.11.50/-</t>
  </si>
  <si>
    <t>Profit of Rs.0.95/-</t>
  </si>
  <si>
    <t>Loss of Rs.53.5/-</t>
  </si>
  <si>
    <t>394-396</t>
  </si>
  <si>
    <t>410-415</t>
  </si>
  <si>
    <t>HINDUNILVR 2800 CE SEP</t>
  </si>
  <si>
    <t>BANKNIFTY 37100 PE 30-SEP</t>
  </si>
  <si>
    <t>450-460</t>
  </si>
  <si>
    <t>BANKNIFTY 37000 PE 23-SEP</t>
  </si>
  <si>
    <t>170-180</t>
  </si>
  <si>
    <t>VENKAT RAMA RAJU VEGESINA</t>
  </si>
  <si>
    <t>GFLLIMITED</t>
  </si>
  <si>
    <t>NAYANTARA JAIN</t>
  </si>
  <si>
    <t>PAVAN KUMAR JAIN</t>
  </si>
  <si>
    <t>MNIL</t>
  </si>
  <si>
    <t>KABIR SHRAN DAGAR</t>
  </si>
  <si>
    <t>GOLDLINE FINANCIAL SERVICES LIMITED</t>
  </si>
  <si>
    <t>California Soft Ltd.</t>
  </si>
  <si>
    <t>RAMESH BHANDAPPA MUNNOLI</t>
  </si>
  <si>
    <t>KAMATHOTEL</t>
  </si>
  <si>
    <t>Kamat Hotels (I) Ltd</t>
  </si>
  <si>
    <t>YUGA  DOSHI</t>
  </si>
  <si>
    <t>MCDHOLDING</t>
  </si>
  <si>
    <t>McDowell Holdings Limited</t>
  </si>
  <si>
    <t>PILITA</t>
  </si>
  <si>
    <t>PIL Italica Lifestyle Ltd</t>
  </si>
  <si>
    <t>VANRAJ DADBHAI KAHOR</t>
  </si>
  <si>
    <t>Zee Entertain. Enterp.Ltd</t>
  </si>
  <si>
    <t>AAKRAYA TECHNOLOGY AND RESEARCH LLP</t>
  </si>
  <si>
    <t>ALANKIT</t>
  </si>
  <si>
    <t>Alankit Limited</t>
  </si>
  <si>
    <t>ALANKIT ASSIGNMENTS LIMITED</t>
  </si>
  <si>
    <t>NIFTY 17650 PE 23-SEP</t>
  </si>
  <si>
    <t>60-70</t>
  </si>
  <si>
    <t>Loss of Rs.29/-</t>
  </si>
  <si>
    <t>Profit of Rs.4.5/-</t>
  </si>
  <si>
    <t>NIFTY 17800 CE 30-SEP</t>
  </si>
  <si>
    <t>Loss of Rs.57.50/-</t>
  </si>
  <si>
    <t>34-36</t>
  </si>
  <si>
    <t>60-62</t>
  </si>
  <si>
    <t>SBIN 450 CE SEP</t>
  </si>
  <si>
    <t>7-7.50</t>
  </si>
  <si>
    <t>3240-3250</t>
  </si>
  <si>
    <t>3300-3350</t>
  </si>
  <si>
    <t xml:space="preserve">NIFTY SEP FUT </t>
  </si>
  <si>
    <t>17820-17840</t>
  </si>
  <si>
    <t>1704-1710</t>
  </si>
  <si>
    <t>720-724</t>
  </si>
  <si>
    <t>755-765</t>
  </si>
  <si>
    <t>ADJIA</t>
  </si>
  <si>
    <t>SHRENI SHARES PRIVATE LIMITED</t>
  </si>
  <si>
    <t>ZUBER TRADING LLP</t>
  </si>
  <si>
    <t>ANUPAM</t>
  </si>
  <si>
    <t>BP EQUITIES PVT. LTD.</t>
  </si>
  <si>
    <t>BLFL</t>
  </si>
  <si>
    <t>SAHDEVSINH KANAKSINH ZALA</t>
  </si>
  <si>
    <t>AMIT HARIVADAN PARIKH</t>
  </si>
  <si>
    <t>PADMANABHAN BALASUBRAMANIAM</t>
  </si>
  <si>
    <t>CANTABIL</t>
  </si>
  <si>
    <t>SINGULARITY HOLDINGS LIMITED</t>
  </si>
  <si>
    <t>EVERLON</t>
  </si>
  <si>
    <t>MUJEEBUR RAHMAN HABEEB</t>
  </si>
  <si>
    <t>BINITA H DOSHI</t>
  </si>
  <si>
    <t>SIDDHAPAVAN TRADING LLP</t>
  </si>
  <si>
    <t>DEVANSH TRADEMART LLP</t>
  </si>
  <si>
    <t>GLANCE</t>
  </si>
  <si>
    <t>NARENDRA L ARORA HUF</t>
  </si>
  <si>
    <t>TUSHAR G AGARWAL</t>
  </si>
  <si>
    <t>INTELSOFT</t>
  </si>
  <si>
    <t>KANCHI</t>
  </si>
  <si>
    <t>MADRAS PARAMESWARAN MANOJ MAHADEV</t>
  </si>
  <si>
    <t>CHAMAN LAL JINDAL</t>
  </si>
  <si>
    <t>RAJESH KUMAR AGARWAL</t>
  </si>
  <si>
    <t>TRIANGLE CONSTRUCTIONS</t>
  </si>
  <si>
    <t>THE MODERN BUILDERS</t>
  </si>
  <si>
    <t>LKPFIN</t>
  </si>
  <si>
    <t>SUNIDHI COMMODITIES PVT LTD</t>
  </si>
  <si>
    <t>MFLINDIA</t>
  </si>
  <si>
    <t>PRAKASH PRIYA</t>
  </si>
  <si>
    <t>MRP</t>
  </si>
  <si>
    <t>NAMAN OVERSEAS</t>
  </si>
  <si>
    <t>BASKIN MANAGEMENT CONSULTANCY PRIVATE LIMITED</t>
  </si>
  <si>
    <t>TANAY KAMAL SEETHA</t>
  </si>
  <si>
    <t>SAGARPROD</t>
  </si>
  <si>
    <t>SWAPNIL J SHAH HUF</t>
  </si>
  <si>
    <t>RVB BUSINESS CONSULTANCY SERVICES LLP</t>
  </si>
  <si>
    <t>DHAVAL VINODBHAI GADANI</t>
  </si>
  <si>
    <t>SAUMIL ARVINDBHAI BHAVNAGARI</t>
  </si>
  <si>
    <t>TILAK</t>
  </si>
  <si>
    <t>BANAS FINANCE LIMITED</t>
  </si>
  <si>
    <t>VITESSE</t>
  </si>
  <si>
    <t>MANJU SINGH .</t>
  </si>
  <si>
    <t>GIRIRAJ FINANCIAL SERVICES PVT LTD</t>
  </si>
  <si>
    <t>Asian Granito India Limit</t>
  </si>
  <si>
    <t>CNM FINVEST PRIVATE LIMITED .</t>
  </si>
  <si>
    <t>BCP</t>
  </si>
  <si>
    <t>B.C. Power Controls Ltd</t>
  </si>
  <si>
    <t>ROOP SINGH RATHORE</t>
  </si>
  <si>
    <t>Blue Star Ltd.</t>
  </si>
  <si>
    <t>SBI MUTUAL FUND</t>
  </si>
  <si>
    <t>Cantabil Retail Ltd</t>
  </si>
  <si>
    <t>GAGAN DINANATH CHATURVEDI</t>
  </si>
  <si>
    <t>WINRO COMMERCIAL INDIA LIMITED</t>
  </si>
  <si>
    <t>JILESH NAVIN CHHEDA</t>
  </si>
  <si>
    <t>KEERTI</t>
  </si>
  <si>
    <t>Keerti Know &amp; Skill Ltd.</t>
  </si>
  <si>
    <t>MANOJKUMAR  JAIN</t>
  </si>
  <si>
    <t>MANSI SHARES &amp; STOCK ADVISORS PVT LTD</t>
  </si>
  <si>
    <t>PRITI</t>
  </si>
  <si>
    <t>Priti International Ltd</t>
  </si>
  <si>
    <t>BINDU GARG</t>
  </si>
  <si>
    <t>RELINFRA</t>
  </si>
  <si>
    <t>Reliance Infrastructu Ltd</t>
  </si>
  <si>
    <t>RSWM</t>
  </si>
  <si>
    <t>RSWM Limited</t>
  </si>
  <si>
    <t>LNJ FINANCIAL SERVICES LTD</t>
  </si>
  <si>
    <t>BHARAT INVESTMENTS GROWTH LTD</t>
  </si>
  <si>
    <t>SHREMINVIT</t>
  </si>
  <si>
    <t>Shrem Invit</t>
  </si>
  <si>
    <t>TRUST CAPITAL SERV INDIA PVT LTD</t>
  </si>
  <si>
    <t>ECOTEK GENERAL TRADING L.L.C</t>
  </si>
  <si>
    <t>SIDDAPPA VEERAPPA HAGARAGI</t>
  </si>
  <si>
    <t>ELECTHERM</t>
  </si>
  <si>
    <t>Electrotherm (India) Ltd</t>
  </si>
  <si>
    <t>JAYESHKUMAR KANTILAL PATEL HUF</t>
  </si>
  <si>
    <t>HOMEFIRST</t>
  </si>
  <si>
    <t>Home First Fin Co Ind Ltd</t>
  </si>
  <si>
    <t>BNP PARIBAS ARBITRAGE</t>
  </si>
  <si>
    <t>VAIBHAV RAJENDRA DOSHI</t>
  </si>
  <si>
    <t>SONI VIVEK</t>
  </si>
  <si>
    <t>JHUNJHUNWALA RAVI</t>
  </si>
  <si>
    <t>SUNRISE GILTS &amp; SECURITIES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</si>
</sst>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43" fontId="36" fillId="14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/>
    <xf numFmtId="0" fontId="0" fillId="16" borderId="0" xfId="0" applyFont="1" applyFill="1" applyAlignment="1"/>
    <xf numFmtId="165" fontId="35" fillId="15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horizontal="center" vertical="center"/>
    </xf>
    <xf numFmtId="0" fontId="0" fillId="17" borderId="0" xfId="0" applyFont="1" applyFill="1" applyAlignment="1"/>
    <xf numFmtId="43" fontId="36" fillId="18" borderId="15" xfId="0" applyNumberFormat="1" applyFont="1" applyFill="1" applyBorder="1" applyAlignment="1">
      <alignment horizontal="center" vertical="center"/>
    </xf>
    <xf numFmtId="0" fontId="35" fillId="15" borderId="0" xfId="0" applyFont="1" applyFill="1" applyBorder="1"/>
    <xf numFmtId="0" fontId="35" fillId="15" borderId="0" xfId="0" applyFont="1" applyFill="1" applyBorder="1" applyAlignment="1">
      <alignment horizontal="center"/>
    </xf>
    <xf numFmtId="2" fontId="36" fillId="13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16" fontId="36" fillId="6" borderId="22" xfId="0" applyNumberFormat="1" applyFont="1" applyFill="1" applyBorder="1" applyAlignment="1">
      <alignment horizontal="center" vertical="center"/>
    </xf>
    <xf numFmtId="1" fontId="35" fillId="15" borderId="24" xfId="0" applyNumberFormat="1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6" fontId="35" fillId="15" borderId="24" xfId="0" applyNumberFormat="1" applyFont="1" applyFill="1" applyBorder="1" applyAlignment="1">
      <alignment horizontal="center" vertical="center"/>
    </xf>
    <xf numFmtId="0" fontId="35" fillId="15" borderId="24" xfId="0" applyFont="1" applyFill="1" applyBorder="1" applyAlignment="1">
      <alignment horizontal="left"/>
    </xf>
    <xf numFmtId="0" fontId="35" fillId="15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7" fillId="6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6" borderId="0" xfId="0" applyFont="1" applyFill="1" applyAlignment="1"/>
    <xf numFmtId="165" fontId="35" fillId="15" borderId="25" xfId="0" applyNumberFormat="1" applyFont="1" applyFill="1" applyBorder="1" applyAlignment="1">
      <alignment horizontal="center" vertical="center"/>
    </xf>
    <xf numFmtId="1" fontId="35" fillId="11" borderId="24" xfId="0" applyNumberFormat="1" applyFont="1" applyFill="1" applyBorder="1" applyAlignment="1">
      <alignment horizontal="center" vertical="center"/>
    </xf>
    <xf numFmtId="166" fontId="35" fillId="11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19" borderId="22" xfId="0" applyFont="1" applyFill="1" applyBorder="1" applyAlignment="1"/>
    <xf numFmtId="0" fontId="43" fillId="20" borderId="22" xfId="0" applyFont="1" applyFill="1" applyBorder="1" applyAlignment="1"/>
    <xf numFmtId="0" fontId="36" fillId="15" borderId="22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1" borderId="26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7" fontId="36" fillId="11" borderId="1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6" borderId="1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2" fontId="44" fillId="11" borderId="2" xfId="0" applyNumberFormat="1" applyFont="1" applyFill="1" applyBorder="1" applyAlignment="1">
      <alignment horizontal="center" vertical="center"/>
    </xf>
    <xf numFmtId="2" fontId="44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/>
    <xf numFmtId="0" fontId="35" fillId="11" borderId="25" xfId="0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5" fillId="11" borderId="25" xfId="0" applyFont="1" applyFill="1" applyBorder="1"/>
    <xf numFmtId="0" fontId="43" fillId="19" borderId="25" xfId="0" applyFont="1" applyFill="1" applyBorder="1" applyAlignment="1"/>
    <xf numFmtId="0" fontId="36" fillId="11" borderId="23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0" fontId="36" fillId="12" borderId="20" xfId="0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43" fontId="36" fillId="13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36" fillId="6" borderId="25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2" borderId="23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12" borderId="15" xfId="0" applyFont="1" applyFill="1" applyBorder="1" applyAlignment="1">
      <alignment horizontal="center" vertical="center"/>
    </xf>
    <xf numFmtId="2" fontId="36" fillId="6" borderId="15" xfId="0" applyNumberFormat="1" applyFont="1" applyFill="1" applyBorder="1" applyAlignment="1">
      <alignment horizontal="center" vertical="center"/>
    </xf>
    <xf numFmtId="10" fontId="36" fillId="6" borderId="15" xfId="0" applyNumberFormat="1" applyFont="1" applyFill="1" applyBorder="1" applyAlignment="1">
      <alignment horizontal="center" vertical="center" wrapText="1"/>
    </xf>
    <xf numFmtId="16" fontId="36" fillId="6" borderId="15" xfId="0" applyNumberFormat="1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left"/>
    </xf>
    <xf numFmtId="0" fontId="35" fillId="2" borderId="15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center" vertical="center"/>
    </xf>
    <xf numFmtId="0" fontId="35" fillId="11" borderId="1" xfId="0" applyFont="1" applyFill="1" applyBorder="1"/>
    <xf numFmtId="0" fontId="35" fillId="11" borderId="15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43" fontId="36" fillId="6" borderId="15" xfId="0" applyNumberFormat="1" applyFont="1" applyFill="1" applyBorder="1" applyAlignment="1">
      <alignment horizontal="center" vertical="center"/>
    </xf>
    <xf numFmtId="167" fontId="36" fillId="11" borderId="22" xfId="0" applyNumberFormat="1" applyFont="1" applyFill="1" applyBorder="1" applyAlignment="1">
      <alignment horizontal="center" vertical="center"/>
    </xf>
    <xf numFmtId="43" fontId="36" fillId="6" borderId="22" xfId="0" applyNumberFormat="1" applyFont="1" applyFill="1" applyBorder="1" applyAlignment="1">
      <alignment horizontal="center" vertical="center"/>
    </xf>
    <xf numFmtId="16" fontId="36" fillId="11" borderId="22" xfId="0" applyNumberFormat="1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43" fillId="19" borderId="24" xfId="0" applyFont="1" applyFill="1" applyBorder="1" applyAlignment="1"/>
    <xf numFmtId="0" fontId="35" fillId="11" borderId="24" xfId="0" applyFont="1" applyFill="1" applyBorder="1" applyAlignment="1">
      <alignment horizontal="center" vertical="center"/>
    </xf>
    <xf numFmtId="1" fontId="35" fillId="21" borderId="24" xfId="0" applyNumberFormat="1" applyFont="1" applyFill="1" applyBorder="1" applyAlignment="1">
      <alignment horizontal="center" vertical="center"/>
    </xf>
    <xf numFmtId="165" fontId="35" fillId="21" borderId="24" xfId="0" applyNumberFormat="1" applyFont="1" applyFill="1" applyBorder="1" applyAlignment="1">
      <alignment horizontal="center" vertical="center"/>
    </xf>
    <xf numFmtId="166" fontId="35" fillId="21" borderId="24" xfId="0" applyNumberFormat="1" applyFont="1" applyFill="1" applyBorder="1" applyAlignment="1">
      <alignment horizontal="center" vertical="center"/>
    </xf>
    <xf numFmtId="0" fontId="43" fillId="22" borderId="24" xfId="0" applyFont="1" applyFill="1" applyBorder="1" applyAlignment="1"/>
    <xf numFmtId="0" fontId="35" fillId="21" borderId="24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7" fillId="23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left"/>
    </xf>
    <xf numFmtId="0" fontId="35" fillId="12" borderId="24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44" fillId="12" borderId="22" xfId="0" applyFont="1" applyFill="1" applyBorder="1" applyAlignment="1">
      <alignment horizontal="center" vertical="center"/>
    </xf>
    <xf numFmtId="165" fontId="44" fillId="12" borderId="22" xfId="0" applyNumberFormat="1" applyFont="1" applyFill="1" applyBorder="1" applyAlignment="1">
      <alignment horizontal="center" vertical="center"/>
    </xf>
    <xf numFmtId="0" fontId="44" fillId="12" borderId="23" xfId="0" applyFont="1" applyFill="1" applyBorder="1" applyAlignment="1">
      <alignment horizontal="center" vertical="center"/>
    </xf>
    <xf numFmtId="0" fontId="44" fillId="12" borderId="1" xfId="0" applyFont="1" applyFill="1" applyBorder="1"/>
    <xf numFmtId="0" fontId="44" fillId="1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0" fillId="16" borderId="0" xfId="0" applyFill="1" applyAlignment="1"/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left"/>
    </xf>
    <xf numFmtId="0" fontId="35" fillId="11" borderId="24" xfId="0" applyFont="1" applyFill="1" applyBorder="1" applyAlignment="1">
      <alignment horizontal="left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top"/>
    </xf>
    <xf numFmtId="0" fontId="36" fillId="25" borderId="1" xfId="0" applyFont="1" applyFill="1" applyBorder="1" applyAlignment="1">
      <alignment horizontal="center" vertical="center"/>
    </xf>
    <xf numFmtId="2" fontId="36" fillId="25" borderId="1" xfId="0" applyNumberFormat="1" applyFont="1" applyFill="1" applyBorder="1" applyAlignment="1">
      <alignment horizontal="center" vertical="center"/>
    </xf>
    <xf numFmtId="10" fontId="36" fillId="25" borderId="1" xfId="0" applyNumberFormat="1" applyFont="1" applyFill="1" applyBorder="1" applyAlignment="1">
      <alignment horizontal="center" vertical="center" wrapText="1"/>
    </xf>
    <xf numFmtId="16" fontId="36" fillId="25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1" borderId="4" xfId="0" applyFont="1" applyFill="1" applyBorder="1"/>
    <xf numFmtId="0" fontId="36" fillId="11" borderId="1" xfId="0" applyFont="1" applyFill="1" applyBorder="1" applyAlignment="1">
      <alignment horizontal="center" vertical="center"/>
    </xf>
    <xf numFmtId="2" fontId="36" fillId="11" borderId="22" xfId="0" applyNumberFormat="1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2" fontId="36" fillId="11" borderId="25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165" fontId="44" fillId="12" borderId="24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6" fontId="36" fillId="23" borderId="1" xfId="0" applyNumberFormat="1" applyFont="1" applyFill="1" applyBorder="1" applyAlignment="1">
      <alignment horizontal="center" vertical="center"/>
    </xf>
    <xf numFmtId="0" fontId="35" fillId="21" borderId="24" xfId="0" applyFont="1" applyFill="1" applyBorder="1" applyAlignment="1">
      <alignment horizontal="left"/>
    </xf>
    <xf numFmtId="15" fontId="35" fillId="24" borderId="0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" fontId="36" fillId="15" borderId="22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15" borderId="4" xfId="0" applyFont="1" applyFill="1" applyBorder="1"/>
    <xf numFmtId="0" fontId="35" fillId="15" borderId="1" xfId="0" applyFont="1" applyFill="1" applyBorder="1"/>
    <xf numFmtId="0" fontId="35" fillId="15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22" xfId="0" applyNumberFormat="1" applyFont="1" applyFill="1" applyBorder="1" applyAlignment="1">
      <alignment horizontal="center" vertical="center"/>
    </xf>
    <xf numFmtId="0" fontId="36" fillId="15" borderId="6" xfId="0" applyFont="1" applyFill="1" applyBorder="1"/>
    <xf numFmtId="0" fontId="35" fillId="15" borderId="2" xfId="0" applyFont="1" applyFill="1" applyBorder="1"/>
    <xf numFmtId="0" fontId="35" fillId="15" borderId="2" xfId="0" applyFont="1" applyFill="1" applyBorder="1" applyAlignment="1">
      <alignment horizontal="center" vertical="center"/>
    </xf>
    <xf numFmtId="2" fontId="36" fillId="15" borderId="21" xfId="0" applyNumberFormat="1" applyFont="1" applyFill="1" applyBorder="1" applyAlignment="1">
      <alignment horizontal="center" vertical="center"/>
    </xf>
    <xf numFmtId="2" fontId="36" fillId="15" borderId="29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35" fillId="2" borderId="25" xfId="0" applyNumberFormat="1" applyFont="1" applyFill="1" applyBorder="1" applyAlignment="1">
      <alignment horizontal="center" vertical="center"/>
    </xf>
    <xf numFmtId="166" fontId="35" fillId="2" borderId="30" xfId="0" applyNumberFormat="1" applyFont="1" applyFill="1" applyBorder="1" applyAlignment="1">
      <alignment horizontal="center" vertical="center"/>
    </xf>
    <xf numFmtId="0" fontId="36" fillId="2" borderId="25" xfId="0" applyFont="1" applyFill="1" applyBorder="1"/>
    <xf numFmtId="0" fontId="35" fillId="2" borderId="31" xfId="0" applyFont="1" applyFill="1" applyBorder="1" applyAlignment="1">
      <alignment horizontal="center" vertical="center"/>
    </xf>
    <xf numFmtId="0" fontId="35" fillId="15" borderId="25" xfId="0" applyFont="1" applyFill="1" applyBorder="1" applyAlignment="1">
      <alignment horizontal="center" vertical="center"/>
    </xf>
    <xf numFmtId="0" fontId="35" fillId="2" borderId="2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167" fontId="36" fillId="2" borderId="15" xfId="0" applyNumberFormat="1" applyFont="1" applyFill="1" applyBorder="1" applyAlignment="1">
      <alignment horizontal="center" vertical="center"/>
    </xf>
    <xf numFmtId="0" fontId="36" fillId="15" borderId="22" xfId="0" applyFont="1" applyFill="1" applyBorder="1"/>
    <xf numFmtId="0" fontId="35" fillId="15" borderId="22" xfId="0" applyFont="1" applyFill="1" applyBorder="1"/>
    <xf numFmtId="43" fontId="36" fillId="15" borderId="2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6" fillId="11" borderId="2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16" fontId="36" fillId="11" borderId="15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5" fontId="35" fillId="11" borderId="25" xfId="0" applyNumberFormat="1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0" fontId="36" fillId="11" borderId="6" xfId="0" applyFont="1" applyFill="1" applyBorder="1" applyAlignment="1">
      <alignment horizontal="center" vertical="center"/>
    </xf>
    <xf numFmtId="0" fontId="36" fillId="11" borderId="23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43" fontId="36" fillId="15" borderId="2" xfId="0" applyNumberFormat="1" applyFont="1" applyFill="1" applyBorder="1" applyAlignment="1">
      <alignment horizontal="center" vertical="center"/>
    </xf>
    <xf numFmtId="43" fontId="36" fillId="15" borderId="18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16" fontId="36" fillId="15" borderId="18" xfId="0" applyNumberFormat="1" applyFont="1" applyFill="1" applyBorder="1" applyAlignment="1">
      <alignment horizontal="center" vertical="center"/>
    </xf>
    <xf numFmtId="0" fontId="35" fillId="15" borderId="34" xfId="0" applyFont="1" applyFill="1" applyBorder="1" applyAlignment="1">
      <alignment horizontal="center" vertical="center"/>
    </xf>
    <xf numFmtId="0" fontId="35" fillId="15" borderId="35" xfId="0" applyFont="1" applyFill="1" applyBorder="1" applyAlignment="1">
      <alignment horizontal="center" vertical="center"/>
    </xf>
    <xf numFmtId="165" fontId="35" fillId="15" borderId="24" xfId="0" applyNumberFormat="1" applyFont="1" applyFill="1" applyBorder="1" applyAlignment="1">
      <alignment horizontal="center" vertical="center"/>
    </xf>
    <xf numFmtId="165" fontId="35" fillId="15" borderId="29" xfId="0" applyNumberFormat="1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1" xfId="0" applyFont="1" applyFill="1" applyBorder="1" applyAlignment="1">
      <alignment horizontal="center" vertical="center"/>
    </xf>
    <xf numFmtId="0" fontId="36" fillId="15" borderId="32" xfId="0" applyFont="1" applyFill="1" applyBorder="1" applyAlignment="1">
      <alignment horizontal="center" vertical="center"/>
    </xf>
    <xf numFmtId="0" fontId="36" fillId="15" borderId="33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36" fillId="15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9" sqref="C2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11" sqref="D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0" t="s">
        <v>16</v>
      </c>
      <c r="B9" s="502" t="s">
        <v>17</v>
      </c>
      <c r="C9" s="502" t="s">
        <v>18</v>
      </c>
      <c r="D9" s="502" t="s">
        <v>19</v>
      </c>
      <c r="E9" s="26" t="s">
        <v>20</v>
      </c>
      <c r="F9" s="26" t="s">
        <v>21</v>
      </c>
      <c r="G9" s="497" t="s">
        <v>22</v>
      </c>
      <c r="H9" s="498"/>
      <c r="I9" s="499"/>
      <c r="J9" s="497" t="s">
        <v>23</v>
      </c>
      <c r="K9" s="498"/>
      <c r="L9" s="499"/>
      <c r="M9" s="26"/>
      <c r="N9" s="27"/>
      <c r="O9" s="27"/>
      <c r="P9" s="27"/>
    </row>
    <row r="10" spans="1:16" ht="59.25" customHeight="1">
      <c r="A10" s="501"/>
      <c r="B10" s="503"/>
      <c r="C10" s="503"/>
      <c r="D10" s="50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37861.050000000003</v>
      </c>
      <c r="F11" s="35">
        <v>37681.416666666664</v>
      </c>
      <c r="G11" s="36">
        <v>37452.633333333331</v>
      </c>
      <c r="H11" s="36">
        <v>37044.216666666667</v>
      </c>
      <c r="I11" s="36">
        <v>36815.433333333334</v>
      </c>
      <c r="J11" s="36">
        <v>38089.833333333328</v>
      </c>
      <c r="K11" s="36">
        <v>38318.616666666669</v>
      </c>
      <c r="L11" s="36">
        <v>38727.033333333326</v>
      </c>
      <c r="M11" s="37">
        <v>37910.199999999997</v>
      </c>
      <c r="N11" s="37">
        <v>37273</v>
      </c>
      <c r="O11" s="38">
        <v>2083775</v>
      </c>
      <c r="P11" s="39">
        <v>-0.11419188913450093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17833.099999999999</v>
      </c>
      <c r="F12" s="40">
        <v>17771.216666666667</v>
      </c>
      <c r="G12" s="41">
        <v>17696.983333333334</v>
      </c>
      <c r="H12" s="41">
        <v>17560.866666666665</v>
      </c>
      <c r="I12" s="41">
        <v>17486.633333333331</v>
      </c>
      <c r="J12" s="41">
        <v>17907.333333333336</v>
      </c>
      <c r="K12" s="41">
        <v>17981.566666666673</v>
      </c>
      <c r="L12" s="41">
        <v>18117.683333333338</v>
      </c>
      <c r="M12" s="31">
        <v>17845.45</v>
      </c>
      <c r="N12" s="31">
        <v>17635.099999999999</v>
      </c>
      <c r="O12" s="42">
        <v>15091950</v>
      </c>
      <c r="P12" s="43">
        <v>1.926492736396361E-2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18618.849999999999</v>
      </c>
      <c r="F13" s="40">
        <v>18527.983333333334</v>
      </c>
      <c r="G13" s="41">
        <v>18401.516666666666</v>
      </c>
      <c r="H13" s="41">
        <v>18184.183333333334</v>
      </c>
      <c r="I13" s="41">
        <v>18057.716666666667</v>
      </c>
      <c r="J13" s="41">
        <v>18745.316666666666</v>
      </c>
      <c r="K13" s="41">
        <v>18871.783333333333</v>
      </c>
      <c r="L13" s="41">
        <v>19089.116666666665</v>
      </c>
      <c r="M13" s="31">
        <v>18654.45</v>
      </c>
      <c r="N13" s="31">
        <v>18310.650000000001</v>
      </c>
      <c r="O13" s="42">
        <v>5200</v>
      </c>
      <c r="P13" s="43">
        <v>-2.9850746268656716E-2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920.35</v>
      </c>
      <c r="F14" s="40">
        <v>921.55000000000007</v>
      </c>
      <c r="G14" s="41">
        <v>915.20000000000016</v>
      </c>
      <c r="H14" s="41">
        <v>910.05000000000007</v>
      </c>
      <c r="I14" s="41">
        <v>903.70000000000016</v>
      </c>
      <c r="J14" s="41">
        <v>926.70000000000016</v>
      </c>
      <c r="K14" s="41">
        <v>933.05000000000007</v>
      </c>
      <c r="L14" s="41">
        <v>938.20000000000016</v>
      </c>
      <c r="M14" s="31">
        <v>927.9</v>
      </c>
      <c r="N14" s="31">
        <v>916.4</v>
      </c>
      <c r="O14" s="42">
        <v>4076600</v>
      </c>
      <c r="P14" s="43">
        <v>8.6225026288117776E-3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219.5</v>
      </c>
      <c r="F15" s="40">
        <v>220.46666666666667</v>
      </c>
      <c r="G15" s="41">
        <v>212.53333333333333</v>
      </c>
      <c r="H15" s="41">
        <v>205.56666666666666</v>
      </c>
      <c r="I15" s="41">
        <v>197.63333333333333</v>
      </c>
      <c r="J15" s="41">
        <v>227.43333333333334</v>
      </c>
      <c r="K15" s="41">
        <v>235.36666666666667</v>
      </c>
      <c r="L15" s="41">
        <v>242.33333333333334</v>
      </c>
      <c r="M15" s="31">
        <v>228.4</v>
      </c>
      <c r="N15" s="31">
        <v>213.5</v>
      </c>
      <c r="O15" s="42">
        <v>14703000</v>
      </c>
      <c r="P15" s="43">
        <v>0.21195885126446634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2356.5</v>
      </c>
      <c r="F16" s="40">
        <v>2361.2166666666667</v>
      </c>
      <c r="G16" s="41">
        <v>2338.4833333333336</v>
      </c>
      <c r="H16" s="41">
        <v>2320.4666666666667</v>
      </c>
      <c r="I16" s="41">
        <v>2297.7333333333336</v>
      </c>
      <c r="J16" s="41">
        <v>2379.2333333333336</v>
      </c>
      <c r="K16" s="41">
        <v>2401.9666666666662</v>
      </c>
      <c r="L16" s="41">
        <v>2419.9833333333336</v>
      </c>
      <c r="M16" s="31">
        <v>2383.9499999999998</v>
      </c>
      <c r="N16" s="31">
        <v>2343.1999999999998</v>
      </c>
      <c r="O16" s="42">
        <v>2913000</v>
      </c>
      <c r="P16" s="43">
        <v>3.8687823141379925E-2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1478.5</v>
      </c>
      <c r="F17" s="40">
        <v>1470.1666666666667</v>
      </c>
      <c r="G17" s="41">
        <v>1455.3333333333335</v>
      </c>
      <c r="H17" s="41">
        <v>1432.1666666666667</v>
      </c>
      <c r="I17" s="41">
        <v>1417.3333333333335</v>
      </c>
      <c r="J17" s="41">
        <v>1493.3333333333335</v>
      </c>
      <c r="K17" s="41">
        <v>1508.166666666667</v>
      </c>
      <c r="L17" s="41">
        <v>1531.3333333333335</v>
      </c>
      <c r="M17" s="31">
        <v>1485</v>
      </c>
      <c r="N17" s="31">
        <v>1447</v>
      </c>
      <c r="O17" s="42">
        <v>25603000</v>
      </c>
      <c r="P17" s="43">
        <v>2.1920382040944144E-3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755.55</v>
      </c>
      <c r="F18" s="40">
        <v>755.94999999999993</v>
      </c>
      <c r="G18" s="41">
        <v>750.09999999999991</v>
      </c>
      <c r="H18" s="41">
        <v>744.65</v>
      </c>
      <c r="I18" s="41">
        <v>738.8</v>
      </c>
      <c r="J18" s="41">
        <v>761.39999999999986</v>
      </c>
      <c r="K18" s="41">
        <v>767.25</v>
      </c>
      <c r="L18" s="41">
        <v>772.69999999999982</v>
      </c>
      <c r="M18" s="31">
        <v>761.8</v>
      </c>
      <c r="N18" s="31">
        <v>750.5</v>
      </c>
      <c r="O18" s="42">
        <v>92597500</v>
      </c>
      <c r="P18" s="43">
        <v>6.0298231795094656E-3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3973.05</v>
      </c>
      <c r="F19" s="40">
        <v>3948.1166666666668</v>
      </c>
      <c r="G19" s="41">
        <v>3908.2333333333336</v>
      </c>
      <c r="H19" s="41">
        <v>3843.416666666667</v>
      </c>
      <c r="I19" s="41">
        <v>3803.5333333333338</v>
      </c>
      <c r="J19" s="41">
        <v>4012.9333333333334</v>
      </c>
      <c r="K19" s="41">
        <v>4052.8166666666666</v>
      </c>
      <c r="L19" s="41">
        <v>4117.6333333333332</v>
      </c>
      <c r="M19" s="31">
        <v>3988</v>
      </c>
      <c r="N19" s="31">
        <v>3883.3</v>
      </c>
      <c r="O19" s="42">
        <v>412800</v>
      </c>
      <c r="P19" s="43">
        <v>6.2821833161688975E-2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737.45</v>
      </c>
      <c r="F20" s="40">
        <v>737.70000000000016</v>
      </c>
      <c r="G20" s="41">
        <v>734.45000000000027</v>
      </c>
      <c r="H20" s="41">
        <v>731.45000000000016</v>
      </c>
      <c r="I20" s="41">
        <v>728.20000000000027</v>
      </c>
      <c r="J20" s="41">
        <v>740.70000000000027</v>
      </c>
      <c r="K20" s="41">
        <v>743.95</v>
      </c>
      <c r="L20" s="41">
        <v>746.95000000000027</v>
      </c>
      <c r="M20" s="31">
        <v>740.95</v>
      </c>
      <c r="N20" s="31">
        <v>734.7</v>
      </c>
      <c r="O20" s="42">
        <v>8514000</v>
      </c>
      <c r="P20" s="43">
        <v>3.0251694094869313E-2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420.95</v>
      </c>
      <c r="F21" s="40">
        <v>419.90000000000003</v>
      </c>
      <c r="G21" s="41">
        <v>417.55000000000007</v>
      </c>
      <c r="H21" s="41">
        <v>414.15000000000003</v>
      </c>
      <c r="I21" s="41">
        <v>411.80000000000007</v>
      </c>
      <c r="J21" s="41">
        <v>423.30000000000007</v>
      </c>
      <c r="K21" s="41">
        <v>425.65000000000009</v>
      </c>
      <c r="L21" s="41">
        <v>429.05000000000007</v>
      </c>
      <c r="M21" s="31">
        <v>422.25</v>
      </c>
      <c r="N21" s="31">
        <v>416.5</v>
      </c>
      <c r="O21" s="42">
        <v>15036000</v>
      </c>
      <c r="P21" s="43">
        <v>1.2116316639741519E-2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822.95</v>
      </c>
      <c r="F22" s="40">
        <v>825.26666666666677</v>
      </c>
      <c r="G22" s="41">
        <v>807.78333333333353</v>
      </c>
      <c r="H22" s="41">
        <v>792.61666666666679</v>
      </c>
      <c r="I22" s="41">
        <v>775.13333333333355</v>
      </c>
      <c r="J22" s="41">
        <v>840.43333333333351</v>
      </c>
      <c r="K22" s="41">
        <v>857.91666666666686</v>
      </c>
      <c r="L22" s="41">
        <v>873.08333333333348</v>
      </c>
      <c r="M22" s="31">
        <v>842.75</v>
      </c>
      <c r="N22" s="31">
        <v>810.1</v>
      </c>
      <c r="O22" s="42">
        <v>2262150</v>
      </c>
      <c r="P22" s="43">
        <v>6.1145510835913311E-2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5109.2</v>
      </c>
      <c r="F23" s="40">
        <v>5057.1500000000005</v>
      </c>
      <c r="G23" s="41">
        <v>4966.5500000000011</v>
      </c>
      <c r="H23" s="41">
        <v>4823.9000000000005</v>
      </c>
      <c r="I23" s="41">
        <v>4733.3000000000011</v>
      </c>
      <c r="J23" s="41">
        <v>5199.8000000000011</v>
      </c>
      <c r="K23" s="41">
        <v>5290.4000000000015</v>
      </c>
      <c r="L23" s="41">
        <v>5433.0500000000011</v>
      </c>
      <c r="M23" s="31">
        <v>5147.75</v>
      </c>
      <c r="N23" s="31">
        <v>4914.5</v>
      </c>
      <c r="O23" s="42">
        <v>2733000</v>
      </c>
      <c r="P23" s="43">
        <v>4.8934945308002305E-2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236.8</v>
      </c>
      <c r="F24" s="40">
        <v>236.83333333333334</v>
      </c>
      <c r="G24" s="41">
        <v>233.56666666666669</v>
      </c>
      <c r="H24" s="41">
        <v>230.33333333333334</v>
      </c>
      <c r="I24" s="41">
        <v>227.06666666666669</v>
      </c>
      <c r="J24" s="41">
        <v>240.06666666666669</v>
      </c>
      <c r="K24" s="41">
        <v>243.33333333333334</v>
      </c>
      <c r="L24" s="41">
        <v>246.56666666666669</v>
      </c>
      <c r="M24" s="31">
        <v>240.1</v>
      </c>
      <c r="N24" s="31">
        <v>233.6</v>
      </c>
      <c r="O24" s="42">
        <v>15180000</v>
      </c>
      <c r="P24" s="43">
        <v>-3.1193564275160072E-3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129.25</v>
      </c>
      <c r="F25" s="40">
        <v>129.71666666666667</v>
      </c>
      <c r="G25" s="41">
        <v>128.23333333333335</v>
      </c>
      <c r="H25" s="41">
        <v>127.21666666666667</v>
      </c>
      <c r="I25" s="41">
        <v>125.73333333333335</v>
      </c>
      <c r="J25" s="41">
        <v>130.73333333333335</v>
      </c>
      <c r="K25" s="41">
        <v>132.21666666666664</v>
      </c>
      <c r="L25" s="41">
        <v>133.23333333333335</v>
      </c>
      <c r="M25" s="31">
        <v>131.19999999999999</v>
      </c>
      <c r="N25" s="31">
        <v>128.69999999999999</v>
      </c>
      <c r="O25" s="42">
        <v>51421500</v>
      </c>
      <c r="P25" s="43">
        <v>8.2053996823716249E-3</v>
      </c>
    </row>
    <row r="26" spans="1:16" ht="12.75" customHeight="1">
      <c r="A26" s="31">
        <v>16</v>
      </c>
      <c r="B26" s="273" t="s">
        <v>57</v>
      </c>
      <c r="C26" s="33" t="s">
        <v>58</v>
      </c>
      <c r="D26" s="34">
        <v>44469</v>
      </c>
      <c r="E26" s="40">
        <v>3330.05</v>
      </c>
      <c r="F26" s="40">
        <v>3330.8666666666668</v>
      </c>
      <c r="G26" s="41">
        <v>3320.1833333333334</v>
      </c>
      <c r="H26" s="41">
        <v>3310.3166666666666</v>
      </c>
      <c r="I26" s="41">
        <v>3299.6333333333332</v>
      </c>
      <c r="J26" s="41">
        <v>3340.7333333333336</v>
      </c>
      <c r="K26" s="41">
        <v>3351.416666666667</v>
      </c>
      <c r="L26" s="41">
        <v>3361.2833333333338</v>
      </c>
      <c r="M26" s="31">
        <v>3341.55</v>
      </c>
      <c r="N26" s="31">
        <v>3321</v>
      </c>
      <c r="O26" s="42">
        <v>4708800</v>
      </c>
      <c r="P26" s="43">
        <v>1.2775842044134728E-2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2113</v>
      </c>
      <c r="F27" s="40">
        <v>2116.6166666666668</v>
      </c>
      <c r="G27" s="41">
        <v>2081.4333333333334</v>
      </c>
      <c r="H27" s="41">
        <v>2049.8666666666668</v>
      </c>
      <c r="I27" s="41">
        <v>2014.6833333333334</v>
      </c>
      <c r="J27" s="41">
        <v>2148.1833333333334</v>
      </c>
      <c r="K27" s="41">
        <v>2183.3666666666668</v>
      </c>
      <c r="L27" s="41">
        <v>2214.9333333333334</v>
      </c>
      <c r="M27" s="31">
        <v>2151.8000000000002</v>
      </c>
      <c r="N27" s="31">
        <v>2085.0500000000002</v>
      </c>
      <c r="O27" s="42">
        <v>482075</v>
      </c>
      <c r="P27" s="43">
        <v>9.4940662086196129E-2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1108.05</v>
      </c>
      <c r="F28" s="40">
        <v>1110.5</v>
      </c>
      <c r="G28" s="41">
        <v>1089.5</v>
      </c>
      <c r="H28" s="41">
        <v>1070.95</v>
      </c>
      <c r="I28" s="41">
        <v>1049.95</v>
      </c>
      <c r="J28" s="41">
        <v>1129.05</v>
      </c>
      <c r="K28" s="41">
        <v>1150.05</v>
      </c>
      <c r="L28" s="41">
        <v>1168.5999999999999</v>
      </c>
      <c r="M28" s="31">
        <v>1131.5</v>
      </c>
      <c r="N28" s="31">
        <v>1091.95</v>
      </c>
      <c r="O28" s="42">
        <v>5598000</v>
      </c>
      <c r="P28" s="43">
        <v>3.6570687899268588E-2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735.15</v>
      </c>
      <c r="F29" s="40">
        <v>734.98333333333323</v>
      </c>
      <c r="G29" s="41">
        <v>729.51666666666642</v>
      </c>
      <c r="H29" s="41">
        <v>723.88333333333321</v>
      </c>
      <c r="I29" s="41">
        <v>718.4166666666664</v>
      </c>
      <c r="J29" s="41">
        <v>740.61666666666645</v>
      </c>
      <c r="K29" s="41">
        <v>746.08333333333337</v>
      </c>
      <c r="L29" s="41">
        <v>751.71666666666647</v>
      </c>
      <c r="M29" s="31">
        <v>740.45</v>
      </c>
      <c r="N29" s="31">
        <v>729.35</v>
      </c>
      <c r="O29" s="42">
        <v>15065700</v>
      </c>
      <c r="P29" s="43">
        <v>7.1260971582514992E-3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812.85</v>
      </c>
      <c r="F30" s="40">
        <v>807.1</v>
      </c>
      <c r="G30" s="41">
        <v>799.7</v>
      </c>
      <c r="H30" s="41">
        <v>786.55000000000007</v>
      </c>
      <c r="I30" s="41">
        <v>779.15000000000009</v>
      </c>
      <c r="J30" s="41">
        <v>820.25</v>
      </c>
      <c r="K30" s="41">
        <v>827.64999999999986</v>
      </c>
      <c r="L30" s="41">
        <v>840.8</v>
      </c>
      <c r="M30" s="31">
        <v>814.5</v>
      </c>
      <c r="N30" s="31">
        <v>793.95</v>
      </c>
      <c r="O30" s="42">
        <v>33274800</v>
      </c>
      <c r="P30" s="43">
        <v>-1.7781870992880169E-2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3809.55</v>
      </c>
      <c r="F31" s="40">
        <v>3804.7833333333333</v>
      </c>
      <c r="G31" s="41">
        <v>3779.6666666666665</v>
      </c>
      <c r="H31" s="41">
        <v>3749.7833333333333</v>
      </c>
      <c r="I31" s="41">
        <v>3724.6666666666665</v>
      </c>
      <c r="J31" s="41">
        <v>3834.6666666666665</v>
      </c>
      <c r="K31" s="41">
        <v>3859.7833333333333</v>
      </c>
      <c r="L31" s="41">
        <v>3889.6666666666665</v>
      </c>
      <c r="M31" s="31">
        <v>3829.9</v>
      </c>
      <c r="N31" s="31">
        <v>3774.9</v>
      </c>
      <c r="O31" s="42">
        <v>3158000</v>
      </c>
      <c r="P31" s="43">
        <v>-2.7630851819688954E-3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18528.150000000001</v>
      </c>
      <c r="F32" s="40">
        <v>18342.416666666668</v>
      </c>
      <c r="G32" s="41">
        <v>17874.833333333336</v>
      </c>
      <c r="H32" s="41">
        <v>17221.516666666666</v>
      </c>
      <c r="I32" s="41">
        <v>16753.933333333334</v>
      </c>
      <c r="J32" s="41">
        <v>18995.733333333337</v>
      </c>
      <c r="K32" s="41">
        <v>19463.316666666673</v>
      </c>
      <c r="L32" s="41">
        <v>20116.633333333339</v>
      </c>
      <c r="M32" s="31">
        <v>18810</v>
      </c>
      <c r="N32" s="31">
        <v>17689.099999999999</v>
      </c>
      <c r="O32" s="42">
        <v>897525</v>
      </c>
      <c r="P32" s="43">
        <v>8.6131784352877105E-2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7914.45</v>
      </c>
      <c r="F33" s="40">
        <v>7916.95</v>
      </c>
      <c r="G33" s="41">
        <v>7808.75</v>
      </c>
      <c r="H33" s="41">
        <v>7703.05</v>
      </c>
      <c r="I33" s="41">
        <v>7594.85</v>
      </c>
      <c r="J33" s="41">
        <v>8022.65</v>
      </c>
      <c r="K33" s="41">
        <v>8130.8499999999985</v>
      </c>
      <c r="L33" s="41">
        <v>8236.5499999999993</v>
      </c>
      <c r="M33" s="31">
        <v>8025.15</v>
      </c>
      <c r="N33" s="31">
        <v>7811.25</v>
      </c>
      <c r="O33" s="42">
        <v>4638250</v>
      </c>
      <c r="P33" s="43">
        <v>3.380114112652443E-3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2656.5</v>
      </c>
      <c r="F34" s="40">
        <v>2674.9666666666667</v>
      </c>
      <c r="G34" s="41">
        <v>2620.9333333333334</v>
      </c>
      <c r="H34" s="41">
        <v>2585.3666666666668</v>
      </c>
      <c r="I34" s="41">
        <v>2531.3333333333335</v>
      </c>
      <c r="J34" s="41">
        <v>2710.5333333333333</v>
      </c>
      <c r="K34" s="41">
        <v>2764.5666666666671</v>
      </c>
      <c r="L34" s="41">
        <v>2800.1333333333332</v>
      </c>
      <c r="M34" s="31">
        <v>2729</v>
      </c>
      <c r="N34" s="31">
        <v>2639.4</v>
      </c>
      <c r="O34" s="42">
        <v>1649600</v>
      </c>
      <c r="P34" s="43">
        <v>-3.3832769453842437E-3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289.25</v>
      </c>
      <c r="F35" s="40">
        <v>288.96666666666664</v>
      </c>
      <c r="G35" s="41">
        <v>285.7833333333333</v>
      </c>
      <c r="H35" s="41">
        <v>282.31666666666666</v>
      </c>
      <c r="I35" s="41">
        <v>279.13333333333333</v>
      </c>
      <c r="J35" s="41">
        <v>292.43333333333328</v>
      </c>
      <c r="K35" s="41">
        <v>295.61666666666656</v>
      </c>
      <c r="L35" s="41">
        <v>299.08333333333326</v>
      </c>
      <c r="M35" s="31">
        <v>292.14999999999998</v>
      </c>
      <c r="N35" s="31">
        <v>285.5</v>
      </c>
      <c r="O35" s="42">
        <v>29192400</v>
      </c>
      <c r="P35" s="43">
        <v>4.3349021550656425E-3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79.900000000000006</v>
      </c>
      <c r="F36" s="40">
        <v>80.25</v>
      </c>
      <c r="G36" s="41">
        <v>79.2</v>
      </c>
      <c r="H36" s="41">
        <v>78.5</v>
      </c>
      <c r="I36" s="41">
        <v>77.45</v>
      </c>
      <c r="J36" s="41">
        <v>80.95</v>
      </c>
      <c r="K36" s="41">
        <v>82.000000000000014</v>
      </c>
      <c r="L36" s="41">
        <v>82.7</v>
      </c>
      <c r="M36" s="31">
        <v>81.3</v>
      </c>
      <c r="N36" s="31">
        <v>79.55</v>
      </c>
      <c r="O36" s="42">
        <v>169287300</v>
      </c>
      <c r="P36" s="43">
        <v>2.7992895204262878E-2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1805.05</v>
      </c>
      <c r="F37" s="40">
        <v>1805.6833333333332</v>
      </c>
      <c r="G37" s="41">
        <v>1789.7666666666664</v>
      </c>
      <c r="H37" s="41">
        <v>1774.4833333333333</v>
      </c>
      <c r="I37" s="41">
        <v>1758.5666666666666</v>
      </c>
      <c r="J37" s="41">
        <v>1820.9666666666662</v>
      </c>
      <c r="K37" s="41">
        <v>1836.8833333333328</v>
      </c>
      <c r="L37" s="41">
        <v>1852.1666666666661</v>
      </c>
      <c r="M37" s="31">
        <v>1821.6</v>
      </c>
      <c r="N37" s="31">
        <v>1790.4</v>
      </c>
      <c r="O37" s="42">
        <v>2112550</v>
      </c>
      <c r="P37" s="43">
        <v>2.7554842161583736E-2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207.5</v>
      </c>
      <c r="F38" s="40">
        <v>208.33333333333334</v>
      </c>
      <c r="G38" s="41">
        <v>205.76666666666668</v>
      </c>
      <c r="H38" s="41">
        <v>204.03333333333333</v>
      </c>
      <c r="I38" s="41">
        <v>201.46666666666667</v>
      </c>
      <c r="J38" s="41">
        <v>210.06666666666669</v>
      </c>
      <c r="K38" s="41">
        <v>212.63333333333335</v>
      </c>
      <c r="L38" s="41">
        <v>214.3666666666667</v>
      </c>
      <c r="M38" s="31">
        <v>210.9</v>
      </c>
      <c r="N38" s="31">
        <v>206.6</v>
      </c>
      <c r="O38" s="42">
        <v>23909600</v>
      </c>
      <c r="P38" s="43">
        <v>-1.1624253848570531E-2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822.95</v>
      </c>
      <c r="F39" s="40">
        <v>820.63333333333333</v>
      </c>
      <c r="G39" s="41">
        <v>816.31666666666661</v>
      </c>
      <c r="H39" s="41">
        <v>809.68333333333328</v>
      </c>
      <c r="I39" s="41">
        <v>805.36666666666656</v>
      </c>
      <c r="J39" s="41">
        <v>827.26666666666665</v>
      </c>
      <c r="K39" s="41">
        <v>831.58333333333348</v>
      </c>
      <c r="L39" s="41">
        <v>838.2166666666667</v>
      </c>
      <c r="M39" s="31">
        <v>824.95</v>
      </c>
      <c r="N39" s="31">
        <v>814</v>
      </c>
      <c r="O39" s="42">
        <v>5112800</v>
      </c>
      <c r="P39" s="43">
        <v>-3.0252451491758814E-2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765.2</v>
      </c>
      <c r="F40" s="40">
        <v>759.83333333333337</v>
      </c>
      <c r="G40" s="41">
        <v>751.31666666666672</v>
      </c>
      <c r="H40" s="41">
        <v>737.43333333333339</v>
      </c>
      <c r="I40" s="41">
        <v>728.91666666666674</v>
      </c>
      <c r="J40" s="41">
        <v>773.7166666666667</v>
      </c>
      <c r="K40" s="41">
        <v>782.23333333333335</v>
      </c>
      <c r="L40" s="41">
        <v>796.11666666666667</v>
      </c>
      <c r="M40" s="31">
        <v>768.35</v>
      </c>
      <c r="N40" s="31">
        <v>745.95</v>
      </c>
      <c r="O40" s="42">
        <v>9925500</v>
      </c>
      <c r="P40" s="43">
        <v>-1.3271696987772145E-2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724.7</v>
      </c>
      <c r="F41" s="40">
        <v>728.88333333333333</v>
      </c>
      <c r="G41" s="41">
        <v>717.66666666666663</v>
      </c>
      <c r="H41" s="41">
        <v>710.63333333333333</v>
      </c>
      <c r="I41" s="41">
        <v>699.41666666666663</v>
      </c>
      <c r="J41" s="41">
        <v>735.91666666666663</v>
      </c>
      <c r="K41" s="41">
        <v>747.13333333333333</v>
      </c>
      <c r="L41" s="41">
        <v>754.16666666666663</v>
      </c>
      <c r="M41" s="31">
        <v>740.1</v>
      </c>
      <c r="N41" s="31">
        <v>721.85</v>
      </c>
      <c r="O41" s="42">
        <v>65266260</v>
      </c>
      <c r="P41" s="43">
        <v>-2.7578599007170437E-2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57.35</v>
      </c>
      <c r="F42" s="40">
        <v>57.56666666666667</v>
      </c>
      <c r="G42" s="41">
        <v>56.933333333333337</v>
      </c>
      <c r="H42" s="41">
        <v>56.516666666666666</v>
      </c>
      <c r="I42" s="41">
        <v>55.883333333333333</v>
      </c>
      <c r="J42" s="41">
        <v>57.983333333333341</v>
      </c>
      <c r="K42" s="41">
        <v>58.616666666666681</v>
      </c>
      <c r="L42" s="41">
        <v>59.033333333333346</v>
      </c>
      <c r="M42" s="31">
        <v>58.2</v>
      </c>
      <c r="N42" s="31">
        <v>57.15</v>
      </c>
      <c r="O42" s="42">
        <v>125349000</v>
      </c>
      <c r="P42" s="43">
        <v>4.8388513216826204E-2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368.1</v>
      </c>
      <c r="F43" s="40">
        <v>368.90000000000003</v>
      </c>
      <c r="G43" s="41">
        <v>366.20000000000005</v>
      </c>
      <c r="H43" s="41">
        <v>364.3</v>
      </c>
      <c r="I43" s="41">
        <v>361.6</v>
      </c>
      <c r="J43" s="41">
        <v>370.80000000000007</v>
      </c>
      <c r="K43" s="41">
        <v>373.5</v>
      </c>
      <c r="L43" s="41">
        <v>375.40000000000009</v>
      </c>
      <c r="M43" s="31">
        <v>371.6</v>
      </c>
      <c r="N43" s="31">
        <v>367</v>
      </c>
      <c r="O43" s="42">
        <v>18685200</v>
      </c>
      <c r="P43" s="43">
        <v>1.6389340673088951E-2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15393.85</v>
      </c>
      <c r="F44" s="40">
        <v>15390.516666666668</v>
      </c>
      <c r="G44" s="41">
        <v>15271.033333333336</v>
      </c>
      <c r="H44" s="41">
        <v>15148.216666666669</v>
      </c>
      <c r="I44" s="41">
        <v>15028.733333333337</v>
      </c>
      <c r="J44" s="41">
        <v>15513.333333333336</v>
      </c>
      <c r="K44" s="41">
        <v>15632.816666666669</v>
      </c>
      <c r="L44" s="41">
        <v>15755.633333333335</v>
      </c>
      <c r="M44" s="31">
        <v>15510</v>
      </c>
      <c r="N44" s="31">
        <v>15267.7</v>
      </c>
      <c r="O44" s="42">
        <v>142700</v>
      </c>
      <c r="P44" s="43">
        <v>6.6517189835575488E-2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420.9</v>
      </c>
      <c r="F45" s="40">
        <v>421.36666666666662</v>
      </c>
      <c r="G45" s="41">
        <v>417.98333333333323</v>
      </c>
      <c r="H45" s="41">
        <v>415.06666666666661</v>
      </c>
      <c r="I45" s="41">
        <v>411.68333333333322</v>
      </c>
      <c r="J45" s="41">
        <v>424.28333333333325</v>
      </c>
      <c r="K45" s="41">
        <v>427.66666666666657</v>
      </c>
      <c r="L45" s="41">
        <v>430.58333333333326</v>
      </c>
      <c r="M45" s="31">
        <v>424.75</v>
      </c>
      <c r="N45" s="31">
        <v>418.45</v>
      </c>
      <c r="O45" s="42">
        <v>42080400</v>
      </c>
      <c r="P45" s="43">
        <v>1.2472932005197055E-2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4053.2</v>
      </c>
      <c r="F46" s="40">
        <v>4055.9333333333329</v>
      </c>
      <c r="G46" s="41">
        <v>4028.266666666666</v>
      </c>
      <c r="H46" s="41">
        <v>4003.333333333333</v>
      </c>
      <c r="I46" s="41">
        <v>3975.6666666666661</v>
      </c>
      <c r="J46" s="41">
        <v>4080.8666666666659</v>
      </c>
      <c r="K46" s="41">
        <v>4108.5333333333328</v>
      </c>
      <c r="L46" s="41">
        <v>4133.4666666666653</v>
      </c>
      <c r="M46" s="31">
        <v>4083.6</v>
      </c>
      <c r="N46" s="31">
        <v>4031</v>
      </c>
      <c r="O46" s="42">
        <v>1352000</v>
      </c>
      <c r="P46" s="43">
        <v>1.7765733212887685E-2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567.65</v>
      </c>
      <c r="F47" s="40">
        <v>567.63333333333333</v>
      </c>
      <c r="G47" s="41">
        <v>563.4666666666667</v>
      </c>
      <c r="H47" s="41">
        <v>559.28333333333342</v>
      </c>
      <c r="I47" s="41">
        <v>555.11666666666679</v>
      </c>
      <c r="J47" s="41">
        <v>571.81666666666661</v>
      </c>
      <c r="K47" s="41">
        <v>575.98333333333335</v>
      </c>
      <c r="L47" s="41">
        <v>580.16666666666652</v>
      </c>
      <c r="M47" s="31">
        <v>571.79999999999995</v>
      </c>
      <c r="N47" s="31">
        <v>563.45000000000005</v>
      </c>
      <c r="O47" s="42">
        <v>17833200</v>
      </c>
      <c r="P47" s="43">
        <v>-2.9221556886227545E-2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161.15</v>
      </c>
      <c r="F48" s="40">
        <v>161.01666666666665</v>
      </c>
      <c r="G48" s="41">
        <v>158.5333333333333</v>
      </c>
      <c r="H48" s="41">
        <v>155.91666666666666</v>
      </c>
      <c r="I48" s="41">
        <v>153.43333333333331</v>
      </c>
      <c r="J48" s="41">
        <v>163.6333333333333</v>
      </c>
      <c r="K48" s="41">
        <v>166.11666666666665</v>
      </c>
      <c r="L48" s="41">
        <v>168.73333333333329</v>
      </c>
      <c r="M48" s="31">
        <v>163.5</v>
      </c>
      <c r="N48" s="31">
        <v>158.4</v>
      </c>
      <c r="O48" s="42">
        <v>81675000</v>
      </c>
      <c r="P48" s="43">
        <v>5.8728825423491532E-2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682.3</v>
      </c>
      <c r="F49" s="40">
        <v>676.75</v>
      </c>
      <c r="G49" s="41">
        <v>660.15</v>
      </c>
      <c r="H49" s="41">
        <v>638</v>
      </c>
      <c r="I49" s="41">
        <v>621.4</v>
      </c>
      <c r="J49" s="41">
        <v>698.9</v>
      </c>
      <c r="K49" s="41">
        <v>715.49999999999989</v>
      </c>
      <c r="L49" s="41">
        <v>737.65</v>
      </c>
      <c r="M49" s="31">
        <v>693.35</v>
      </c>
      <c r="N49" s="31">
        <v>654.6</v>
      </c>
      <c r="O49" s="42">
        <v>3815175</v>
      </c>
      <c r="P49" s="43">
        <v>0.10256410256410256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587.85</v>
      </c>
      <c r="F50" s="40">
        <v>588.66666666666663</v>
      </c>
      <c r="G50" s="41">
        <v>574.2833333333333</v>
      </c>
      <c r="H50" s="41">
        <v>560.7166666666667</v>
      </c>
      <c r="I50" s="41">
        <v>546.33333333333337</v>
      </c>
      <c r="J50" s="41">
        <v>602.23333333333323</v>
      </c>
      <c r="K50" s="41">
        <v>616.61666666666667</v>
      </c>
      <c r="L50" s="41">
        <v>630.18333333333317</v>
      </c>
      <c r="M50" s="31">
        <v>603.04999999999995</v>
      </c>
      <c r="N50" s="31">
        <v>575.1</v>
      </c>
      <c r="O50" s="42">
        <v>12020000</v>
      </c>
      <c r="P50" s="43">
        <v>3.3388981636060101E-3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970.3</v>
      </c>
      <c r="F51" s="40">
        <v>967.19999999999993</v>
      </c>
      <c r="G51" s="41">
        <v>962.74999999999989</v>
      </c>
      <c r="H51" s="41">
        <v>955.19999999999993</v>
      </c>
      <c r="I51" s="41">
        <v>950.74999999999989</v>
      </c>
      <c r="J51" s="41">
        <v>974.74999999999989</v>
      </c>
      <c r="K51" s="41">
        <v>979.19999999999993</v>
      </c>
      <c r="L51" s="41">
        <v>986.74999999999989</v>
      </c>
      <c r="M51" s="31">
        <v>971.65</v>
      </c>
      <c r="N51" s="31">
        <v>959.65</v>
      </c>
      <c r="O51" s="42">
        <v>11084450</v>
      </c>
      <c r="P51" s="43">
        <v>-2.1853848801193072E-2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167.9</v>
      </c>
      <c r="F52" s="40">
        <v>167.33333333333334</v>
      </c>
      <c r="G52" s="41">
        <v>163.86666666666667</v>
      </c>
      <c r="H52" s="41">
        <v>159.83333333333334</v>
      </c>
      <c r="I52" s="41">
        <v>156.36666666666667</v>
      </c>
      <c r="J52" s="41">
        <v>171.36666666666667</v>
      </c>
      <c r="K52" s="41">
        <v>174.83333333333331</v>
      </c>
      <c r="L52" s="41">
        <v>178.86666666666667</v>
      </c>
      <c r="M52" s="31">
        <v>170.8</v>
      </c>
      <c r="N52" s="31">
        <v>163.30000000000001</v>
      </c>
      <c r="O52" s="42">
        <v>65772000</v>
      </c>
      <c r="P52" s="43">
        <v>5.0160944206008584E-2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5651.85</v>
      </c>
      <c r="F53" s="40">
        <v>5631.45</v>
      </c>
      <c r="G53" s="41">
        <v>5582.0499999999993</v>
      </c>
      <c r="H53" s="41">
        <v>5512.2499999999991</v>
      </c>
      <c r="I53" s="41">
        <v>5462.8499999999985</v>
      </c>
      <c r="J53" s="41">
        <v>5701.25</v>
      </c>
      <c r="K53" s="41">
        <v>5750.65</v>
      </c>
      <c r="L53" s="41">
        <v>5820.4500000000007</v>
      </c>
      <c r="M53" s="31">
        <v>5680.85</v>
      </c>
      <c r="N53" s="31">
        <v>5561.65</v>
      </c>
      <c r="O53" s="42">
        <v>797600</v>
      </c>
      <c r="P53" s="43">
        <v>-7.466401194624191E-3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1701.95</v>
      </c>
      <c r="F54" s="40">
        <v>1710.0333333333335</v>
      </c>
      <c r="G54" s="41">
        <v>1690.916666666667</v>
      </c>
      <c r="H54" s="41">
        <v>1679.8833333333334</v>
      </c>
      <c r="I54" s="41">
        <v>1660.7666666666669</v>
      </c>
      <c r="J54" s="41">
        <v>1721.0666666666671</v>
      </c>
      <c r="K54" s="41">
        <v>1740.1833333333334</v>
      </c>
      <c r="L54" s="41">
        <v>1751.2166666666672</v>
      </c>
      <c r="M54" s="31">
        <v>1729.15</v>
      </c>
      <c r="N54" s="31">
        <v>1699</v>
      </c>
      <c r="O54" s="42">
        <v>3419850</v>
      </c>
      <c r="P54" s="43">
        <v>0.14000700035001751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714.7</v>
      </c>
      <c r="F55" s="40">
        <v>713.98333333333323</v>
      </c>
      <c r="G55" s="41">
        <v>702.46666666666647</v>
      </c>
      <c r="H55" s="41">
        <v>690.23333333333323</v>
      </c>
      <c r="I55" s="41">
        <v>678.71666666666647</v>
      </c>
      <c r="J55" s="41">
        <v>726.21666666666647</v>
      </c>
      <c r="K55" s="41">
        <v>737.73333333333312</v>
      </c>
      <c r="L55" s="41">
        <v>749.96666666666647</v>
      </c>
      <c r="M55" s="31">
        <v>725.5</v>
      </c>
      <c r="N55" s="31">
        <v>701.75</v>
      </c>
      <c r="O55" s="42">
        <v>8532417</v>
      </c>
      <c r="P55" s="43">
        <v>4.2788920725883479E-2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808.85</v>
      </c>
      <c r="F56" s="40">
        <v>816.61666666666667</v>
      </c>
      <c r="G56" s="41">
        <v>798.23333333333335</v>
      </c>
      <c r="H56" s="41">
        <v>787.61666666666667</v>
      </c>
      <c r="I56" s="41">
        <v>769.23333333333335</v>
      </c>
      <c r="J56" s="41">
        <v>827.23333333333335</v>
      </c>
      <c r="K56" s="41">
        <v>845.61666666666679</v>
      </c>
      <c r="L56" s="41">
        <v>856.23333333333335</v>
      </c>
      <c r="M56" s="31">
        <v>835</v>
      </c>
      <c r="N56" s="31">
        <v>806</v>
      </c>
      <c r="O56" s="42">
        <v>2013125</v>
      </c>
      <c r="P56" s="43">
        <v>0.11183983431135658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152.6</v>
      </c>
      <c r="F57" s="40">
        <v>152.15</v>
      </c>
      <c r="G57" s="41">
        <v>151.30000000000001</v>
      </c>
      <c r="H57" s="41">
        <v>150</v>
      </c>
      <c r="I57" s="41">
        <v>149.15</v>
      </c>
      <c r="J57" s="41">
        <v>153.45000000000002</v>
      </c>
      <c r="K57" s="41">
        <v>154.29999999999998</v>
      </c>
      <c r="L57" s="41">
        <v>155.60000000000002</v>
      </c>
      <c r="M57" s="31">
        <v>153</v>
      </c>
      <c r="N57" s="31">
        <v>150.85</v>
      </c>
      <c r="O57" s="42">
        <v>9448800</v>
      </c>
      <c r="P57" s="43">
        <v>-9.1027308192457735E-3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1030.3</v>
      </c>
      <c r="F58" s="40">
        <v>1028.1000000000001</v>
      </c>
      <c r="G58" s="41">
        <v>1018.2000000000003</v>
      </c>
      <c r="H58" s="41">
        <v>1006.1000000000001</v>
      </c>
      <c r="I58" s="41">
        <v>996.20000000000027</v>
      </c>
      <c r="J58" s="41">
        <v>1040.2000000000003</v>
      </c>
      <c r="K58" s="41">
        <v>1050.1000000000004</v>
      </c>
      <c r="L58" s="41">
        <v>1062.2000000000003</v>
      </c>
      <c r="M58" s="31">
        <v>1038</v>
      </c>
      <c r="N58" s="31">
        <v>1016</v>
      </c>
      <c r="O58" s="42">
        <v>2401200</v>
      </c>
      <c r="P58" s="43">
        <v>2.1439509954058193E-2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647.4</v>
      </c>
      <c r="F59" s="40">
        <v>647.69999999999993</v>
      </c>
      <c r="G59" s="41">
        <v>643.74999999999989</v>
      </c>
      <c r="H59" s="41">
        <v>640.09999999999991</v>
      </c>
      <c r="I59" s="41">
        <v>636.14999999999986</v>
      </c>
      <c r="J59" s="41">
        <v>651.34999999999991</v>
      </c>
      <c r="K59" s="41">
        <v>655.29999999999995</v>
      </c>
      <c r="L59" s="41">
        <v>658.94999999999993</v>
      </c>
      <c r="M59" s="31">
        <v>651.65</v>
      </c>
      <c r="N59" s="31">
        <v>644.04999999999995</v>
      </c>
      <c r="O59" s="42">
        <v>11235000</v>
      </c>
      <c r="P59" s="43">
        <v>-5.6422170594092264E-3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2474.9</v>
      </c>
      <c r="F60" s="40">
        <v>2462.1833333333334</v>
      </c>
      <c r="G60" s="41">
        <v>2443.2166666666667</v>
      </c>
      <c r="H60" s="41">
        <v>2411.5333333333333</v>
      </c>
      <c r="I60" s="41">
        <v>2392.5666666666666</v>
      </c>
      <c r="J60" s="41">
        <v>2493.8666666666668</v>
      </c>
      <c r="K60" s="41">
        <v>2512.8333333333339</v>
      </c>
      <c r="L60" s="41">
        <v>2544.5166666666669</v>
      </c>
      <c r="M60" s="31">
        <v>2481.15</v>
      </c>
      <c r="N60" s="31">
        <v>2430.5</v>
      </c>
      <c r="O60" s="42">
        <v>2871500</v>
      </c>
      <c r="P60" s="43">
        <v>3.9268910604415487E-2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5223.3</v>
      </c>
      <c r="F61" s="40">
        <v>5201.55</v>
      </c>
      <c r="G61" s="41">
        <v>5166.9500000000007</v>
      </c>
      <c r="H61" s="41">
        <v>5110.6000000000004</v>
      </c>
      <c r="I61" s="41">
        <v>5076.0000000000009</v>
      </c>
      <c r="J61" s="41">
        <v>5257.9000000000005</v>
      </c>
      <c r="K61" s="41">
        <v>5292.5000000000009</v>
      </c>
      <c r="L61" s="41">
        <v>5348.85</v>
      </c>
      <c r="M61" s="31">
        <v>5236.1499999999996</v>
      </c>
      <c r="N61" s="31">
        <v>5145.2</v>
      </c>
      <c r="O61" s="42">
        <v>2186000</v>
      </c>
      <c r="P61" s="43">
        <v>1.0166358595194085E-2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4408.75</v>
      </c>
      <c r="F62" s="40">
        <v>4361.25</v>
      </c>
      <c r="G62" s="41">
        <v>4247.5</v>
      </c>
      <c r="H62" s="41">
        <v>4086.25</v>
      </c>
      <c r="I62" s="41">
        <v>3972.5</v>
      </c>
      <c r="J62" s="41">
        <v>4522.5</v>
      </c>
      <c r="K62" s="41">
        <v>4636.25</v>
      </c>
      <c r="L62" s="41">
        <v>4797.5</v>
      </c>
      <c r="M62" s="31">
        <v>4475</v>
      </c>
      <c r="N62" s="31">
        <v>4200</v>
      </c>
      <c r="O62" s="42">
        <v>629250</v>
      </c>
      <c r="P62" s="43">
        <v>0.45913043478260868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401.85</v>
      </c>
      <c r="F63" s="40">
        <v>394.81666666666666</v>
      </c>
      <c r="G63" s="41">
        <v>377.23333333333335</v>
      </c>
      <c r="H63" s="41">
        <v>352.61666666666667</v>
      </c>
      <c r="I63" s="41">
        <v>335.03333333333336</v>
      </c>
      <c r="J63" s="41">
        <v>419.43333333333334</v>
      </c>
      <c r="K63" s="41">
        <v>437.01666666666671</v>
      </c>
      <c r="L63" s="41">
        <v>461.63333333333333</v>
      </c>
      <c r="M63" s="31">
        <v>412.4</v>
      </c>
      <c r="N63" s="31">
        <v>370.2</v>
      </c>
      <c r="O63" s="42">
        <v>36577200</v>
      </c>
      <c r="P63" s="43">
        <v>-6.7944836865119401E-2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4809.3</v>
      </c>
      <c r="F64" s="40">
        <v>4820.5666666666666</v>
      </c>
      <c r="G64" s="41">
        <v>4771.6833333333334</v>
      </c>
      <c r="H64" s="41">
        <v>4734.0666666666666</v>
      </c>
      <c r="I64" s="41">
        <v>4685.1833333333334</v>
      </c>
      <c r="J64" s="41">
        <v>4858.1833333333334</v>
      </c>
      <c r="K64" s="41">
        <v>4907.0666666666666</v>
      </c>
      <c r="L64" s="41">
        <v>4944.6833333333334</v>
      </c>
      <c r="M64" s="31">
        <v>4869.45</v>
      </c>
      <c r="N64" s="31">
        <v>4782.95</v>
      </c>
      <c r="O64" s="42">
        <v>3012250</v>
      </c>
      <c r="P64" s="43">
        <v>5.767205056179775E-2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2860.6</v>
      </c>
      <c r="F65" s="40">
        <v>2858.0833333333335</v>
      </c>
      <c r="G65" s="41">
        <v>2842.5166666666669</v>
      </c>
      <c r="H65" s="41">
        <v>2824.4333333333334</v>
      </c>
      <c r="I65" s="41">
        <v>2808.8666666666668</v>
      </c>
      <c r="J65" s="41">
        <v>2876.166666666667</v>
      </c>
      <c r="K65" s="41">
        <v>2891.7333333333336</v>
      </c>
      <c r="L65" s="41">
        <v>2909.8166666666671</v>
      </c>
      <c r="M65" s="31">
        <v>2873.65</v>
      </c>
      <c r="N65" s="31">
        <v>2840</v>
      </c>
      <c r="O65" s="42">
        <v>4629100</v>
      </c>
      <c r="P65" s="43">
        <v>3.8709677419354839E-3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1515.85</v>
      </c>
      <c r="F66" s="40">
        <v>1523.2833333333335</v>
      </c>
      <c r="G66" s="41">
        <v>1477.5666666666671</v>
      </c>
      <c r="H66" s="41">
        <v>1439.2833333333335</v>
      </c>
      <c r="I66" s="41">
        <v>1393.5666666666671</v>
      </c>
      <c r="J66" s="41">
        <v>1561.5666666666671</v>
      </c>
      <c r="K66" s="41">
        <v>1607.2833333333338</v>
      </c>
      <c r="L66" s="41">
        <v>1645.5666666666671</v>
      </c>
      <c r="M66" s="31">
        <v>1569</v>
      </c>
      <c r="N66" s="31">
        <v>1485</v>
      </c>
      <c r="O66" s="42">
        <v>7610900</v>
      </c>
      <c r="P66" s="43">
        <v>-8.0287119500199386E-2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182.1</v>
      </c>
      <c r="F67" s="40">
        <v>182.80000000000004</v>
      </c>
      <c r="G67" s="41">
        <v>180.85000000000008</v>
      </c>
      <c r="H67" s="41">
        <v>179.60000000000005</v>
      </c>
      <c r="I67" s="41">
        <v>177.65000000000009</v>
      </c>
      <c r="J67" s="41">
        <v>184.05000000000007</v>
      </c>
      <c r="K67" s="41">
        <v>186.00000000000006</v>
      </c>
      <c r="L67" s="41">
        <v>187.25000000000006</v>
      </c>
      <c r="M67" s="31">
        <v>184.75</v>
      </c>
      <c r="N67" s="31">
        <v>181.55</v>
      </c>
      <c r="O67" s="42">
        <v>32346000</v>
      </c>
      <c r="P67" s="43">
        <v>2.2068024115572744E-2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82.1</v>
      </c>
      <c r="F68" s="40">
        <v>82.016666666666666</v>
      </c>
      <c r="G68" s="41">
        <v>81.383333333333326</v>
      </c>
      <c r="H68" s="41">
        <v>80.666666666666657</v>
      </c>
      <c r="I68" s="41">
        <v>80.033333333333317</v>
      </c>
      <c r="J68" s="41">
        <v>82.733333333333334</v>
      </c>
      <c r="K68" s="41">
        <v>83.366666666666688</v>
      </c>
      <c r="L68" s="41">
        <v>84.083333333333343</v>
      </c>
      <c r="M68" s="31">
        <v>82.65</v>
      </c>
      <c r="N68" s="31">
        <v>81.3</v>
      </c>
      <c r="O68" s="42">
        <v>95580000</v>
      </c>
      <c r="P68" s="43">
        <v>2.6858616244091103E-2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153.35</v>
      </c>
      <c r="F69" s="40">
        <v>153.65</v>
      </c>
      <c r="G69" s="41">
        <v>151.15</v>
      </c>
      <c r="H69" s="41">
        <v>148.94999999999999</v>
      </c>
      <c r="I69" s="41">
        <v>146.44999999999999</v>
      </c>
      <c r="J69" s="41">
        <v>155.85000000000002</v>
      </c>
      <c r="K69" s="41">
        <v>158.35000000000002</v>
      </c>
      <c r="L69" s="41">
        <v>160.55000000000004</v>
      </c>
      <c r="M69" s="31">
        <v>156.15</v>
      </c>
      <c r="N69" s="31">
        <v>151.44999999999999</v>
      </c>
      <c r="O69" s="42">
        <v>45066800</v>
      </c>
      <c r="P69" s="43">
        <v>4.2472132072809372E-2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513.20000000000005</v>
      </c>
      <c r="F70" s="40">
        <v>513.19999999999993</v>
      </c>
      <c r="G70" s="41">
        <v>509.39999999999986</v>
      </c>
      <c r="H70" s="41">
        <v>505.59999999999991</v>
      </c>
      <c r="I70" s="41">
        <v>501.79999999999984</v>
      </c>
      <c r="J70" s="41">
        <v>516.99999999999989</v>
      </c>
      <c r="K70" s="41">
        <v>520.79999999999984</v>
      </c>
      <c r="L70" s="41">
        <v>524.59999999999991</v>
      </c>
      <c r="M70" s="31">
        <v>517</v>
      </c>
      <c r="N70" s="31">
        <v>509.4</v>
      </c>
      <c r="O70" s="42">
        <v>7366900</v>
      </c>
      <c r="P70" s="43">
        <v>3.2889584964761161E-3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36.1</v>
      </c>
      <c r="F71" s="40">
        <v>36.199999999999996</v>
      </c>
      <c r="G71" s="41">
        <v>35.54999999999999</v>
      </c>
      <c r="H71" s="41">
        <v>34.999999999999993</v>
      </c>
      <c r="I71" s="41">
        <v>34.349999999999987</v>
      </c>
      <c r="J71" s="41">
        <v>36.749999999999993</v>
      </c>
      <c r="K71" s="41">
        <v>37.4</v>
      </c>
      <c r="L71" s="41">
        <v>37.949999999999996</v>
      </c>
      <c r="M71" s="31">
        <v>36.85</v>
      </c>
      <c r="N71" s="31">
        <v>35.65</v>
      </c>
      <c r="O71" s="42">
        <v>123007500</v>
      </c>
      <c r="P71" s="43">
        <v>1.7494881816489855E-2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1062.3</v>
      </c>
      <c r="F72" s="40">
        <v>1062.8833333333334</v>
      </c>
      <c r="G72" s="41">
        <v>1057.8166666666668</v>
      </c>
      <c r="H72" s="41">
        <v>1053.3333333333335</v>
      </c>
      <c r="I72" s="41">
        <v>1048.2666666666669</v>
      </c>
      <c r="J72" s="41">
        <v>1067.3666666666668</v>
      </c>
      <c r="K72" s="41">
        <v>1072.4333333333334</v>
      </c>
      <c r="L72" s="41">
        <v>1076.9166666666667</v>
      </c>
      <c r="M72" s="31">
        <v>1067.95</v>
      </c>
      <c r="N72" s="31">
        <v>1058.4000000000001</v>
      </c>
      <c r="O72" s="42">
        <v>5378000</v>
      </c>
      <c r="P72" s="43">
        <v>9.1949709138675166E-3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2192.85</v>
      </c>
      <c r="F73" s="40">
        <v>2151.0666666666666</v>
      </c>
      <c r="G73" s="41">
        <v>2001.7833333333333</v>
      </c>
      <c r="H73" s="41">
        <v>1810.7166666666667</v>
      </c>
      <c r="I73" s="41">
        <v>1661.4333333333334</v>
      </c>
      <c r="J73" s="41">
        <v>2342.1333333333332</v>
      </c>
      <c r="K73" s="41">
        <v>2491.4166666666661</v>
      </c>
      <c r="L73" s="41">
        <v>2682.4833333333331</v>
      </c>
      <c r="M73" s="31">
        <v>2300.35</v>
      </c>
      <c r="N73" s="31">
        <v>1960</v>
      </c>
      <c r="O73" s="42">
        <v>3335150</v>
      </c>
      <c r="P73" s="43">
        <v>0.27859456765512086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322.45</v>
      </c>
      <c r="F74" s="40">
        <v>323.03333333333336</v>
      </c>
      <c r="G74" s="41">
        <v>318.56666666666672</v>
      </c>
      <c r="H74" s="41">
        <v>314.68333333333334</v>
      </c>
      <c r="I74" s="41">
        <v>310.2166666666667</v>
      </c>
      <c r="J74" s="41">
        <v>326.91666666666674</v>
      </c>
      <c r="K74" s="41">
        <v>331.38333333333333</v>
      </c>
      <c r="L74" s="41">
        <v>335.26666666666677</v>
      </c>
      <c r="M74" s="31">
        <v>327.5</v>
      </c>
      <c r="N74" s="31">
        <v>319.14999999999998</v>
      </c>
      <c r="O74" s="42">
        <v>12429450</v>
      </c>
      <c r="P74" s="43">
        <v>-1.2454851164528584E-3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1612.85</v>
      </c>
      <c r="F75" s="40">
        <v>1605.0666666666666</v>
      </c>
      <c r="G75" s="41">
        <v>1582.8333333333333</v>
      </c>
      <c r="H75" s="41">
        <v>1552.8166666666666</v>
      </c>
      <c r="I75" s="41">
        <v>1530.5833333333333</v>
      </c>
      <c r="J75" s="41">
        <v>1635.0833333333333</v>
      </c>
      <c r="K75" s="41">
        <v>1657.3166666666668</v>
      </c>
      <c r="L75" s="41">
        <v>1687.3333333333333</v>
      </c>
      <c r="M75" s="31">
        <v>1627.3</v>
      </c>
      <c r="N75" s="31">
        <v>1575.05</v>
      </c>
      <c r="O75" s="42">
        <v>10623375</v>
      </c>
      <c r="P75" s="43">
        <v>-2.0525634732943645E-3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629</v>
      </c>
      <c r="F76" s="40">
        <v>630.73333333333335</v>
      </c>
      <c r="G76" s="41">
        <v>624.26666666666665</v>
      </c>
      <c r="H76" s="41">
        <v>619.5333333333333</v>
      </c>
      <c r="I76" s="41">
        <v>613.06666666666661</v>
      </c>
      <c r="J76" s="41">
        <v>635.4666666666667</v>
      </c>
      <c r="K76" s="41">
        <v>641.93333333333339</v>
      </c>
      <c r="L76" s="41">
        <v>646.66666666666674</v>
      </c>
      <c r="M76" s="31">
        <v>637.20000000000005</v>
      </c>
      <c r="N76" s="31">
        <v>626</v>
      </c>
      <c r="O76" s="42">
        <v>6196250</v>
      </c>
      <c r="P76" s="43">
        <v>7.6204950065132435E-2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1363.5</v>
      </c>
      <c r="F77" s="40">
        <v>1371.1333333333332</v>
      </c>
      <c r="G77" s="41">
        <v>1352.3666666666663</v>
      </c>
      <c r="H77" s="41">
        <v>1341.2333333333331</v>
      </c>
      <c r="I77" s="41">
        <v>1322.4666666666662</v>
      </c>
      <c r="J77" s="41">
        <v>1382.2666666666664</v>
      </c>
      <c r="K77" s="41">
        <v>1401.0333333333333</v>
      </c>
      <c r="L77" s="41">
        <v>1412.1666666666665</v>
      </c>
      <c r="M77" s="31">
        <v>1389.9</v>
      </c>
      <c r="N77" s="31">
        <v>1360</v>
      </c>
      <c r="O77" s="42">
        <v>2131325</v>
      </c>
      <c r="P77" s="43">
        <v>2.3261117445838083E-2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1443.35</v>
      </c>
      <c r="F78" s="40">
        <v>1441.8666666666668</v>
      </c>
      <c r="G78" s="41">
        <v>1428.7333333333336</v>
      </c>
      <c r="H78" s="41">
        <v>1414.1166666666668</v>
      </c>
      <c r="I78" s="41">
        <v>1400.9833333333336</v>
      </c>
      <c r="J78" s="41">
        <v>1456.4833333333336</v>
      </c>
      <c r="K78" s="41">
        <v>1469.6166666666668</v>
      </c>
      <c r="L78" s="41">
        <v>1484.2333333333336</v>
      </c>
      <c r="M78" s="31">
        <v>1455</v>
      </c>
      <c r="N78" s="31">
        <v>1427.25</v>
      </c>
      <c r="O78" s="42">
        <v>4998500</v>
      </c>
      <c r="P78" s="43">
        <v>4.0028019613729611E-4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1326.35</v>
      </c>
      <c r="F79" s="40">
        <v>1325.6499999999999</v>
      </c>
      <c r="G79" s="41">
        <v>1316.7999999999997</v>
      </c>
      <c r="H79" s="41">
        <v>1307.2499999999998</v>
      </c>
      <c r="I79" s="41">
        <v>1298.3999999999996</v>
      </c>
      <c r="J79" s="41">
        <v>1335.1999999999998</v>
      </c>
      <c r="K79" s="41">
        <v>1344.0499999999997</v>
      </c>
      <c r="L79" s="41">
        <v>1353.6</v>
      </c>
      <c r="M79" s="31">
        <v>1334.5</v>
      </c>
      <c r="N79" s="31">
        <v>1316.1</v>
      </c>
      <c r="O79" s="42">
        <v>18887400</v>
      </c>
      <c r="P79" s="43">
        <v>-2.918000935487353E-2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2818.65</v>
      </c>
      <c r="F80" s="40">
        <v>2794.7833333333328</v>
      </c>
      <c r="G80" s="41">
        <v>2762.0666666666657</v>
      </c>
      <c r="H80" s="41">
        <v>2705.4833333333327</v>
      </c>
      <c r="I80" s="41">
        <v>2672.7666666666655</v>
      </c>
      <c r="J80" s="41">
        <v>2851.3666666666659</v>
      </c>
      <c r="K80" s="41">
        <v>2884.083333333333</v>
      </c>
      <c r="L80" s="41">
        <v>2940.6666666666661</v>
      </c>
      <c r="M80" s="31">
        <v>2827.5</v>
      </c>
      <c r="N80" s="31">
        <v>2738.2</v>
      </c>
      <c r="O80" s="42">
        <v>13113600</v>
      </c>
      <c r="P80" s="43">
        <v>2.169035153328347E-2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3248.3</v>
      </c>
      <c r="F81" s="40">
        <v>3255.7666666666664</v>
      </c>
      <c r="G81" s="41">
        <v>3222.5333333333328</v>
      </c>
      <c r="H81" s="41">
        <v>3196.7666666666664</v>
      </c>
      <c r="I81" s="41">
        <v>3163.5333333333328</v>
      </c>
      <c r="J81" s="41">
        <v>3281.5333333333328</v>
      </c>
      <c r="K81" s="41">
        <v>3314.7666666666664</v>
      </c>
      <c r="L81" s="41">
        <v>3340.5333333333328</v>
      </c>
      <c r="M81" s="31">
        <v>3289</v>
      </c>
      <c r="N81" s="31">
        <v>3230</v>
      </c>
      <c r="O81" s="42">
        <v>1559200</v>
      </c>
      <c r="P81" s="43">
        <v>3.5462876876079158E-2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1573.1</v>
      </c>
      <c r="F82" s="40">
        <v>1564.7666666666667</v>
      </c>
      <c r="G82" s="41">
        <v>1554.3333333333333</v>
      </c>
      <c r="H82" s="41">
        <v>1535.5666666666666</v>
      </c>
      <c r="I82" s="41">
        <v>1525.1333333333332</v>
      </c>
      <c r="J82" s="41">
        <v>1583.5333333333333</v>
      </c>
      <c r="K82" s="41">
        <v>1593.9666666666667</v>
      </c>
      <c r="L82" s="41">
        <v>1612.7333333333333</v>
      </c>
      <c r="M82" s="31">
        <v>1575.2</v>
      </c>
      <c r="N82" s="31">
        <v>1546</v>
      </c>
      <c r="O82" s="42">
        <v>31545250</v>
      </c>
      <c r="P82" s="43">
        <v>9.2492408641932215E-4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726.5</v>
      </c>
      <c r="F83" s="40">
        <v>728.75</v>
      </c>
      <c r="G83" s="41">
        <v>721.3</v>
      </c>
      <c r="H83" s="41">
        <v>716.09999999999991</v>
      </c>
      <c r="I83" s="41">
        <v>708.64999999999986</v>
      </c>
      <c r="J83" s="41">
        <v>733.95</v>
      </c>
      <c r="K83" s="41">
        <v>741.40000000000009</v>
      </c>
      <c r="L83" s="41">
        <v>746.60000000000014</v>
      </c>
      <c r="M83" s="31">
        <v>736.2</v>
      </c>
      <c r="N83" s="31">
        <v>723.55</v>
      </c>
      <c r="O83" s="42">
        <v>18955200</v>
      </c>
      <c r="P83" s="43">
        <v>5.6400196174595393E-2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2859.8</v>
      </c>
      <c r="F84" s="40">
        <v>2868.0833333333335</v>
      </c>
      <c r="G84" s="41">
        <v>2846.166666666667</v>
      </c>
      <c r="H84" s="41">
        <v>2832.5333333333333</v>
      </c>
      <c r="I84" s="41">
        <v>2810.6166666666668</v>
      </c>
      <c r="J84" s="41">
        <v>2881.7166666666672</v>
      </c>
      <c r="K84" s="41">
        <v>2903.6333333333341</v>
      </c>
      <c r="L84" s="41">
        <v>2917.2666666666673</v>
      </c>
      <c r="M84" s="31">
        <v>2890</v>
      </c>
      <c r="N84" s="31">
        <v>2854.45</v>
      </c>
      <c r="O84" s="42">
        <v>4016700</v>
      </c>
      <c r="P84" s="43">
        <v>-4.0910443320440349E-3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483.3</v>
      </c>
      <c r="F85" s="40">
        <v>478.56666666666666</v>
      </c>
      <c r="G85" s="41">
        <v>472.43333333333334</v>
      </c>
      <c r="H85" s="41">
        <v>461.56666666666666</v>
      </c>
      <c r="I85" s="41">
        <v>455.43333333333334</v>
      </c>
      <c r="J85" s="41">
        <v>489.43333333333334</v>
      </c>
      <c r="K85" s="41">
        <v>495.56666666666666</v>
      </c>
      <c r="L85" s="41">
        <v>506.43333333333334</v>
      </c>
      <c r="M85" s="31">
        <v>484.7</v>
      </c>
      <c r="N85" s="31">
        <v>467.7</v>
      </c>
      <c r="O85" s="42">
        <v>36491950</v>
      </c>
      <c r="P85" s="43">
        <v>2.7172597434035342E-2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280.55</v>
      </c>
      <c r="F86" s="40">
        <v>280.38333333333338</v>
      </c>
      <c r="G86" s="41">
        <v>277.66666666666674</v>
      </c>
      <c r="H86" s="41">
        <v>274.78333333333336</v>
      </c>
      <c r="I86" s="41">
        <v>272.06666666666672</v>
      </c>
      <c r="J86" s="41">
        <v>283.26666666666677</v>
      </c>
      <c r="K86" s="41">
        <v>285.98333333333335</v>
      </c>
      <c r="L86" s="41">
        <v>288.86666666666679</v>
      </c>
      <c r="M86" s="31">
        <v>283.10000000000002</v>
      </c>
      <c r="N86" s="31">
        <v>277.5</v>
      </c>
      <c r="O86" s="42">
        <v>23854500</v>
      </c>
      <c r="P86" s="43">
        <v>-1.2849162011173185E-2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2787.75</v>
      </c>
      <c r="F87" s="40">
        <v>2795.4</v>
      </c>
      <c r="G87" s="41">
        <v>2773.4500000000003</v>
      </c>
      <c r="H87" s="41">
        <v>2759.15</v>
      </c>
      <c r="I87" s="41">
        <v>2737.2000000000003</v>
      </c>
      <c r="J87" s="41">
        <v>2809.7000000000003</v>
      </c>
      <c r="K87" s="41">
        <v>2831.65</v>
      </c>
      <c r="L87" s="41">
        <v>2845.9500000000003</v>
      </c>
      <c r="M87" s="31">
        <v>2817.35</v>
      </c>
      <c r="N87" s="31">
        <v>2781.1</v>
      </c>
      <c r="O87" s="42">
        <v>7282200</v>
      </c>
      <c r="P87" s="43">
        <v>-1.3292142595829438E-2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230.7</v>
      </c>
      <c r="F88" s="40">
        <v>228.21666666666667</v>
      </c>
      <c r="G88" s="41">
        <v>224.48333333333335</v>
      </c>
      <c r="H88" s="41">
        <v>218.26666666666668</v>
      </c>
      <c r="I88" s="41">
        <v>214.53333333333336</v>
      </c>
      <c r="J88" s="41">
        <v>234.43333333333334</v>
      </c>
      <c r="K88" s="41">
        <v>238.16666666666663</v>
      </c>
      <c r="L88" s="41">
        <v>244.38333333333333</v>
      </c>
      <c r="M88" s="31">
        <v>231.95</v>
      </c>
      <c r="N88" s="31">
        <v>222</v>
      </c>
      <c r="O88" s="42">
        <v>37503800</v>
      </c>
      <c r="P88" s="43">
        <v>-1.626280696048138E-2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718.35</v>
      </c>
      <c r="F89" s="40">
        <v>715.75</v>
      </c>
      <c r="G89" s="41">
        <v>711.15</v>
      </c>
      <c r="H89" s="41">
        <v>703.94999999999993</v>
      </c>
      <c r="I89" s="41">
        <v>699.34999999999991</v>
      </c>
      <c r="J89" s="41">
        <v>722.95</v>
      </c>
      <c r="K89" s="41">
        <v>727.55</v>
      </c>
      <c r="L89" s="41">
        <v>734.75000000000011</v>
      </c>
      <c r="M89" s="31">
        <v>720.35</v>
      </c>
      <c r="N89" s="31">
        <v>708.55</v>
      </c>
      <c r="O89" s="42">
        <v>84207750</v>
      </c>
      <c r="P89" s="43">
        <v>-1.6729818251878491E-2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1570.45</v>
      </c>
      <c r="F90" s="40">
        <v>1590.7833333333335</v>
      </c>
      <c r="G90" s="41">
        <v>1543.666666666667</v>
      </c>
      <c r="H90" s="41">
        <v>1516.8833333333334</v>
      </c>
      <c r="I90" s="41">
        <v>1469.7666666666669</v>
      </c>
      <c r="J90" s="41">
        <v>1617.5666666666671</v>
      </c>
      <c r="K90" s="41">
        <v>1664.6833333333334</v>
      </c>
      <c r="L90" s="41">
        <v>1691.4666666666672</v>
      </c>
      <c r="M90" s="31">
        <v>1637.9</v>
      </c>
      <c r="N90" s="31">
        <v>1564</v>
      </c>
      <c r="O90" s="42">
        <v>2911250</v>
      </c>
      <c r="P90" s="43">
        <v>0.2182109194380224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687.3</v>
      </c>
      <c r="F91" s="40">
        <v>689.73333333333323</v>
      </c>
      <c r="G91" s="41">
        <v>677.71666666666647</v>
      </c>
      <c r="H91" s="41">
        <v>668.13333333333321</v>
      </c>
      <c r="I91" s="41">
        <v>656.11666666666645</v>
      </c>
      <c r="J91" s="41">
        <v>699.31666666666649</v>
      </c>
      <c r="K91" s="41">
        <v>711.33333333333314</v>
      </c>
      <c r="L91" s="41">
        <v>720.91666666666652</v>
      </c>
      <c r="M91" s="31">
        <v>701.75</v>
      </c>
      <c r="N91" s="31">
        <v>680.15</v>
      </c>
      <c r="O91" s="42">
        <v>6211500</v>
      </c>
      <c r="P91" s="43">
        <v>3.1492248062015503E-3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10.6</v>
      </c>
      <c r="F92" s="40">
        <v>10.633333333333333</v>
      </c>
      <c r="G92" s="41">
        <v>10.416666666666666</v>
      </c>
      <c r="H92" s="41">
        <v>10.233333333333333</v>
      </c>
      <c r="I92" s="41">
        <v>10.016666666666666</v>
      </c>
      <c r="J92" s="41">
        <v>10.816666666666666</v>
      </c>
      <c r="K92" s="41">
        <v>11.033333333333335</v>
      </c>
      <c r="L92" s="41">
        <v>11.216666666666667</v>
      </c>
      <c r="M92" s="31">
        <v>10.85</v>
      </c>
      <c r="N92" s="31">
        <v>10.45</v>
      </c>
      <c r="O92" s="42">
        <v>723450000</v>
      </c>
      <c r="P92" s="43">
        <v>-3.0123873873873875E-2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48.7</v>
      </c>
      <c r="F93" s="40">
        <v>48.933333333333337</v>
      </c>
      <c r="G93" s="41">
        <v>48.166666666666671</v>
      </c>
      <c r="H93" s="41">
        <v>47.633333333333333</v>
      </c>
      <c r="I93" s="41">
        <v>46.866666666666667</v>
      </c>
      <c r="J93" s="41">
        <v>49.466666666666676</v>
      </c>
      <c r="K93" s="41">
        <v>50.233333333333341</v>
      </c>
      <c r="L93" s="41">
        <v>50.76666666666668</v>
      </c>
      <c r="M93" s="31">
        <v>49.7</v>
      </c>
      <c r="N93" s="31">
        <v>48.4</v>
      </c>
      <c r="O93" s="42">
        <v>185126500</v>
      </c>
      <c r="P93" s="43">
        <v>5.0059273628623772E-2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602</v>
      </c>
      <c r="F94" s="40">
        <v>604</v>
      </c>
      <c r="G94" s="41">
        <v>597.1</v>
      </c>
      <c r="H94" s="41">
        <v>592.20000000000005</v>
      </c>
      <c r="I94" s="41">
        <v>585.30000000000007</v>
      </c>
      <c r="J94" s="41">
        <v>608.9</v>
      </c>
      <c r="K94" s="41">
        <v>615.80000000000007</v>
      </c>
      <c r="L94" s="41">
        <v>620.69999999999993</v>
      </c>
      <c r="M94" s="31">
        <v>610.9</v>
      </c>
      <c r="N94" s="31">
        <v>599.1</v>
      </c>
      <c r="O94" s="42">
        <v>8557500</v>
      </c>
      <c r="P94" s="43">
        <v>-1.9478659409911201E-2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538.9</v>
      </c>
      <c r="F95" s="40">
        <v>538.58333333333337</v>
      </c>
      <c r="G95" s="41">
        <v>535.4666666666667</v>
      </c>
      <c r="H95" s="41">
        <v>532.0333333333333</v>
      </c>
      <c r="I95" s="41">
        <v>528.91666666666663</v>
      </c>
      <c r="J95" s="41">
        <v>542.01666666666677</v>
      </c>
      <c r="K95" s="41">
        <v>545.13333333333333</v>
      </c>
      <c r="L95" s="41">
        <v>548.56666666666683</v>
      </c>
      <c r="M95" s="31">
        <v>541.70000000000005</v>
      </c>
      <c r="N95" s="31">
        <v>535.15</v>
      </c>
      <c r="O95" s="42">
        <v>9678625</v>
      </c>
      <c r="P95" s="43">
        <v>4.0195064282547655E-2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184.3</v>
      </c>
      <c r="F96" s="40">
        <v>181.20000000000002</v>
      </c>
      <c r="G96" s="41">
        <v>176.90000000000003</v>
      </c>
      <c r="H96" s="41">
        <v>169.50000000000003</v>
      </c>
      <c r="I96" s="41">
        <v>165.20000000000005</v>
      </c>
      <c r="J96" s="41">
        <v>188.60000000000002</v>
      </c>
      <c r="K96" s="41">
        <v>192.90000000000003</v>
      </c>
      <c r="L96" s="41">
        <v>200.3</v>
      </c>
      <c r="M96" s="31">
        <v>185.5</v>
      </c>
      <c r="N96" s="31">
        <v>173.8</v>
      </c>
      <c r="O96" s="42">
        <v>17791800</v>
      </c>
      <c r="P96" s="43">
        <v>8.6707956169604569E-2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8564.9500000000007</v>
      </c>
      <c r="F97" s="40">
        <v>8630.7666666666682</v>
      </c>
      <c r="G97" s="41">
        <v>8473.0833333333358</v>
      </c>
      <c r="H97" s="41">
        <v>8381.2166666666672</v>
      </c>
      <c r="I97" s="41">
        <v>8223.5333333333347</v>
      </c>
      <c r="J97" s="41">
        <v>8722.6333333333369</v>
      </c>
      <c r="K97" s="41">
        <v>8880.3166666666675</v>
      </c>
      <c r="L97" s="41">
        <v>8972.1833333333379</v>
      </c>
      <c r="M97" s="31">
        <v>8788.4500000000007</v>
      </c>
      <c r="N97" s="31">
        <v>8538.9</v>
      </c>
      <c r="O97" s="42">
        <v>223500</v>
      </c>
      <c r="P97" s="43">
        <v>-2.3434884499497822E-3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2220.6999999999998</v>
      </c>
      <c r="F98" s="40">
        <v>2225.15</v>
      </c>
      <c r="G98" s="41">
        <v>2198</v>
      </c>
      <c r="H98" s="41">
        <v>2175.2999999999997</v>
      </c>
      <c r="I98" s="41">
        <v>2148.1499999999996</v>
      </c>
      <c r="J98" s="41">
        <v>2247.8500000000004</v>
      </c>
      <c r="K98" s="41">
        <v>2275.0000000000009</v>
      </c>
      <c r="L98" s="41">
        <v>2297.7000000000007</v>
      </c>
      <c r="M98" s="31">
        <v>2252.3000000000002</v>
      </c>
      <c r="N98" s="31">
        <v>2202.4499999999998</v>
      </c>
      <c r="O98" s="42">
        <v>4554500</v>
      </c>
      <c r="P98" s="43">
        <v>-1.7897574123989218E-2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1169</v>
      </c>
      <c r="F99" s="40">
        <v>1163.3500000000001</v>
      </c>
      <c r="G99" s="41">
        <v>1151.7000000000003</v>
      </c>
      <c r="H99" s="41">
        <v>1134.4000000000001</v>
      </c>
      <c r="I99" s="41">
        <v>1122.7500000000002</v>
      </c>
      <c r="J99" s="41">
        <v>1180.6500000000003</v>
      </c>
      <c r="K99" s="41">
        <v>1192.3000000000004</v>
      </c>
      <c r="L99" s="41">
        <v>1209.6000000000004</v>
      </c>
      <c r="M99" s="31">
        <v>1175</v>
      </c>
      <c r="N99" s="31">
        <v>1146.05</v>
      </c>
      <c r="O99" s="42">
        <v>15087600</v>
      </c>
      <c r="P99" s="43">
        <v>7.391382729403281E-3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279.85000000000002</v>
      </c>
      <c r="F100" s="40">
        <v>280.68333333333334</v>
      </c>
      <c r="G100" s="41">
        <v>272.51666666666665</v>
      </c>
      <c r="H100" s="41">
        <v>265.18333333333334</v>
      </c>
      <c r="I100" s="41">
        <v>257.01666666666665</v>
      </c>
      <c r="J100" s="41">
        <v>288.01666666666665</v>
      </c>
      <c r="K100" s="41">
        <v>296.18333333333328</v>
      </c>
      <c r="L100" s="41">
        <v>303.51666666666665</v>
      </c>
      <c r="M100" s="31">
        <v>288.85000000000002</v>
      </c>
      <c r="N100" s="31">
        <v>273.35000000000002</v>
      </c>
      <c r="O100" s="42">
        <v>15492400</v>
      </c>
      <c r="P100" s="43">
        <v>9.4126952738777928E-2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1742.3</v>
      </c>
      <c r="F101" s="40">
        <v>1736.5999999999997</v>
      </c>
      <c r="G101" s="41">
        <v>1728.2999999999993</v>
      </c>
      <c r="H101" s="41">
        <v>1714.2999999999995</v>
      </c>
      <c r="I101" s="41">
        <v>1705.9999999999991</v>
      </c>
      <c r="J101" s="41">
        <v>1750.5999999999995</v>
      </c>
      <c r="K101" s="41">
        <v>1758.9</v>
      </c>
      <c r="L101" s="41">
        <v>1772.8999999999996</v>
      </c>
      <c r="M101" s="31">
        <v>1744.9</v>
      </c>
      <c r="N101" s="31">
        <v>1722.6</v>
      </c>
      <c r="O101" s="42">
        <v>33444000</v>
      </c>
      <c r="P101" s="43">
        <v>3.3661548431227835E-3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118.3</v>
      </c>
      <c r="F102" s="40">
        <v>118.01666666666667</v>
      </c>
      <c r="G102" s="41">
        <v>117.08333333333333</v>
      </c>
      <c r="H102" s="41">
        <v>115.86666666666666</v>
      </c>
      <c r="I102" s="41">
        <v>114.93333333333332</v>
      </c>
      <c r="J102" s="41">
        <v>119.23333333333333</v>
      </c>
      <c r="K102" s="41">
        <v>120.16666666666667</v>
      </c>
      <c r="L102" s="41">
        <v>121.38333333333334</v>
      </c>
      <c r="M102" s="31">
        <v>118.95</v>
      </c>
      <c r="N102" s="31">
        <v>116.8</v>
      </c>
      <c r="O102" s="42">
        <v>48178000</v>
      </c>
      <c r="P102" s="43">
        <v>-6.4343163538873992E-3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2481</v>
      </c>
      <c r="F103" s="40">
        <v>2440.6</v>
      </c>
      <c r="G103" s="41">
        <v>2391.3999999999996</v>
      </c>
      <c r="H103" s="41">
        <v>2301.7999999999997</v>
      </c>
      <c r="I103" s="41">
        <v>2252.5999999999995</v>
      </c>
      <c r="J103" s="41">
        <v>2530.1999999999998</v>
      </c>
      <c r="K103" s="41">
        <v>2579.3999999999996</v>
      </c>
      <c r="L103" s="41">
        <v>2669</v>
      </c>
      <c r="M103" s="31">
        <v>2489.8000000000002</v>
      </c>
      <c r="N103" s="31">
        <v>2351</v>
      </c>
      <c r="O103" s="42">
        <v>347850</v>
      </c>
      <c r="P103" s="43">
        <v>8.4801043705153289E-3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3706.35</v>
      </c>
      <c r="F104" s="40">
        <v>3710.4500000000003</v>
      </c>
      <c r="G104" s="41">
        <v>3685.9000000000005</v>
      </c>
      <c r="H104" s="41">
        <v>3665.4500000000003</v>
      </c>
      <c r="I104" s="41">
        <v>3640.9000000000005</v>
      </c>
      <c r="J104" s="41">
        <v>3730.9000000000005</v>
      </c>
      <c r="K104" s="41">
        <v>3755.4500000000007</v>
      </c>
      <c r="L104" s="41">
        <v>3775.9000000000005</v>
      </c>
      <c r="M104" s="31">
        <v>3735</v>
      </c>
      <c r="N104" s="31">
        <v>3690</v>
      </c>
      <c r="O104" s="42">
        <v>2041000</v>
      </c>
      <c r="P104" s="43">
        <v>-3.6218538980969918E-2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242.95</v>
      </c>
      <c r="F105" s="40">
        <v>243.41666666666666</v>
      </c>
      <c r="G105" s="41">
        <v>241.0333333333333</v>
      </c>
      <c r="H105" s="41">
        <v>239.11666666666665</v>
      </c>
      <c r="I105" s="41">
        <v>236.73333333333329</v>
      </c>
      <c r="J105" s="41">
        <v>245.33333333333331</v>
      </c>
      <c r="K105" s="41">
        <v>247.7166666666667</v>
      </c>
      <c r="L105" s="41">
        <v>249.63333333333333</v>
      </c>
      <c r="M105" s="31">
        <v>245.8</v>
      </c>
      <c r="N105" s="31">
        <v>241.5</v>
      </c>
      <c r="O105" s="42">
        <v>188700800</v>
      </c>
      <c r="P105" s="43">
        <v>-1.7838107928047967E-2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372.4</v>
      </c>
      <c r="F106" s="40">
        <v>372.3</v>
      </c>
      <c r="G106" s="41">
        <v>369.6</v>
      </c>
      <c r="H106" s="41">
        <v>366.8</v>
      </c>
      <c r="I106" s="41">
        <v>364.1</v>
      </c>
      <c r="J106" s="41">
        <v>375.1</v>
      </c>
      <c r="K106" s="41">
        <v>377.79999999999995</v>
      </c>
      <c r="L106" s="41">
        <v>380.6</v>
      </c>
      <c r="M106" s="31">
        <v>375</v>
      </c>
      <c r="N106" s="31">
        <v>369.5</v>
      </c>
      <c r="O106" s="42">
        <v>43315000</v>
      </c>
      <c r="P106" s="43">
        <v>1.3292492631335607E-3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678.3</v>
      </c>
      <c r="F107" s="40">
        <v>680.93333333333328</v>
      </c>
      <c r="G107" s="41">
        <v>673.11666666666656</v>
      </c>
      <c r="H107" s="41">
        <v>667.93333333333328</v>
      </c>
      <c r="I107" s="41">
        <v>660.11666666666656</v>
      </c>
      <c r="J107" s="41">
        <v>686.11666666666656</v>
      </c>
      <c r="K107" s="41">
        <v>693.93333333333339</v>
      </c>
      <c r="L107" s="41">
        <v>699.11666666666656</v>
      </c>
      <c r="M107" s="31">
        <v>688.75</v>
      </c>
      <c r="N107" s="31">
        <v>675.75</v>
      </c>
      <c r="O107" s="42">
        <v>48045150</v>
      </c>
      <c r="P107" s="43">
        <v>-3.089887640449438E-4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4185.7</v>
      </c>
      <c r="F108" s="40">
        <v>4190.2666666666664</v>
      </c>
      <c r="G108" s="41">
        <v>4140.6333333333332</v>
      </c>
      <c r="H108" s="41">
        <v>4095.5666666666666</v>
      </c>
      <c r="I108" s="41">
        <v>4045.9333333333334</v>
      </c>
      <c r="J108" s="41">
        <v>4235.333333333333</v>
      </c>
      <c r="K108" s="41">
        <v>4284.9666666666662</v>
      </c>
      <c r="L108" s="41">
        <v>4330.0333333333328</v>
      </c>
      <c r="M108" s="31">
        <v>4239.8999999999996</v>
      </c>
      <c r="N108" s="31">
        <v>4145.2</v>
      </c>
      <c r="O108" s="42">
        <v>1814000</v>
      </c>
      <c r="P108" s="43">
        <v>1.1289198606271778E-2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2027.7</v>
      </c>
      <c r="F109" s="40">
        <v>2022.75</v>
      </c>
      <c r="G109" s="41">
        <v>1995.9499999999998</v>
      </c>
      <c r="H109" s="41">
        <v>1964.1999999999998</v>
      </c>
      <c r="I109" s="41">
        <v>1937.3999999999996</v>
      </c>
      <c r="J109" s="41">
        <v>2054.5</v>
      </c>
      <c r="K109" s="41">
        <v>2081.3000000000002</v>
      </c>
      <c r="L109" s="41">
        <v>2113.0500000000002</v>
      </c>
      <c r="M109" s="31">
        <v>2049.5500000000002</v>
      </c>
      <c r="N109" s="31">
        <v>1991</v>
      </c>
      <c r="O109" s="42">
        <v>14376000</v>
      </c>
      <c r="P109" s="43">
        <v>-4.0346052174841794E-2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88.1</v>
      </c>
      <c r="F110" s="40">
        <v>87.983333333333348</v>
      </c>
      <c r="G110" s="41">
        <v>86.766666666666694</v>
      </c>
      <c r="H110" s="41">
        <v>85.433333333333351</v>
      </c>
      <c r="I110" s="41">
        <v>84.216666666666697</v>
      </c>
      <c r="J110" s="41">
        <v>89.316666666666691</v>
      </c>
      <c r="K110" s="41">
        <v>90.533333333333331</v>
      </c>
      <c r="L110" s="41">
        <v>91.866666666666688</v>
      </c>
      <c r="M110" s="31">
        <v>89.2</v>
      </c>
      <c r="N110" s="31">
        <v>86.65</v>
      </c>
      <c r="O110" s="42">
        <v>62869580</v>
      </c>
      <c r="P110" s="43">
        <v>-1.1342691053452432E-3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4042.15</v>
      </c>
      <c r="F111" s="40">
        <v>4036.85</v>
      </c>
      <c r="G111" s="41">
        <v>4008.7</v>
      </c>
      <c r="H111" s="41">
        <v>3975.25</v>
      </c>
      <c r="I111" s="41">
        <v>3947.1</v>
      </c>
      <c r="J111" s="41">
        <v>4070.2999999999997</v>
      </c>
      <c r="K111" s="41">
        <v>4098.4500000000007</v>
      </c>
      <c r="L111" s="41">
        <v>4131.8999999999996</v>
      </c>
      <c r="M111" s="31">
        <v>4065</v>
      </c>
      <c r="N111" s="31">
        <v>4003.4</v>
      </c>
      <c r="O111" s="42">
        <v>582250</v>
      </c>
      <c r="P111" s="43">
        <v>-1.9781144781144781E-2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441.05</v>
      </c>
      <c r="F112" s="40">
        <v>439.48333333333335</v>
      </c>
      <c r="G112" s="41">
        <v>435.16666666666669</v>
      </c>
      <c r="H112" s="41">
        <v>429.28333333333336</v>
      </c>
      <c r="I112" s="41">
        <v>424.9666666666667</v>
      </c>
      <c r="J112" s="41">
        <v>445.36666666666667</v>
      </c>
      <c r="K112" s="41">
        <v>449.68333333333328</v>
      </c>
      <c r="L112" s="41">
        <v>455.56666666666666</v>
      </c>
      <c r="M112" s="31">
        <v>443.8</v>
      </c>
      <c r="N112" s="31">
        <v>433.6</v>
      </c>
      <c r="O112" s="42">
        <v>18400000</v>
      </c>
      <c r="P112" s="43">
        <v>-1.7199017199017199E-2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1771.2</v>
      </c>
      <c r="F113" s="40">
        <v>1755.2</v>
      </c>
      <c r="G113" s="41">
        <v>1733.4</v>
      </c>
      <c r="H113" s="41">
        <v>1695.6000000000001</v>
      </c>
      <c r="I113" s="41">
        <v>1673.8000000000002</v>
      </c>
      <c r="J113" s="41">
        <v>1793</v>
      </c>
      <c r="K113" s="41">
        <v>1814.7999999999997</v>
      </c>
      <c r="L113" s="41">
        <v>1852.6</v>
      </c>
      <c r="M113" s="31">
        <v>1777</v>
      </c>
      <c r="N113" s="31">
        <v>1717.4</v>
      </c>
      <c r="O113" s="42">
        <v>13161750</v>
      </c>
      <c r="P113" s="43">
        <v>1.6429840142095916E-2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6046.65</v>
      </c>
      <c r="F114" s="40">
        <v>5997.7666666666664</v>
      </c>
      <c r="G114" s="41">
        <v>5905.5333333333328</v>
      </c>
      <c r="H114" s="41">
        <v>5764.4166666666661</v>
      </c>
      <c r="I114" s="41">
        <v>5672.1833333333325</v>
      </c>
      <c r="J114" s="41">
        <v>6138.8833333333332</v>
      </c>
      <c r="K114" s="41">
        <v>6231.1166666666668</v>
      </c>
      <c r="L114" s="41">
        <v>6372.2333333333336</v>
      </c>
      <c r="M114" s="31">
        <v>6090</v>
      </c>
      <c r="N114" s="31">
        <v>5856.65</v>
      </c>
      <c r="O114" s="42">
        <v>697050</v>
      </c>
      <c r="P114" s="43">
        <v>4.23956931359354E-2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4776.1000000000004</v>
      </c>
      <c r="F115" s="40">
        <v>4739.8499999999995</v>
      </c>
      <c r="G115" s="41">
        <v>4679.6999999999989</v>
      </c>
      <c r="H115" s="41">
        <v>4583.2999999999993</v>
      </c>
      <c r="I115" s="41">
        <v>4523.1499999999987</v>
      </c>
      <c r="J115" s="41">
        <v>4836.2499999999991</v>
      </c>
      <c r="K115" s="41">
        <v>4896.3999999999987</v>
      </c>
      <c r="L115" s="41">
        <v>4992.7999999999993</v>
      </c>
      <c r="M115" s="31">
        <v>4800</v>
      </c>
      <c r="N115" s="31">
        <v>4643.45</v>
      </c>
      <c r="O115" s="42">
        <v>660200</v>
      </c>
      <c r="P115" s="43">
        <v>-5.1235684147076556E-3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942</v>
      </c>
      <c r="F116" s="40">
        <v>939.88333333333333</v>
      </c>
      <c r="G116" s="41">
        <v>932.11666666666667</v>
      </c>
      <c r="H116" s="41">
        <v>922.23333333333335</v>
      </c>
      <c r="I116" s="41">
        <v>914.4666666666667</v>
      </c>
      <c r="J116" s="41">
        <v>949.76666666666665</v>
      </c>
      <c r="K116" s="41">
        <v>957.5333333333333</v>
      </c>
      <c r="L116" s="41">
        <v>967.41666666666663</v>
      </c>
      <c r="M116" s="31">
        <v>947.65</v>
      </c>
      <c r="N116" s="31">
        <v>930</v>
      </c>
      <c r="O116" s="42">
        <v>12064900</v>
      </c>
      <c r="P116" s="43">
        <v>-5.2561496951433178E-3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760.1</v>
      </c>
      <c r="F117" s="40">
        <v>759.43333333333339</v>
      </c>
      <c r="G117" s="41">
        <v>754.86666666666679</v>
      </c>
      <c r="H117" s="41">
        <v>749.63333333333344</v>
      </c>
      <c r="I117" s="41">
        <v>745.06666666666683</v>
      </c>
      <c r="J117" s="41">
        <v>764.66666666666674</v>
      </c>
      <c r="K117" s="41">
        <v>769.23333333333335</v>
      </c>
      <c r="L117" s="41">
        <v>774.4666666666667</v>
      </c>
      <c r="M117" s="31">
        <v>764</v>
      </c>
      <c r="N117" s="31">
        <v>754.2</v>
      </c>
      <c r="O117" s="42">
        <v>14816900</v>
      </c>
      <c r="P117" s="43">
        <v>2.0883572875470241E-2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185.05</v>
      </c>
      <c r="F118" s="40">
        <v>185.11666666666667</v>
      </c>
      <c r="G118" s="41">
        <v>181.83333333333334</v>
      </c>
      <c r="H118" s="41">
        <v>178.61666666666667</v>
      </c>
      <c r="I118" s="41">
        <v>175.33333333333334</v>
      </c>
      <c r="J118" s="41">
        <v>188.33333333333334</v>
      </c>
      <c r="K118" s="41">
        <v>191.61666666666665</v>
      </c>
      <c r="L118" s="41">
        <v>194.83333333333334</v>
      </c>
      <c r="M118" s="31">
        <v>188.4</v>
      </c>
      <c r="N118" s="31">
        <v>181.9</v>
      </c>
      <c r="O118" s="42">
        <v>28500000</v>
      </c>
      <c r="P118" s="43">
        <v>1.9687807621994093E-3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174</v>
      </c>
      <c r="F119" s="40">
        <v>173.81666666666669</v>
      </c>
      <c r="G119" s="41">
        <v>171.73333333333338</v>
      </c>
      <c r="H119" s="41">
        <v>169.4666666666667</v>
      </c>
      <c r="I119" s="41">
        <v>167.38333333333338</v>
      </c>
      <c r="J119" s="41">
        <v>176.08333333333337</v>
      </c>
      <c r="K119" s="41">
        <v>178.16666666666669</v>
      </c>
      <c r="L119" s="41">
        <v>180.43333333333337</v>
      </c>
      <c r="M119" s="31">
        <v>175.9</v>
      </c>
      <c r="N119" s="31">
        <v>171.55</v>
      </c>
      <c r="O119" s="42">
        <v>25182000</v>
      </c>
      <c r="P119" s="43">
        <v>3.3468802295003584E-3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567.04999999999995</v>
      </c>
      <c r="F120" s="40">
        <v>567.98333333333335</v>
      </c>
      <c r="G120" s="41">
        <v>562.76666666666665</v>
      </c>
      <c r="H120" s="41">
        <v>558.48333333333335</v>
      </c>
      <c r="I120" s="41">
        <v>553.26666666666665</v>
      </c>
      <c r="J120" s="41">
        <v>572.26666666666665</v>
      </c>
      <c r="K120" s="41">
        <v>577.48333333333335</v>
      </c>
      <c r="L120" s="41">
        <v>581.76666666666665</v>
      </c>
      <c r="M120" s="31">
        <v>573.20000000000005</v>
      </c>
      <c r="N120" s="31">
        <v>563.70000000000005</v>
      </c>
      <c r="O120" s="42">
        <v>10394000</v>
      </c>
      <c r="P120" s="43">
        <v>2.1222244055806642E-2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6855.85</v>
      </c>
      <c r="F121" s="40">
        <v>6852.9000000000005</v>
      </c>
      <c r="G121" s="41">
        <v>6826.6500000000015</v>
      </c>
      <c r="H121" s="41">
        <v>6797.4500000000007</v>
      </c>
      <c r="I121" s="41">
        <v>6771.2000000000016</v>
      </c>
      <c r="J121" s="41">
        <v>6882.1000000000013</v>
      </c>
      <c r="K121" s="41">
        <v>6908.3499999999995</v>
      </c>
      <c r="L121" s="41">
        <v>6937.5500000000011</v>
      </c>
      <c r="M121" s="31">
        <v>6879.15</v>
      </c>
      <c r="N121" s="31">
        <v>6823.7</v>
      </c>
      <c r="O121" s="42">
        <v>3513100</v>
      </c>
      <c r="P121" s="43">
        <v>1.0818587253632571E-2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831.35</v>
      </c>
      <c r="F122" s="40">
        <v>817.25</v>
      </c>
      <c r="G122" s="41">
        <v>789.55</v>
      </c>
      <c r="H122" s="41">
        <v>747.75</v>
      </c>
      <c r="I122" s="41">
        <v>720.05</v>
      </c>
      <c r="J122" s="41">
        <v>859.05</v>
      </c>
      <c r="K122" s="41">
        <v>886.75</v>
      </c>
      <c r="L122" s="41">
        <v>928.55</v>
      </c>
      <c r="M122" s="31">
        <v>844.95</v>
      </c>
      <c r="N122" s="31">
        <v>775.45</v>
      </c>
      <c r="O122" s="42">
        <v>17151250</v>
      </c>
      <c r="P122" s="43">
        <v>0.1370680367945637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1634.65</v>
      </c>
      <c r="F123" s="40">
        <v>1638.6833333333334</v>
      </c>
      <c r="G123" s="41">
        <v>1612.3666666666668</v>
      </c>
      <c r="H123" s="41">
        <v>1590.0833333333335</v>
      </c>
      <c r="I123" s="41">
        <v>1563.7666666666669</v>
      </c>
      <c r="J123" s="41">
        <v>1660.9666666666667</v>
      </c>
      <c r="K123" s="41">
        <v>1687.2833333333333</v>
      </c>
      <c r="L123" s="41">
        <v>1709.5666666666666</v>
      </c>
      <c r="M123" s="31">
        <v>1665</v>
      </c>
      <c r="N123" s="31">
        <v>1616.4</v>
      </c>
      <c r="O123" s="42">
        <v>2072700</v>
      </c>
      <c r="P123" s="43">
        <v>3.1707317073170732E-2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3106.45</v>
      </c>
      <c r="F124" s="40">
        <v>3093.8166666666671</v>
      </c>
      <c r="G124" s="41">
        <v>3029.6333333333341</v>
      </c>
      <c r="H124" s="41">
        <v>2952.8166666666671</v>
      </c>
      <c r="I124" s="41">
        <v>2888.6333333333341</v>
      </c>
      <c r="J124" s="41">
        <v>3170.6333333333341</v>
      </c>
      <c r="K124" s="41">
        <v>3234.8166666666675</v>
      </c>
      <c r="L124" s="41">
        <v>3311.6333333333341</v>
      </c>
      <c r="M124" s="31">
        <v>3158</v>
      </c>
      <c r="N124" s="31">
        <v>3017</v>
      </c>
      <c r="O124" s="42">
        <v>356400</v>
      </c>
      <c r="P124" s="43">
        <v>1.4806378132118452E-2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1041.3499999999999</v>
      </c>
      <c r="F125" s="40">
        <v>1041.55</v>
      </c>
      <c r="G125" s="41">
        <v>1026.05</v>
      </c>
      <c r="H125" s="41">
        <v>1010.75</v>
      </c>
      <c r="I125" s="41">
        <v>995.25</v>
      </c>
      <c r="J125" s="41">
        <v>1056.8499999999999</v>
      </c>
      <c r="K125" s="41">
        <v>1072.3499999999999</v>
      </c>
      <c r="L125" s="41">
        <v>1087.6499999999999</v>
      </c>
      <c r="M125" s="31">
        <v>1057.05</v>
      </c>
      <c r="N125" s="31">
        <v>1026.25</v>
      </c>
      <c r="O125" s="42">
        <v>2878850</v>
      </c>
      <c r="P125" s="43">
        <v>1.9801980198019802E-2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1108.25</v>
      </c>
      <c r="F126" s="40">
        <v>1104.7166666666667</v>
      </c>
      <c r="G126" s="41">
        <v>1097.4333333333334</v>
      </c>
      <c r="H126" s="41">
        <v>1086.6166666666668</v>
      </c>
      <c r="I126" s="41">
        <v>1079.3333333333335</v>
      </c>
      <c r="J126" s="41">
        <v>1115.5333333333333</v>
      </c>
      <c r="K126" s="41">
        <v>1122.8166666666666</v>
      </c>
      <c r="L126" s="41">
        <v>1133.6333333333332</v>
      </c>
      <c r="M126" s="31">
        <v>1112</v>
      </c>
      <c r="N126" s="31">
        <v>1093.9000000000001</v>
      </c>
      <c r="O126" s="42">
        <v>2572800</v>
      </c>
      <c r="P126" s="43">
        <v>5.6678166584524396E-2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4566.8500000000004</v>
      </c>
      <c r="F127" s="40">
        <v>4548.6833333333334</v>
      </c>
      <c r="G127" s="41">
        <v>4504.9666666666672</v>
      </c>
      <c r="H127" s="41">
        <v>4443.0833333333339</v>
      </c>
      <c r="I127" s="41">
        <v>4399.3666666666677</v>
      </c>
      <c r="J127" s="41">
        <v>4610.5666666666666</v>
      </c>
      <c r="K127" s="41">
        <v>4654.2833333333319</v>
      </c>
      <c r="L127" s="41">
        <v>4716.1666666666661</v>
      </c>
      <c r="M127" s="31">
        <v>4592.3999999999996</v>
      </c>
      <c r="N127" s="31">
        <v>4486.8</v>
      </c>
      <c r="O127" s="42">
        <v>2442000</v>
      </c>
      <c r="P127" s="43">
        <v>-3.9158100832109646E-3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228.25</v>
      </c>
      <c r="F128" s="40">
        <v>228.01666666666665</v>
      </c>
      <c r="G128" s="41">
        <v>226.18333333333331</v>
      </c>
      <c r="H128" s="41">
        <v>224.11666666666665</v>
      </c>
      <c r="I128" s="41">
        <v>222.2833333333333</v>
      </c>
      <c r="J128" s="41">
        <v>230.08333333333331</v>
      </c>
      <c r="K128" s="41">
        <v>231.91666666666669</v>
      </c>
      <c r="L128" s="41">
        <v>233.98333333333332</v>
      </c>
      <c r="M128" s="31">
        <v>229.85</v>
      </c>
      <c r="N128" s="31">
        <v>225.95</v>
      </c>
      <c r="O128" s="42">
        <v>34195000</v>
      </c>
      <c r="P128" s="43">
        <v>-1.9568489713998997E-2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3338.25</v>
      </c>
      <c r="F129" s="40">
        <v>3330.5833333333335</v>
      </c>
      <c r="G129" s="41">
        <v>3262.166666666667</v>
      </c>
      <c r="H129" s="41">
        <v>3186.0833333333335</v>
      </c>
      <c r="I129" s="41">
        <v>3117.666666666667</v>
      </c>
      <c r="J129" s="41">
        <v>3406.666666666667</v>
      </c>
      <c r="K129" s="41">
        <v>3475.0833333333339</v>
      </c>
      <c r="L129" s="41">
        <v>3551.166666666667</v>
      </c>
      <c r="M129" s="31">
        <v>3399</v>
      </c>
      <c r="N129" s="31">
        <v>3254.5</v>
      </c>
      <c r="O129" s="42">
        <v>1801150</v>
      </c>
      <c r="P129" s="43">
        <v>-2.9422066549912435E-2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80345.25</v>
      </c>
      <c r="F130" s="40">
        <v>80497.983333333337</v>
      </c>
      <c r="G130" s="41">
        <v>79997.266666666677</v>
      </c>
      <c r="H130" s="41">
        <v>79649.28333333334</v>
      </c>
      <c r="I130" s="41">
        <v>79148.56666666668</v>
      </c>
      <c r="J130" s="41">
        <v>80845.966666666674</v>
      </c>
      <c r="K130" s="41">
        <v>81346.683333333349</v>
      </c>
      <c r="L130" s="41">
        <v>81694.666666666672</v>
      </c>
      <c r="M130" s="31">
        <v>80998.7</v>
      </c>
      <c r="N130" s="31">
        <v>80150</v>
      </c>
      <c r="O130" s="42">
        <v>45520</v>
      </c>
      <c r="P130" s="43">
        <v>-3.2518597236981937E-2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1524.55</v>
      </c>
      <c r="F131" s="40">
        <v>1535.3500000000001</v>
      </c>
      <c r="G131" s="41">
        <v>1510.7000000000003</v>
      </c>
      <c r="H131" s="41">
        <v>1496.8500000000001</v>
      </c>
      <c r="I131" s="41">
        <v>1472.2000000000003</v>
      </c>
      <c r="J131" s="41">
        <v>1549.2000000000003</v>
      </c>
      <c r="K131" s="41">
        <v>1573.8500000000004</v>
      </c>
      <c r="L131" s="41">
        <v>1587.7000000000003</v>
      </c>
      <c r="M131" s="31">
        <v>1560</v>
      </c>
      <c r="N131" s="31">
        <v>1521.5</v>
      </c>
      <c r="O131" s="42">
        <v>3522000</v>
      </c>
      <c r="P131" s="43">
        <v>3.3223322332233227E-2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443.7</v>
      </c>
      <c r="F132" s="40">
        <v>445.36666666666662</v>
      </c>
      <c r="G132" s="41">
        <v>436.23333333333323</v>
      </c>
      <c r="H132" s="41">
        <v>428.76666666666659</v>
      </c>
      <c r="I132" s="41">
        <v>419.63333333333321</v>
      </c>
      <c r="J132" s="41">
        <v>452.83333333333326</v>
      </c>
      <c r="K132" s="41">
        <v>461.96666666666658</v>
      </c>
      <c r="L132" s="41">
        <v>469.43333333333328</v>
      </c>
      <c r="M132" s="31">
        <v>454.5</v>
      </c>
      <c r="N132" s="31">
        <v>437.9</v>
      </c>
      <c r="O132" s="42">
        <v>2974400</v>
      </c>
      <c r="P132" s="43">
        <v>9.7772949483976093E-3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91.3</v>
      </c>
      <c r="F133" s="40">
        <v>91.899999999999991</v>
      </c>
      <c r="G133" s="41">
        <v>89.899999999999977</v>
      </c>
      <c r="H133" s="41">
        <v>88.499999999999986</v>
      </c>
      <c r="I133" s="41">
        <v>86.499999999999972</v>
      </c>
      <c r="J133" s="41">
        <v>93.299999999999983</v>
      </c>
      <c r="K133" s="41">
        <v>95.300000000000011</v>
      </c>
      <c r="L133" s="41">
        <v>96.699999999999989</v>
      </c>
      <c r="M133" s="31">
        <v>93.9</v>
      </c>
      <c r="N133" s="31">
        <v>90.5</v>
      </c>
      <c r="O133" s="42">
        <v>92208000</v>
      </c>
      <c r="P133" s="43">
        <v>8.3658672615727833E-3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6847.6</v>
      </c>
      <c r="F134" s="40">
        <v>6855.8499999999995</v>
      </c>
      <c r="G134" s="41">
        <v>6800.7499999999991</v>
      </c>
      <c r="H134" s="41">
        <v>6753.9</v>
      </c>
      <c r="I134" s="41">
        <v>6698.7999999999993</v>
      </c>
      <c r="J134" s="41">
        <v>6902.6999999999989</v>
      </c>
      <c r="K134" s="41">
        <v>6957.7999999999993</v>
      </c>
      <c r="L134" s="41">
        <v>7004.6499999999987</v>
      </c>
      <c r="M134" s="31">
        <v>6910.95</v>
      </c>
      <c r="N134" s="31">
        <v>6809</v>
      </c>
      <c r="O134" s="42">
        <v>1004000</v>
      </c>
      <c r="P134" s="43">
        <v>-1.0593742301059375E-2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3928.75</v>
      </c>
      <c r="F135" s="40">
        <v>3935.4</v>
      </c>
      <c r="G135" s="41">
        <v>3890.25</v>
      </c>
      <c r="H135" s="41">
        <v>3851.75</v>
      </c>
      <c r="I135" s="41">
        <v>3806.6</v>
      </c>
      <c r="J135" s="41">
        <v>3973.9</v>
      </c>
      <c r="K135" s="41">
        <v>4019.0500000000006</v>
      </c>
      <c r="L135" s="41">
        <v>4057.55</v>
      </c>
      <c r="M135" s="31">
        <v>3980.55</v>
      </c>
      <c r="N135" s="31">
        <v>3896.9</v>
      </c>
      <c r="O135" s="42">
        <v>685350</v>
      </c>
      <c r="P135" s="43">
        <v>-5.1385861102460295E-2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19891</v>
      </c>
      <c r="F136" s="40">
        <v>19974.616666666669</v>
      </c>
      <c r="G136" s="41">
        <v>19788.183333333338</v>
      </c>
      <c r="H136" s="41">
        <v>19685.366666666669</v>
      </c>
      <c r="I136" s="41">
        <v>19498.933333333338</v>
      </c>
      <c r="J136" s="41">
        <v>20077.433333333338</v>
      </c>
      <c r="K136" s="41">
        <v>20263.866666666672</v>
      </c>
      <c r="L136" s="41">
        <v>20366.683333333338</v>
      </c>
      <c r="M136" s="31">
        <v>20161.05</v>
      </c>
      <c r="N136" s="31">
        <v>19871.8</v>
      </c>
      <c r="O136" s="42">
        <v>413300</v>
      </c>
      <c r="P136" s="43">
        <v>-1.2425328554360812E-2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143.19999999999999</v>
      </c>
      <c r="F137" s="40">
        <v>143.94999999999999</v>
      </c>
      <c r="G137" s="41">
        <v>141.19999999999999</v>
      </c>
      <c r="H137" s="41">
        <v>139.19999999999999</v>
      </c>
      <c r="I137" s="41">
        <v>136.44999999999999</v>
      </c>
      <c r="J137" s="41">
        <v>145.94999999999999</v>
      </c>
      <c r="K137" s="41">
        <v>148.69999999999999</v>
      </c>
      <c r="L137" s="41">
        <v>150.69999999999999</v>
      </c>
      <c r="M137" s="31">
        <v>146.69999999999999</v>
      </c>
      <c r="N137" s="31">
        <v>141.94999999999999</v>
      </c>
      <c r="O137" s="42">
        <v>112271900</v>
      </c>
      <c r="P137" s="43">
        <v>3.3170972316419016E-2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126.4</v>
      </c>
      <c r="F138" s="40">
        <v>126.11666666666667</v>
      </c>
      <c r="G138" s="41">
        <v>125.23333333333335</v>
      </c>
      <c r="H138" s="41">
        <v>124.06666666666668</v>
      </c>
      <c r="I138" s="41">
        <v>123.18333333333335</v>
      </c>
      <c r="J138" s="41">
        <v>127.28333333333335</v>
      </c>
      <c r="K138" s="41">
        <v>128.16666666666669</v>
      </c>
      <c r="L138" s="41">
        <v>129.33333333333334</v>
      </c>
      <c r="M138" s="31">
        <v>127</v>
      </c>
      <c r="N138" s="31">
        <v>124.95</v>
      </c>
      <c r="O138" s="42">
        <v>60477000</v>
      </c>
      <c r="P138" s="43">
        <v>-1.1736214605067064E-2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4708</v>
      </c>
      <c r="F139" s="40">
        <v>4688</v>
      </c>
      <c r="G139" s="41">
        <v>4651</v>
      </c>
      <c r="H139" s="41">
        <v>4594</v>
      </c>
      <c r="I139" s="41">
        <v>4557</v>
      </c>
      <c r="J139" s="41">
        <v>4745</v>
      </c>
      <c r="K139" s="41">
        <v>4782</v>
      </c>
      <c r="L139" s="41">
        <v>4839</v>
      </c>
      <c r="M139" s="31">
        <v>4725</v>
      </c>
      <c r="N139" s="31">
        <v>4631</v>
      </c>
      <c r="O139" s="42">
        <v>589375</v>
      </c>
      <c r="P139" s="43">
        <v>1.5507215162610381E-2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137.80000000000001</v>
      </c>
      <c r="F140" s="40">
        <v>137</v>
      </c>
      <c r="G140" s="41">
        <v>135.5</v>
      </c>
      <c r="H140" s="41">
        <v>133.19999999999999</v>
      </c>
      <c r="I140" s="41">
        <v>131.69999999999999</v>
      </c>
      <c r="J140" s="41">
        <v>139.30000000000001</v>
      </c>
      <c r="K140" s="41">
        <v>140.80000000000001</v>
      </c>
      <c r="L140" s="41">
        <v>143.10000000000002</v>
      </c>
      <c r="M140" s="31">
        <v>138.5</v>
      </c>
      <c r="N140" s="31">
        <v>134.69999999999999</v>
      </c>
      <c r="O140" s="42">
        <v>53799900</v>
      </c>
      <c r="P140" s="43">
        <v>5.6874905460595974E-2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33171.4</v>
      </c>
      <c r="F141" s="40">
        <v>33222.466666666667</v>
      </c>
      <c r="G141" s="41">
        <v>32783.683333333334</v>
      </c>
      <c r="H141" s="41">
        <v>32395.966666666667</v>
      </c>
      <c r="I141" s="41">
        <v>31957.183333333334</v>
      </c>
      <c r="J141" s="41">
        <v>33610.183333333334</v>
      </c>
      <c r="K141" s="41">
        <v>34048.966666666674</v>
      </c>
      <c r="L141" s="41">
        <v>34436.683333333334</v>
      </c>
      <c r="M141" s="31">
        <v>33661.25</v>
      </c>
      <c r="N141" s="31">
        <v>32834.75</v>
      </c>
      <c r="O141" s="42">
        <v>87690</v>
      </c>
      <c r="P141" s="43">
        <v>-1.5824915824915825E-2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2788.3</v>
      </c>
      <c r="F142" s="40">
        <v>2753.1666666666665</v>
      </c>
      <c r="G142" s="41">
        <v>2698.333333333333</v>
      </c>
      <c r="H142" s="41">
        <v>2608.3666666666663</v>
      </c>
      <c r="I142" s="41">
        <v>2553.5333333333328</v>
      </c>
      <c r="J142" s="41">
        <v>2843.1333333333332</v>
      </c>
      <c r="K142" s="41">
        <v>2897.9666666666662</v>
      </c>
      <c r="L142" s="41">
        <v>2987.9333333333334</v>
      </c>
      <c r="M142" s="31">
        <v>2808</v>
      </c>
      <c r="N142" s="31">
        <v>2663.2</v>
      </c>
      <c r="O142" s="42">
        <v>4728350</v>
      </c>
      <c r="P142" s="43">
        <v>0.10055687127952379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234.4</v>
      </c>
      <c r="F143" s="40">
        <v>235.16666666666666</v>
      </c>
      <c r="G143" s="41">
        <v>233.0333333333333</v>
      </c>
      <c r="H143" s="41">
        <v>231.66666666666666</v>
      </c>
      <c r="I143" s="41">
        <v>229.5333333333333</v>
      </c>
      <c r="J143" s="41">
        <v>236.5333333333333</v>
      </c>
      <c r="K143" s="41">
        <v>238.66666666666669</v>
      </c>
      <c r="L143" s="41">
        <v>240.0333333333333</v>
      </c>
      <c r="M143" s="31">
        <v>237.3</v>
      </c>
      <c r="N143" s="31">
        <v>233.8</v>
      </c>
      <c r="O143" s="42">
        <v>26367000</v>
      </c>
      <c r="P143" s="43">
        <v>8.1589958158995821E-2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138.65</v>
      </c>
      <c r="F144" s="40">
        <v>138.10000000000002</v>
      </c>
      <c r="G144" s="41">
        <v>136.40000000000003</v>
      </c>
      <c r="H144" s="41">
        <v>134.15</v>
      </c>
      <c r="I144" s="41">
        <v>132.45000000000002</v>
      </c>
      <c r="J144" s="41">
        <v>140.35000000000005</v>
      </c>
      <c r="K144" s="41">
        <v>142.05000000000004</v>
      </c>
      <c r="L144" s="41">
        <v>144.30000000000007</v>
      </c>
      <c r="M144" s="31">
        <v>139.80000000000001</v>
      </c>
      <c r="N144" s="31">
        <v>135.85</v>
      </c>
      <c r="O144" s="42">
        <v>27614800</v>
      </c>
      <c r="P144" s="43">
        <v>2.6740433379437527E-2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5846.25</v>
      </c>
      <c r="F145" s="40">
        <v>5840</v>
      </c>
      <c r="G145" s="41">
        <v>5775.25</v>
      </c>
      <c r="H145" s="41">
        <v>5704.25</v>
      </c>
      <c r="I145" s="41">
        <v>5639.5</v>
      </c>
      <c r="J145" s="41">
        <v>5911</v>
      </c>
      <c r="K145" s="41">
        <v>5975.75</v>
      </c>
      <c r="L145" s="41">
        <v>6046.75</v>
      </c>
      <c r="M145" s="31">
        <v>5904.75</v>
      </c>
      <c r="N145" s="31">
        <v>5769</v>
      </c>
      <c r="O145" s="42">
        <v>252000</v>
      </c>
      <c r="P145" s="43">
        <v>-1.4180929095354523E-2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2435.0500000000002</v>
      </c>
      <c r="F146" s="40">
        <v>2435.7000000000003</v>
      </c>
      <c r="G146" s="41">
        <v>2421.4000000000005</v>
      </c>
      <c r="H146" s="41">
        <v>2407.7500000000005</v>
      </c>
      <c r="I146" s="41">
        <v>2393.4500000000007</v>
      </c>
      <c r="J146" s="41">
        <v>2449.3500000000004</v>
      </c>
      <c r="K146" s="41">
        <v>2463.6500000000005</v>
      </c>
      <c r="L146" s="41">
        <v>2477.3000000000002</v>
      </c>
      <c r="M146" s="31">
        <v>2450</v>
      </c>
      <c r="N146" s="31">
        <v>2422.0500000000002</v>
      </c>
      <c r="O146" s="42">
        <v>3074500</v>
      </c>
      <c r="P146" s="43">
        <v>-1.109681569636539E-2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3278</v>
      </c>
      <c r="F147" s="40">
        <v>3285.8000000000006</v>
      </c>
      <c r="G147" s="41">
        <v>3250.7500000000014</v>
      </c>
      <c r="H147" s="41">
        <v>3223.5000000000009</v>
      </c>
      <c r="I147" s="41">
        <v>3188.4500000000016</v>
      </c>
      <c r="J147" s="41">
        <v>3313.0500000000011</v>
      </c>
      <c r="K147" s="41">
        <v>3348.1000000000004</v>
      </c>
      <c r="L147" s="41">
        <v>3375.3500000000008</v>
      </c>
      <c r="M147" s="31">
        <v>3320.85</v>
      </c>
      <c r="N147" s="31">
        <v>3258.55</v>
      </c>
      <c r="O147" s="42">
        <v>1336500</v>
      </c>
      <c r="P147" s="43">
        <v>2.0229007633587787E-2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38.5</v>
      </c>
      <c r="F148" s="40">
        <v>38.566666666666663</v>
      </c>
      <c r="G148" s="41">
        <v>38.283333333333324</v>
      </c>
      <c r="H148" s="41">
        <v>38.066666666666663</v>
      </c>
      <c r="I148" s="41">
        <v>37.783333333333324</v>
      </c>
      <c r="J148" s="41">
        <v>38.783333333333324</v>
      </c>
      <c r="K148" s="41">
        <v>39.066666666666656</v>
      </c>
      <c r="L148" s="41">
        <v>39.283333333333324</v>
      </c>
      <c r="M148" s="31">
        <v>38.85</v>
      </c>
      <c r="N148" s="31">
        <v>38.35</v>
      </c>
      <c r="O148" s="42">
        <v>299792000</v>
      </c>
      <c r="P148" s="43">
        <v>-2.5687691747699026E-2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2435.4</v>
      </c>
      <c r="F149" s="40">
        <v>2436.2666666666669</v>
      </c>
      <c r="G149" s="41">
        <v>2414.1333333333337</v>
      </c>
      <c r="H149" s="41">
        <v>2392.8666666666668</v>
      </c>
      <c r="I149" s="41">
        <v>2370.7333333333336</v>
      </c>
      <c r="J149" s="41">
        <v>2457.5333333333338</v>
      </c>
      <c r="K149" s="41">
        <v>2479.666666666667</v>
      </c>
      <c r="L149" s="41">
        <v>2500.9333333333338</v>
      </c>
      <c r="M149" s="31">
        <v>2458.4</v>
      </c>
      <c r="N149" s="31">
        <v>2415</v>
      </c>
      <c r="O149" s="42">
        <v>771300</v>
      </c>
      <c r="P149" s="43">
        <v>-3.1019775106630476E-3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178.8</v>
      </c>
      <c r="F150" s="40">
        <v>178.5</v>
      </c>
      <c r="G150" s="41">
        <v>177.85</v>
      </c>
      <c r="H150" s="41">
        <v>176.9</v>
      </c>
      <c r="I150" s="41">
        <v>176.25</v>
      </c>
      <c r="J150" s="41">
        <v>179.45</v>
      </c>
      <c r="K150" s="41">
        <v>180.09999999999997</v>
      </c>
      <c r="L150" s="41">
        <v>181.04999999999998</v>
      </c>
      <c r="M150" s="31">
        <v>179.15</v>
      </c>
      <c r="N150" s="31">
        <v>177.55</v>
      </c>
      <c r="O150" s="42">
        <v>37128346</v>
      </c>
      <c r="P150" s="43">
        <v>1.7836257309941522E-2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1574.65</v>
      </c>
      <c r="F151" s="40">
        <v>1581.4666666666665</v>
      </c>
      <c r="G151" s="41">
        <v>1548.5333333333328</v>
      </c>
      <c r="H151" s="41">
        <v>1522.4166666666663</v>
      </c>
      <c r="I151" s="41">
        <v>1489.4833333333327</v>
      </c>
      <c r="J151" s="41">
        <v>1607.583333333333</v>
      </c>
      <c r="K151" s="41">
        <v>1640.5166666666669</v>
      </c>
      <c r="L151" s="41">
        <v>1666.6333333333332</v>
      </c>
      <c r="M151" s="31">
        <v>1614.4</v>
      </c>
      <c r="N151" s="31">
        <v>1555.35</v>
      </c>
      <c r="O151" s="42">
        <v>3305247</v>
      </c>
      <c r="P151" s="43">
        <v>3.228676750985128E-2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975.7</v>
      </c>
      <c r="F152" s="40">
        <v>979.75</v>
      </c>
      <c r="G152" s="41">
        <v>968</v>
      </c>
      <c r="H152" s="41">
        <v>960.3</v>
      </c>
      <c r="I152" s="41">
        <v>948.55</v>
      </c>
      <c r="J152" s="41">
        <v>987.45</v>
      </c>
      <c r="K152" s="41">
        <v>999.2</v>
      </c>
      <c r="L152" s="41">
        <v>1006.9000000000001</v>
      </c>
      <c r="M152" s="31">
        <v>991.5</v>
      </c>
      <c r="N152" s="31">
        <v>972.05</v>
      </c>
      <c r="O152" s="42">
        <v>2350250</v>
      </c>
      <c r="P152" s="43">
        <v>5.8575803981623278E-2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187.05</v>
      </c>
      <c r="F153" s="40">
        <v>183.61666666666667</v>
      </c>
      <c r="G153" s="41">
        <v>179.18333333333334</v>
      </c>
      <c r="H153" s="41">
        <v>171.31666666666666</v>
      </c>
      <c r="I153" s="41">
        <v>166.88333333333333</v>
      </c>
      <c r="J153" s="41">
        <v>191.48333333333335</v>
      </c>
      <c r="K153" s="41">
        <v>195.91666666666669</v>
      </c>
      <c r="L153" s="41">
        <v>203.78333333333336</v>
      </c>
      <c r="M153" s="31">
        <v>188.05</v>
      </c>
      <c r="N153" s="31">
        <v>175.75</v>
      </c>
      <c r="O153" s="42">
        <v>36397900</v>
      </c>
      <c r="P153" s="43">
        <v>2.6750654450261781E-2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155.55000000000001</v>
      </c>
      <c r="F154" s="40">
        <v>155.29999999999998</v>
      </c>
      <c r="G154" s="41">
        <v>153.99999999999997</v>
      </c>
      <c r="H154" s="41">
        <v>152.44999999999999</v>
      </c>
      <c r="I154" s="41">
        <v>151.14999999999998</v>
      </c>
      <c r="J154" s="41">
        <v>156.84999999999997</v>
      </c>
      <c r="K154" s="41">
        <v>158.14999999999998</v>
      </c>
      <c r="L154" s="41">
        <v>159.69999999999996</v>
      </c>
      <c r="M154" s="31">
        <v>156.6</v>
      </c>
      <c r="N154" s="31">
        <v>153.75</v>
      </c>
      <c r="O154" s="42">
        <v>24768000</v>
      </c>
      <c r="P154" s="43">
        <v>1.4499877119685426E-2</v>
      </c>
    </row>
    <row r="155" spans="1:16" ht="12.75" customHeight="1">
      <c r="A155" s="31">
        <v>145</v>
      </c>
      <c r="B155" s="273" t="s">
        <v>80</v>
      </c>
      <c r="C155" s="33" t="s">
        <v>188</v>
      </c>
      <c r="D155" s="34">
        <v>44469</v>
      </c>
      <c r="E155" s="40">
        <v>2490.25</v>
      </c>
      <c r="F155" s="40">
        <v>2478.5666666666666</v>
      </c>
      <c r="G155" s="41">
        <v>2460.1333333333332</v>
      </c>
      <c r="H155" s="41">
        <v>2430.0166666666664</v>
      </c>
      <c r="I155" s="41">
        <v>2411.583333333333</v>
      </c>
      <c r="J155" s="41">
        <v>2508.6833333333334</v>
      </c>
      <c r="K155" s="41">
        <v>2527.1166666666668</v>
      </c>
      <c r="L155" s="41">
        <v>2557.2333333333336</v>
      </c>
      <c r="M155" s="31">
        <v>2497</v>
      </c>
      <c r="N155" s="31">
        <v>2448.4499999999998</v>
      </c>
      <c r="O155" s="42">
        <v>32706000</v>
      </c>
      <c r="P155" s="43">
        <v>5.9515570934256055E-3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110.75</v>
      </c>
      <c r="F156" s="40">
        <v>111.36666666666667</v>
      </c>
      <c r="G156" s="41">
        <v>108.93333333333335</v>
      </c>
      <c r="H156" s="41">
        <v>107.11666666666667</v>
      </c>
      <c r="I156" s="41">
        <v>104.68333333333335</v>
      </c>
      <c r="J156" s="41">
        <v>113.18333333333335</v>
      </c>
      <c r="K156" s="41">
        <v>115.61666666666669</v>
      </c>
      <c r="L156" s="41">
        <v>117.43333333333335</v>
      </c>
      <c r="M156" s="31">
        <v>113.8</v>
      </c>
      <c r="N156" s="31">
        <v>109.55</v>
      </c>
      <c r="O156" s="42">
        <v>183198000</v>
      </c>
      <c r="P156" s="43">
        <v>5.9444017140973519E-2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1218.05</v>
      </c>
      <c r="F157" s="40">
        <v>1212.7666666666667</v>
      </c>
      <c r="G157" s="41">
        <v>1206.0333333333333</v>
      </c>
      <c r="H157" s="41">
        <v>1194.0166666666667</v>
      </c>
      <c r="I157" s="41">
        <v>1187.2833333333333</v>
      </c>
      <c r="J157" s="41">
        <v>1224.7833333333333</v>
      </c>
      <c r="K157" s="41">
        <v>1231.5166666666664</v>
      </c>
      <c r="L157" s="41">
        <v>1243.5333333333333</v>
      </c>
      <c r="M157" s="31">
        <v>1219.5</v>
      </c>
      <c r="N157" s="31">
        <v>1200.75</v>
      </c>
      <c r="O157" s="42">
        <v>10782750</v>
      </c>
      <c r="P157" s="43">
        <v>-2.608047690014903E-2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450.25</v>
      </c>
      <c r="F158" s="40">
        <v>448.2166666666667</v>
      </c>
      <c r="G158" s="41">
        <v>444.78333333333342</v>
      </c>
      <c r="H158" s="41">
        <v>439.31666666666672</v>
      </c>
      <c r="I158" s="41">
        <v>435.88333333333344</v>
      </c>
      <c r="J158" s="41">
        <v>453.68333333333339</v>
      </c>
      <c r="K158" s="41">
        <v>457.11666666666667</v>
      </c>
      <c r="L158" s="41">
        <v>462.58333333333337</v>
      </c>
      <c r="M158" s="31">
        <v>451.65</v>
      </c>
      <c r="N158" s="31">
        <v>442.75</v>
      </c>
      <c r="O158" s="42">
        <v>92539500</v>
      </c>
      <c r="P158" s="43">
        <v>5.5141990625861594E-4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29952.7</v>
      </c>
      <c r="F159" s="40">
        <v>29856.616666666669</v>
      </c>
      <c r="G159" s="41">
        <v>29713.233333333337</v>
      </c>
      <c r="H159" s="41">
        <v>29473.76666666667</v>
      </c>
      <c r="I159" s="41">
        <v>29330.383333333339</v>
      </c>
      <c r="J159" s="41">
        <v>30096.083333333336</v>
      </c>
      <c r="K159" s="41">
        <v>30239.466666666667</v>
      </c>
      <c r="L159" s="41">
        <v>30478.933333333334</v>
      </c>
      <c r="M159" s="31">
        <v>30000</v>
      </c>
      <c r="N159" s="31">
        <v>29617.15</v>
      </c>
      <c r="O159" s="42">
        <v>174025</v>
      </c>
      <c r="P159" s="43">
        <v>-4.0062956073830302E-3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2167.8000000000002</v>
      </c>
      <c r="F160" s="40">
        <v>2167.75</v>
      </c>
      <c r="G160" s="41">
        <v>2148.8000000000002</v>
      </c>
      <c r="H160" s="41">
        <v>2129.8000000000002</v>
      </c>
      <c r="I160" s="41">
        <v>2110.8500000000004</v>
      </c>
      <c r="J160" s="41">
        <v>2186.75</v>
      </c>
      <c r="K160" s="41">
        <v>2205.6999999999998</v>
      </c>
      <c r="L160" s="41">
        <v>2224.6999999999998</v>
      </c>
      <c r="M160" s="31">
        <v>2186.6999999999998</v>
      </c>
      <c r="N160" s="31">
        <v>2148.75</v>
      </c>
      <c r="O160" s="42">
        <v>2108150</v>
      </c>
      <c r="P160" s="43">
        <v>2.022890604205483E-2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11007.35</v>
      </c>
      <c r="F161" s="40">
        <v>10984.166666666666</v>
      </c>
      <c r="G161" s="41">
        <v>10826.933333333332</v>
      </c>
      <c r="H161" s="41">
        <v>10646.516666666666</v>
      </c>
      <c r="I161" s="41">
        <v>10489.283333333333</v>
      </c>
      <c r="J161" s="41">
        <v>11164.583333333332</v>
      </c>
      <c r="K161" s="41">
        <v>11321.816666666666</v>
      </c>
      <c r="L161" s="41">
        <v>11502.233333333332</v>
      </c>
      <c r="M161" s="31">
        <v>11141.4</v>
      </c>
      <c r="N161" s="31">
        <v>10803.75</v>
      </c>
      <c r="O161" s="42">
        <v>858875</v>
      </c>
      <c r="P161" s="43">
        <v>-1.4769142529394895E-2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1385.15</v>
      </c>
      <c r="F162" s="40">
        <v>1373.7333333333336</v>
      </c>
      <c r="G162" s="41">
        <v>1359.5666666666671</v>
      </c>
      <c r="H162" s="41">
        <v>1333.9833333333336</v>
      </c>
      <c r="I162" s="41">
        <v>1319.8166666666671</v>
      </c>
      <c r="J162" s="41">
        <v>1399.3166666666671</v>
      </c>
      <c r="K162" s="41">
        <v>1413.4833333333336</v>
      </c>
      <c r="L162" s="41">
        <v>1439.0666666666671</v>
      </c>
      <c r="M162" s="31">
        <v>1387.9</v>
      </c>
      <c r="N162" s="31">
        <v>1348.15</v>
      </c>
      <c r="O162" s="42">
        <v>4500400</v>
      </c>
      <c r="P162" s="43">
        <v>3.836545324768023E-3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617.4</v>
      </c>
      <c r="F163" s="40">
        <v>619.0333333333333</v>
      </c>
      <c r="G163" s="41">
        <v>608.41666666666663</v>
      </c>
      <c r="H163" s="41">
        <v>599.43333333333328</v>
      </c>
      <c r="I163" s="41">
        <v>588.81666666666661</v>
      </c>
      <c r="J163" s="41">
        <v>628.01666666666665</v>
      </c>
      <c r="K163" s="41">
        <v>638.63333333333344</v>
      </c>
      <c r="L163" s="41">
        <v>647.61666666666667</v>
      </c>
      <c r="M163" s="31">
        <v>629.65</v>
      </c>
      <c r="N163" s="31">
        <v>610.04999999999995</v>
      </c>
      <c r="O163" s="42">
        <v>2575800</v>
      </c>
      <c r="P163" s="43">
        <v>6.771124790151091E-2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771.2</v>
      </c>
      <c r="F164" s="40">
        <v>772.31666666666661</v>
      </c>
      <c r="G164" s="41">
        <v>766.68333333333317</v>
      </c>
      <c r="H164" s="41">
        <v>762.16666666666652</v>
      </c>
      <c r="I164" s="41">
        <v>756.53333333333308</v>
      </c>
      <c r="J164" s="41">
        <v>776.83333333333326</v>
      </c>
      <c r="K164" s="41">
        <v>782.4666666666667</v>
      </c>
      <c r="L164" s="41">
        <v>786.98333333333335</v>
      </c>
      <c r="M164" s="31">
        <v>777.95</v>
      </c>
      <c r="N164" s="31">
        <v>767.8</v>
      </c>
      <c r="O164" s="42">
        <v>31197600</v>
      </c>
      <c r="P164" s="43">
        <v>6.6859414528370074E-3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529.70000000000005</v>
      </c>
      <c r="F165" s="40">
        <v>523.43333333333328</v>
      </c>
      <c r="G165" s="41">
        <v>513.81666666666661</v>
      </c>
      <c r="H165" s="41">
        <v>497.93333333333334</v>
      </c>
      <c r="I165" s="41">
        <v>488.31666666666666</v>
      </c>
      <c r="J165" s="41">
        <v>539.31666666666661</v>
      </c>
      <c r="K165" s="41">
        <v>548.93333333333317</v>
      </c>
      <c r="L165" s="41">
        <v>564.81666666666649</v>
      </c>
      <c r="M165" s="31">
        <v>533.04999999999995</v>
      </c>
      <c r="N165" s="31">
        <v>507.55</v>
      </c>
      <c r="O165" s="42">
        <v>12658500</v>
      </c>
      <c r="P165" s="43">
        <v>-3.7852012313305212E-2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659.25</v>
      </c>
      <c r="F166" s="40">
        <v>661.61666666666667</v>
      </c>
      <c r="G166" s="41">
        <v>653.33333333333337</v>
      </c>
      <c r="H166" s="41">
        <v>647.41666666666674</v>
      </c>
      <c r="I166" s="41">
        <v>639.13333333333344</v>
      </c>
      <c r="J166" s="41">
        <v>667.5333333333333</v>
      </c>
      <c r="K166" s="41">
        <v>675.81666666666661</v>
      </c>
      <c r="L166" s="41">
        <v>681.73333333333323</v>
      </c>
      <c r="M166" s="31">
        <v>669.9</v>
      </c>
      <c r="N166" s="31">
        <v>655.7</v>
      </c>
      <c r="O166" s="42">
        <v>1712750</v>
      </c>
      <c r="P166" s="43">
        <v>-3.4619188921859545E-3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848.75</v>
      </c>
      <c r="F167" s="40">
        <v>817.23333333333323</v>
      </c>
      <c r="G167" s="41">
        <v>776.01666666666642</v>
      </c>
      <c r="H167" s="41">
        <v>703.28333333333319</v>
      </c>
      <c r="I167" s="41">
        <v>662.06666666666638</v>
      </c>
      <c r="J167" s="41">
        <v>889.96666666666647</v>
      </c>
      <c r="K167" s="41">
        <v>931.18333333333339</v>
      </c>
      <c r="L167" s="41">
        <v>1003.9166666666665</v>
      </c>
      <c r="M167" s="31">
        <v>858.45</v>
      </c>
      <c r="N167" s="31">
        <v>744.5</v>
      </c>
      <c r="O167" s="42">
        <v>11016000</v>
      </c>
      <c r="P167" s="43">
        <v>-1.9026909486273443E-3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853.45</v>
      </c>
      <c r="F168" s="40">
        <v>855.70000000000016</v>
      </c>
      <c r="G168" s="41">
        <v>849.70000000000027</v>
      </c>
      <c r="H168" s="41">
        <v>845.95000000000016</v>
      </c>
      <c r="I168" s="41">
        <v>839.95000000000027</v>
      </c>
      <c r="J168" s="41">
        <v>859.45000000000027</v>
      </c>
      <c r="K168" s="41">
        <v>865.45</v>
      </c>
      <c r="L168" s="41">
        <v>869.20000000000027</v>
      </c>
      <c r="M168" s="31">
        <v>861.7</v>
      </c>
      <c r="N168" s="31">
        <v>851.95</v>
      </c>
      <c r="O168" s="42">
        <v>9567450</v>
      </c>
      <c r="P168" s="43">
        <v>4.8217719272296997E-2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322.25</v>
      </c>
      <c r="F169" s="40">
        <v>320.26666666666665</v>
      </c>
      <c r="G169" s="41">
        <v>315.38333333333333</v>
      </c>
      <c r="H169" s="41">
        <v>308.51666666666665</v>
      </c>
      <c r="I169" s="41">
        <v>303.63333333333333</v>
      </c>
      <c r="J169" s="41">
        <v>327.13333333333333</v>
      </c>
      <c r="K169" s="41">
        <v>332.01666666666665</v>
      </c>
      <c r="L169" s="41">
        <v>338.88333333333333</v>
      </c>
      <c r="M169" s="31">
        <v>325.14999999999998</v>
      </c>
      <c r="N169" s="31">
        <v>313.39999999999998</v>
      </c>
      <c r="O169" s="42">
        <v>115712850</v>
      </c>
      <c r="P169" s="43">
        <v>0.11241711874623267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144.1</v>
      </c>
      <c r="F170" s="40">
        <v>142.79999999999998</v>
      </c>
      <c r="G170" s="41">
        <v>140.29999999999995</v>
      </c>
      <c r="H170" s="41">
        <v>136.49999999999997</v>
      </c>
      <c r="I170" s="41">
        <v>133.99999999999994</v>
      </c>
      <c r="J170" s="41">
        <v>146.59999999999997</v>
      </c>
      <c r="K170" s="41">
        <v>149.10000000000002</v>
      </c>
      <c r="L170" s="41">
        <v>152.89999999999998</v>
      </c>
      <c r="M170" s="31">
        <v>145.30000000000001</v>
      </c>
      <c r="N170" s="31">
        <v>139</v>
      </c>
      <c r="O170" s="42">
        <v>140244750</v>
      </c>
      <c r="P170" s="43">
        <v>5.5044939826334231E-2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1322.35</v>
      </c>
      <c r="F171" s="40">
        <v>1323.3833333333332</v>
      </c>
      <c r="G171" s="41">
        <v>1305.4166666666665</v>
      </c>
      <c r="H171" s="41">
        <v>1288.4833333333333</v>
      </c>
      <c r="I171" s="41">
        <v>1270.5166666666667</v>
      </c>
      <c r="J171" s="41">
        <v>1340.3166666666664</v>
      </c>
      <c r="K171" s="41">
        <v>1358.2833333333331</v>
      </c>
      <c r="L171" s="41">
        <v>1375.2166666666662</v>
      </c>
      <c r="M171" s="31">
        <v>1341.35</v>
      </c>
      <c r="N171" s="31">
        <v>1306.45</v>
      </c>
      <c r="O171" s="42">
        <v>50510400</v>
      </c>
      <c r="P171" s="43">
        <v>-2.1198794287690864E-2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3880.2</v>
      </c>
      <c r="F172" s="40">
        <v>3871.8166666666671</v>
      </c>
      <c r="G172" s="41">
        <v>3853.6333333333341</v>
      </c>
      <c r="H172" s="41">
        <v>3827.0666666666671</v>
      </c>
      <c r="I172" s="41">
        <v>3808.8833333333341</v>
      </c>
      <c r="J172" s="41">
        <v>3898.3833333333341</v>
      </c>
      <c r="K172" s="41">
        <v>3916.5666666666675</v>
      </c>
      <c r="L172" s="41">
        <v>3943.1333333333341</v>
      </c>
      <c r="M172" s="31">
        <v>3890</v>
      </c>
      <c r="N172" s="31">
        <v>3845.25</v>
      </c>
      <c r="O172" s="42">
        <v>9433800</v>
      </c>
      <c r="P172" s="43">
        <v>-2.5375880225845335E-3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1525.75</v>
      </c>
      <c r="F173" s="40">
        <v>1521.7166666666665</v>
      </c>
      <c r="G173" s="41">
        <v>1509.633333333333</v>
      </c>
      <c r="H173" s="41">
        <v>1493.5166666666664</v>
      </c>
      <c r="I173" s="41">
        <v>1481.4333333333329</v>
      </c>
      <c r="J173" s="41">
        <v>1537.833333333333</v>
      </c>
      <c r="K173" s="41">
        <v>1549.9166666666665</v>
      </c>
      <c r="L173" s="41">
        <v>1566.0333333333331</v>
      </c>
      <c r="M173" s="31">
        <v>1533.8</v>
      </c>
      <c r="N173" s="31">
        <v>1505.6</v>
      </c>
      <c r="O173" s="42">
        <v>11037600</v>
      </c>
      <c r="P173" s="43">
        <v>2.1092362344582592E-2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2107.15</v>
      </c>
      <c r="F174" s="40">
        <v>2102.4</v>
      </c>
      <c r="G174" s="41">
        <v>2087.25</v>
      </c>
      <c r="H174" s="41">
        <v>2067.35</v>
      </c>
      <c r="I174" s="41">
        <v>2052.1999999999998</v>
      </c>
      <c r="J174" s="41">
        <v>2122.3000000000002</v>
      </c>
      <c r="K174" s="41">
        <v>2137.4500000000007</v>
      </c>
      <c r="L174" s="41">
        <v>2157.3500000000004</v>
      </c>
      <c r="M174" s="31">
        <v>2117.5500000000002</v>
      </c>
      <c r="N174" s="31">
        <v>2082.5</v>
      </c>
      <c r="O174" s="42">
        <v>4933875</v>
      </c>
      <c r="P174" s="43">
        <v>-7.0188679245283018E-3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3101.2</v>
      </c>
      <c r="F175" s="40">
        <v>3090.7833333333328</v>
      </c>
      <c r="G175" s="41">
        <v>3058.9666666666658</v>
      </c>
      <c r="H175" s="41">
        <v>3016.7333333333331</v>
      </c>
      <c r="I175" s="41">
        <v>2984.9166666666661</v>
      </c>
      <c r="J175" s="41">
        <v>3133.0166666666655</v>
      </c>
      <c r="K175" s="41">
        <v>3164.833333333333</v>
      </c>
      <c r="L175" s="41">
        <v>3207.0666666666652</v>
      </c>
      <c r="M175" s="31">
        <v>3122.6</v>
      </c>
      <c r="N175" s="31">
        <v>3048.55</v>
      </c>
      <c r="O175" s="42">
        <v>776000</v>
      </c>
      <c r="P175" s="43">
        <v>-3.0908523259444272E-2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496.35</v>
      </c>
      <c r="F176" s="40">
        <v>497.2833333333333</v>
      </c>
      <c r="G176" s="41">
        <v>489.56666666666661</v>
      </c>
      <c r="H176" s="41">
        <v>482.7833333333333</v>
      </c>
      <c r="I176" s="41">
        <v>475.06666666666661</v>
      </c>
      <c r="J176" s="41">
        <v>504.06666666666661</v>
      </c>
      <c r="K176" s="41">
        <v>511.7833333333333</v>
      </c>
      <c r="L176" s="41">
        <v>518.56666666666661</v>
      </c>
      <c r="M176" s="31">
        <v>505</v>
      </c>
      <c r="N176" s="31">
        <v>490.5</v>
      </c>
      <c r="O176" s="42">
        <v>4099500</v>
      </c>
      <c r="P176" s="43">
        <v>5.7662538699690402E-2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1011.95</v>
      </c>
      <c r="F177" s="40">
        <v>1010.4500000000002</v>
      </c>
      <c r="G177" s="41">
        <v>988.00000000000023</v>
      </c>
      <c r="H177" s="41">
        <v>964.05000000000007</v>
      </c>
      <c r="I177" s="41">
        <v>941.60000000000014</v>
      </c>
      <c r="J177" s="41">
        <v>1034.4000000000003</v>
      </c>
      <c r="K177" s="41">
        <v>1056.8500000000004</v>
      </c>
      <c r="L177" s="41">
        <v>1080.8000000000004</v>
      </c>
      <c r="M177" s="31">
        <v>1032.9000000000001</v>
      </c>
      <c r="N177" s="31">
        <v>986.5</v>
      </c>
      <c r="O177" s="42">
        <v>2011150</v>
      </c>
      <c r="P177" s="43">
        <v>-2.875629043853343E-3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540.29999999999995</v>
      </c>
      <c r="F178" s="40">
        <v>540.06666666666661</v>
      </c>
      <c r="G178" s="41">
        <v>536.88333333333321</v>
      </c>
      <c r="H178" s="41">
        <v>533.46666666666658</v>
      </c>
      <c r="I178" s="41">
        <v>530.28333333333319</v>
      </c>
      <c r="J178" s="41">
        <v>543.48333333333323</v>
      </c>
      <c r="K178" s="41">
        <v>546.66666666666663</v>
      </c>
      <c r="L178" s="41">
        <v>550.08333333333326</v>
      </c>
      <c r="M178" s="31">
        <v>543.25</v>
      </c>
      <c r="N178" s="31">
        <v>536.65</v>
      </c>
      <c r="O178" s="42">
        <v>6245400</v>
      </c>
      <c r="P178" s="43">
        <v>5.5108798486281932E-2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1658.8</v>
      </c>
      <c r="F179" s="40">
        <v>1657.5166666666667</v>
      </c>
      <c r="G179" s="41">
        <v>1630.0333333333333</v>
      </c>
      <c r="H179" s="41">
        <v>1601.2666666666667</v>
      </c>
      <c r="I179" s="41">
        <v>1573.7833333333333</v>
      </c>
      <c r="J179" s="41">
        <v>1686.2833333333333</v>
      </c>
      <c r="K179" s="41">
        <v>1713.7666666666664</v>
      </c>
      <c r="L179" s="41">
        <v>1742.5333333333333</v>
      </c>
      <c r="M179" s="31">
        <v>1685</v>
      </c>
      <c r="N179" s="31">
        <v>1628.75</v>
      </c>
      <c r="O179" s="42">
        <v>1703100</v>
      </c>
      <c r="P179" s="43">
        <v>0.16467209191000479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7639.75</v>
      </c>
      <c r="F180" s="40">
        <v>7645.55</v>
      </c>
      <c r="G180" s="41">
        <v>7582.1</v>
      </c>
      <c r="H180" s="41">
        <v>7524.45</v>
      </c>
      <c r="I180" s="41">
        <v>7461</v>
      </c>
      <c r="J180" s="41">
        <v>7703.2000000000007</v>
      </c>
      <c r="K180" s="41">
        <v>7766.65</v>
      </c>
      <c r="L180" s="41">
        <v>7824.3000000000011</v>
      </c>
      <c r="M180" s="31">
        <v>7709</v>
      </c>
      <c r="N180" s="31">
        <v>7587.9</v>
      </c>
      <c r="O180" s="42">
        <v>1787000</v>
      </c>
      <c r="P180" s="43">
        <v>1.1089736335860587E-2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728.15</v>
      </c>
      <c r="F181" s="40">
        <v>728.51666666666677</v>
      </c>
      <c r="G181" s="41">
        <v>724.13333333333355</v>
      </c>
      <c r="H181" s="41">
        <v>720.11666666666679</v>
      </c>
      <c r="I181" s="41">
        <v>715.73333333333358</v>
      </c>
      <c r="J181" s="41">
        <v>732.53333333333353</v>
      </c>
      <c r="K181" s="41">
        <v>736.91666666666674</v>
      </c>
      <c r="L181" s="41">
        <v>740.93333333333351</v>
      </c>
      <c r="M181" s="31">
        <v>732.9</v>
      </c>
      <c r="N181" s="31">
        <v>724.5</v>
      </c>
      <c r="O181" s="42">
        <v>24124100</v>
      </c>
      <c r="P181" s="43">
        <v>8.3134101282329922E-3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299.7</v>
      </c>
      <c r="F182" s="40">
        <v>300.2833333333333</v>
      </c>
      <c r="G182" s="41">
        <v>297.36666666666662</v>
      </c>
      <c r="H182" s="41">
        <v>295.0333333333333</v>
      </c>
      <c r="I182" s="41">
        <v>292.11666666666662</v>
      </c>
      <c r="J182" s="41">
        <v>302.61666666666662</v>
      </c>
      <c r="K182" s="41">
        <v>305.53333333333336</v>
      </c>
      <c r="L182" s="41">
        <v>307.86666666666662</v>
      </c>
      <c r="M182" s="31">
        <v>303.2</v>
      </c>
      <c r="N182" s="31">
        <v>297.95</v>
      </c>
      <c r="O182" s="42">
        <v>120782200</v>
      </c>
      <c r="P182" s="43">
        <v>-1.2144722496894095E-2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1252.4000000000001</v>
      </c>
      <c r="F183" s="40">
        <v>1254.0666666666668</v>
      </c>
      <c r="G183" s="41">
        <v>1243.2333333333336</v>
      </c>
      <c r="H183" s="41">
        <v>1234.0666666666668</v>
      </c>
      <c r="I183" s="41">
        <v>1223.2333333333336</v>
      </c>
      <c r="J183" s="41">
        <v>1263.2333333333336</v>
      </c>
      <c r="K183" s="41">
        <v>1274.0666666666671</v>
      </c>
      <c r="L183" s="41">
        <v>1283.2333333333336</v>
      </c>
      <c r="M183" s="31">
        <v>1264.9000000000001</v>
      </c>
      <c r="N183" s="31">
        <v>1244.9000000000001</v>
      </c>
      <c r="O183" s="42">
        <v>3549000</v>
      </c>
      <c r="P183" s="43">
        <v>3.6764705882352941E-3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675.4</v>
      </c>
      <c r="F184" s="40">
        <v>675.13333333333333</v>
      </c>
      <c r="G184" s="41">
        <v>672.4666666666667</v>
      </c>
      <c r="H184" s="41">
        <v>669.53333333333342</v>
      </c>
      <c r="I184" s="41">
        <v>666.86666666666679</v>
      </c>
      <c r="J184" s="41">
        <v>678.06666666666661</v>
      </c>
      <c r="K184" s="41">
        <v>680.73333333333335</v>
      </c>
      <c r="L184" s="41">
        <v>683.66666666666652</v>
      </c>
      <c r="M184" s="31">
        <v>677.8</v>
      </c>
      <c r="N184" s="31">
        <v>672.2</v>
      </c>
      <c r="O184" s="42">
        <v>30448000</v>
      </c>
      <c r="P184" s="43">
        <v>-7.9758119168013338E-3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319.25</v>
      </c>
      <c r="F185" s="40">
        <v>332.45</v>
      </c>
      <c r="G185" s="41">
        <v>301.89999999999998</v>
      </c>
      <c r="H185" s="41">
        <v>284.55</v>
      </c>
      <c r="I185" s="41">
        <v>254</v>
      </c>
      <c r="J185" s="41">
        <v>349.79999999999995</v>
      </c>
      <c r="K185" s="41">
        <v>380.35</v>
      </c>
      <c r="L185" s="41">
        <v>397.69999999999993</v>
      </c>
      <c r="M185" s="31">
        <v>363</v>
      </c>
      <c r="N185" s="31">
        <v>315.10000000000002</v>
      </c>
      <c r="O185" s="42">
        <v>57291000</v>
      </c>
      <c r="P185" s="43">
        <v>7.8104385455696869E-3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0" t="s">
        <v>16</v>
      </c>
      <c r="B8" s="502"/>
      <c r="C8" s="506" t="s">
        <v>20</v>
      </c>
      <c r="D8" s="506" t="s">
        <v>21</v>
      </c>
      <c r="E8" s="497" t="s">
        <v>22</v>
      </c>
      <c r="F8" s="498"/>
      <c r="G8" s="499"/>
      <c r="H8" s="497" t="s">
        <v>23</v>
      </c>
      <c r="I8" s="498"/>
      <c r="J8" s="499"/>
      <c r="K8" s="26"/>
      <c r="L8" s="53"/>
      <c r="M8" s="53"/>
      <c r="N8" s="1"/>
      <c r="O8" s="1"/>
    </row>
    <row r="9" spans="1:15" ht="36" customHeight="1">
      <c r="A9" s="504"/>
      <c r="B9" s="505"/>
      <c r="C9" s="505"/>
      <c r="D9" s="5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17822.95</v>
      </c>
      <c r="D10" s="35">
        <v>17771.133333333335</v>
      </c>
      <c r="E10" s="35">
        <v>17698.366666666669</v>
      </c>
      <c r="F10" s="35">
        <v>17573.783333333333</v>
      </c>
      <c r="G10" s="35">
        <v>17501.016666666666</v>
      </c>
      <c r="H10" s="35">
        <v>17895.716666666671</v>
      </c>
      <c r="I10" s="35">
        <v>17968.483333333341</v>
      </c>
      <c r="J10" s="35">
        <v>18093.066666666673</v>
      </c>
      <c r="K10" s="37">
        <v>17843.900000000001</v>
      </c>
      <c r="L10" s="37">
        <v>17646.55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37771.699999999997</v>
      </c>
      <c r="D11" s="40">
        <v>37606.200000000004</v>
      </c>
      <c r="E11" s="40">
        <v>37381.650000000009</v>
      </c>
      <c r="F11" s="40">
        <v>36991.600000000006</v>
      </c>
      <c r="G11" s="40">
        <v>36767.05000000001</v>
      </c>
      <c r="H11" s="40">
        <v>37996.250000000007</v>
      </c>
      <c r="I11" s="40">
        <v>38220.80000000001</v>
      </c>
      <c r="J11" s="40">
        <v>38610.850000000006</v>
      </c>
      <c r="K11" s="31">
        <v>37830.75</v>
      </c>
      <c r="L11" s="31">
        <v>37216.15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2207.5</v>
      </c>
      <c r="D12" s="40">
        <v>2201.2166666666667</v>
      </c>
      <c r="E12" s="40">
        <v>2191.1333333333332</v>
      </c>
      <c r="F12" s="40">
        <v>2174.7666666666664</v>
      </c>
      <c r="G12" s="40">
        <v>2164.6833333333329</v>
      </c>
      <c r="H12" s="40">
        <v>2217.5833333333335</v>
      </c>
      <c r="I12" s="40">
        <v>2227.6666666666665</v>
      </c>
      <c r="J12" s="40">
        <v>2244.0333333333338</v>
      </c>
      <c r="K12" s="31">
        <v>2211.3000000000002</v>
      </c>
      <c r="L12" s="31">
        <v>2184.85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5020.2</v>
      </c>
      <c r="D13" s="40">
        <v>5003.1833333333334</v>
      </c>
      <c r="E13" s="40">
        <v>4981.4666666666672</v>
      </c>
      <c r="F13" s="40">
        <v>4942.7333333333336</v>
      </c>
      <c r="G13" s="40">
        <v>4921.0166666666673</v>
      </c>
      <c r="H13" s="40">
        <v>5041.916666666667</v>
      </c>
      <c r="I13" s="40">
        <v>5063.6333333333323</v>
      </c>
      <c r="J13" s="40">
        <v>5102.3666666666668</v>
      </c>
      <c r="K13" s="31">
        <v>5024.8999999999996</v>
      </c>
      <c r="L13" s="31">
        <v>4964.45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36816.9</v>
      </c>
      <c r="D14" s="40">
        <v>36738.933333333334</v>
      </c>
      <c r="E14" s="40">
        <v>36610.416666666672</v>
      </c>
      <c r="F14" s="40">
        <v>36403.933333333334</v>
      </c>
      <c r="G14" s="40">
        <v>36275.416666666672</v>
      </c>
      <c r="H14" s="40">
        <v>36945.416666666672</v>
      </c>
      <c r="I14" s="40">
        <v>37073.933333333334</v>
      </c>
      <c r="J14" s="40">
        <v>37280.416666666672</v>
      </c>
      <c r="K14" s="31">
        <v>36867.449999999997</v>
      </c>
      <c r="L14" s="31">
        <v>36532.449999999997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3880.5</v>
      </c>
      <c r="D15" s="40">
        <v>3877.35</v>
      </c>
      <c r="E15" s="40">
        <v>3861.1</v>
      </c>
      <c r="F15" s="40">
        <v>3841.7</v>
      </c>
      <c r="G15" s="40">
        <v>3825.45</v>
      </c>
      <c r="H15" s="40">
        <v>3896.75</v>
      </c>
      <c r="I15" s="40">
        <v>3913</v>
      </c>
      <c r="J15" s="40">
        <v>3932.4</v>
      </c>
      <c r="K15" s="31">
        <v>3893.6</v>
      </c>
      <c r="L15" s="31">
        <v>3857.95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8271.65</v>
      </c>
      <c r="D16" s="40">
        <v>8266.1666666666661</v>
      </c>
      <c r="E16" s="40">
        <v>8237.5333333333328</v>
      </c>
      <c r="F16" s="40">
        <v>8203.4166666666661</v>
      </c>
      <c r="G16" s="40">
        <v>8174.7833333333328</v>
      </c>
      <c r="H16" s="40">
        <v>8300.2833333333328</v>
      </c>
      <c r="I16" s="40">
        <v>8328.9166666666679</v>
      </c>
      <c r="J16" s="40">
        <v>8363.0333333333328</v>
      </c>
      <c r="K16" s="31">
        <v>8294.7999999999993</v>
      </c>
      <c r="L16" s="31">
        <v>8232.0499999999993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2351.0500000000002</v>
      </c>
      <c r="D17" s="40">
        <v>2357.2000000000003</v>
      </c>
      <c r="E17" s="40">
        <v>2333.9000000000005</v>
      </c>
      <c r="F17" s="40">
        <v>2316.7500000000005</v>
      </c>
      <c r="G17" s="40">
        <v>2293.4500000000007</v>
      </c>
      <c r="H17" s="40">
        <v>2374.3500000000004</v>
      </c>
      <c r="I17" s="40">
        <v>2397.6500000000005</v>
      </c>
      <c r="J17" s="40">
        <v>2414.8000000000002</v>
      </c>
      <c r="K17" s="31">
        <v>2380.5</v>
      </c>
      <c r="L17" s="31">
        <v>2340.0500000000002</v>
      </c>
      <c r="M17" s="31">
        <v>3.80958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1103.55</v>
      </c>
      <c r="D18" s="40">
        <v>1106.6166666666666</v>
      </c>
      <c r="E18" s="40">
        <v>1084.9333333333332</v>
      </c>
      <c r="F18" s="40">
        <v>1066.3166666666666</v>
      </c>
      <c r="G18" s="40">
        <v>1044.6333333333332</v>
      </c>
      <c r="H18" s="40">
        <v>1125.2333333333331</v>
      </c>
      <c r="I18" s="40">
        <v>1146.9166666666665</v>
      </c>
      <c r="J18" s="40">
        <v>1165.5333333333331</v>
      </c>
      <c r="K18" s="31">
        <v>1128.3</v>
      </c>
      <c r="L18" s="31">
        <v>1088</v>
      </c>
      <c r="M18" s="31">
        <v>14.86087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918.05</v>
      </c>
      <c r="D19" s="40">
        <v>920.5</v>
      </c>
      <c r="E19" s="40">
        <v>912.05</v>
      </c>
      <c r="F19" s="40">
        <v>906.05</v>
      </c>
      <c r="G19" s="40">
        <v>897.59999999999991</v>
      </c>
      <c r="H19" s="40">
        <v>926.5</v>
      </c>
      <c r="I19" s="40">
        <v>934.95</v>
      </c>
      <c r="J19" s="40">
        <v>940.95</v>
      </c>
      <c r="K19" s="31">
        <v>928.95</v>
      </c>
      <c r="L19" s="31">
        <v>914.5</v>
      </c>
      <c r="M19" s="31">
        <v>5.9289699999999996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21604.400000000001</v>
      </c>
      <c r="D20" s="40">
        <v>21592.133333333335</v>
      </c>
      <c r="E20" s="40">
        <v>21486.26666666667</v>
      </c>
      <c r="F20" s="40">
        <v>21368.133333333335</v>
      </c>
      <c r="G20" s="40">
        <v>21262.26666666667</v>
      </c>
      <c r="H20" s="40">
        <v>21710.26666666667</v>
      </c>
      <c r="I20" s="40">
        <v>21816.133333333331</v>
      </c>
      <c r="J20" s="40">
        <v>21934.26666666667</v>
      </c>
      <c r="K20" s="31">
        <v>21698</v>
      </c>
      <c r="L20" s="31">
        <v>21474</v>
      </c>
      <c r="M20" s="31">
        <v>8.6790000000000006E-2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1474.35</v>
      </c>
      <c r="D21" s="40">
        <v>1465.1499999999999</v>
      </c>
      <c r="E21" s="40">
        <v>1450.2999999999997</v>
      </c>
      <c r="F21" s="40">
        <v>1426.2499999999998</v>
      </c>
      <c r="G21" s="40">
        <v>1411.3999999999996</v>
      </c>
      <c r="H21" s="40">
        <v>1489.1999999999998</v>
      </c>
      <c r="I21" s="40">
        <v>1504.0499999999997</v>
      </c>
      <c r="J21" s="40">
        <v>1528.1</v>
      </c>
      <c r="K21" s="31">
        <v>1480</v>
      </c>
      <c r="L21" s="31">
        <v>1441.1</v>
      </c>
      <c r="M21" s="31">
        <v>16.22616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1149.2</v>
      </c>
      <c r="D22" s="40">
        <v>1142.6499999999999</v>
      </c>
      <c r="E22" s="40">
        <v>1125.2999999999997</v>
      </c>
      <c r="F22" s="40">
        <v>1101.3999999999999</v>
      </c>
      <c r="G22" s="40">
        <v>1084.0499999999997</v>
      </c>
      <c r="H22" s="40">
        <v>1166.5499999999997</v>
      </c>
      <c r="I22" s="40">
        <v>1183.8999999999996</v>
      </c>
      <c r="J22" s="40">
        <v>1207.7999999999997</v>
      </c>
      <c r="K22" s="31">
        <v>1160</v>
      </c>
      <c r="L22" s="31">
        <v>1118.75</v>
      </c>
      <c r="M22" s="31">
        <v>26.151499999999999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754.5</v>
      </c>
      <c r="D23" s="40">
        <v>755.01666666666677</v>
      </c>
      <c r="E23" s="40">
        <v>750.03333333333353</v>
      </c>
      <c r="F23" s="40">
        <v>745.56666666666672</v>
      </c>
      <c r="G23" s="40">
        <v>740.58333333333348</v>
      </c>
      <c r="H23" s="40">
        <v>759.48333333333358</v>
      </c>
      <c r="I23" s="40">
        <v>764.46666666666692</v>
      </c>
      <c r="J23" s="40">
        <v>768.93333333333362</v>
      </c>
      <c r="K23" s="31">
        <v>760</v>
      </c>
      <c r="L23" s="31">
        <v>750.55</v>
      </c>
      <c r="M23" s="31">
        <v>35.262529999999998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1402.5</v>
      </c>
      <c r="D24" s="40">
        <v>1399.1666666666667</v>
      </c>
      <c r="E24" s="40">
        <v>1378.3333333333335</v>
      </c>
      <c r="F24" s="40">
        <v>1354.1666666666667</v>
      </c>
      <c r="G24" s="40">
        <v>1333.3333333333335</v>
      </c>
      <c r="H24" s="40">
        <v>1423.3333333333335</v>
      </c>
      <c r="I24" s="40">
        <v>1444.166666666667</v>
      </c>
      <c r="J24" s="40">
        <v>1468.3333333333335</v>
      </c>
      <c r="K24" s="31">
        <v>1420</v>
      </c>
      <c r="L24" s="31">
        <v>1375</v>
      </c>
      <c r="M24" s="31">
        <v>5.3373299999999997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1547.6</v>
      </c>
      <c r="D25" s="40">
        <v>1543.45</v>
      </c>
      <c r="E25" s="40">
        <v>1486.95</v>
      </c>
      <c r="F25" s="40">
        <v>1426.3</v>
      </c>
      <c r="G25" s="40">
        <v>1369.8</v>
      </c>
      <c r="H25" s="40">
        <v>1604.1000000000001</v>
      </c>
      <c r="I25" s="40">
        <v>1660.6000000000001</v>
      </c>
      <c r="J25" s="40">
        <v>1721.2500000000002</v>
      </c>
      <c r="K25" s="31">
        <v>1599.95</v>
      </c>
      <c r="L25" s="31">
        <v>1482.8</v>
      </c>
      <c r="M25" s="31">
        <v>7.2552000000000003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113.1</v>
      </c>
      <c r="D26" s="40">
        <v>113.33333333333333</v>
      </c>
      <c r="E26" s="40">
        <v>111.36666666666666</v>
      </c>
      <c r="F26" s="40">
        <v>109.63333333333333</v>
      </c>
      <c r="G26" s="40">
        <v>107.66666666666666</v>
      </c>
      <c r="H26" s="40">
        <v>115.06666666666666</v>
      </c>
      <c r="I26" s="40">
        <v>117.03333333333333</v>
      </c>
      <c r="J26" s="40">
        <v>118.76666666666667</v>
      </c>
      <c r="K26" s="31">
        <v>115.3</v>
      </c>
      <c r="L26" s="31">
        <v>111.6</v>
      </c>
      <c r="M26" s="31">
        <v>70.765249999999995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218.6</v>
      </c>
      <c r="D27" s="40">
        <v>219.76666666666665</v>
      </c>
      <c r="E27" s="40">
        <v>211.93333333333331</v>
      </c>
      <c r="F27" s="40">
        <v>205.26666666666665</v>
      </c>
      <c r="G27" s="40">
        <v>197.43333333333331</v>
      </c>
      <c r="H27" s="40">
        <v>226.43333333333331</v>
      </c>
      <c r="I27" s="40">
        <v>234.26666666666668</v>
      </c>
      <c r="J27" s="40">
        <v>240.93333333333331</v>
      </c>
      <c r="K27" s="31">
        <v>227.6</v>
      </c>
      <c r="L27" s="31">
        <v>213.1</v>
      </c>
      <c r="M27" s="31">
        <v>69.774100000000004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2183.85</v>
      </c>
      <c r="D28" s="40">
        <v>2177.7000000000003</v>
      </c>
      <c r="E28" s="40">
        <v>2162.1500000000005</v>
      </c>
      <c r="F28" s="40">
        <v>2140.4500000000003</v>
      </c>
      <c r="G28" s="40">
        <v>2124.9000000000005</v>
      </c>
      <c r="H28" s="40">
        <v>2199.4000000000005</v>
      </c>
      <c r="I28" s="40">
        <v>2214.9500000000007</v>
      </c>
      <c r="J28" s="40">
        <v>2236.6500000000005</v>
      </c>
      <c r="K28" s="31">
        <v>2193.25</v>
      </c>
      <c r="L28" s="31">
        <v>2156</v>
      </c>
      <c r="M28" s="31">
        <v>0.32317000000000001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820.25</v>
      </c>
      <c r="D29" s="40">
        <v>823.4666666666667</v>
      </c>
      <c r="E29" s="40">
        <v>807.38333333333344</v>
      </c>
      <c r="F29" s="40">
        <v>794.51666666666677</v>
      </c>
      <c r="G29" s="40">
        <v>778.43333333333351</v>
      </c>
      <c r="H29" s="40">
        <v>836.33333333333337</v>
      </c>
      <c r="I29" s="40">
        <v>852.41666666666663</v>
      </c>
      <c r="J29" s="40">
        <v>865.2833333333333</v>
      </c>
      <c r="K29" s="31">
        <v>839.55</v>
      </c>
      <c r="L29" s="31">
        <v>810.6</v>
      </c>
      <c r="M29" s="31">
        <v>8.0710800000000003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3963.2</v>
      </c>
      <c r="D30" s="40">
        <v>3939.4333333333329</v>
      </c>
      <c r="E30" s="40">
        <v>3900.016666666666</v>
      </c>
      <c r="F30" s="40">
        <v>3836.833333333333</v>
      </c>
      <c r="G30" s="40">
        <v>3797.4166666666661</v>
      </c>
      <c r="H30" s="40">
        <v>4002.6166666666659</v>
      </c>
      <c r="I30" s="40">
        <v>4042.0333333333328</v>
      </c>
      <c r="J30" s="40">
        <v>4105.2166666666653</v>
      </c>
      <c r="K30" s="31">
        <v>3978.85</v>
      </c>
      <c r="L30" s="31">
        <v>3876.25</v>
      </c>
      <c r="M30" s="31">
        <v>1.65195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736.3</v>
      </c>
      <c r="D31" s="40">
        <v>736.4</v>
      </c>
      <c r="E31" s="40">
        <v>732.8</v>
      </c>
      <c r="F31" s="40">
        <v>729.3</v>
      </c>
      <c r="G31" s="40">
        <v>725.69999999999993</v>
      </c>
      <c r="H31" s="40">
        <v>739.9</v>
      </c>
      <c r="I31" s="40">
        <v>743.50000000000011</v>
      </c>
      <c r="J31" s="40">
        <v>747</v>
      </c>
      <c r="K31" s="31">
        <v>740</v>
      </c>
      <c r="L31" s="31">
        <v>732.9</v>
      </c>
      <c r="M31" s="31">
        <v>4.9483600000000001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419.55</v>
      </c>
      <c r="D32" s="40">
        <v>419.18333333333339</v>
      </c>
      <c r="E32" s="40">
        <v>415.46666666666681</v>
      </c>
      <c r="F32" s="40">
        <v>411.38333333333344</v>
      </c>
      <c r="G32" s="40">
        <v>407.66666666666686</v>
      </c>
      <c r="H32" s="40">
        <v>423.26666666666677</v>
      </c>
      <c r="I32" s="40">
        <v>426.98333333333335</v>
      </c>
      <c r="J32" s="40">
        <v>431.06666666666672</v>
      </c>
      <c r="K32" s="31">
        <v>422.9</v>
      </c>
      <c r="L32" s="31">
        <v>415.1</v>
      </c>
      <c r="M32" s="31">
        <v>21.771899999999999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5084.2</v>
      </c>
      <c r="D33" s="40">
        <v>5041.0666666666666</v>
      </c>
      <c r="E33" s="40">
        <v>4948.1333333333332</v>
      </c>
      <c r="F33" s="40">
        <v>4812.0666666666666</v>
      </c>
      <c r="G33" s="40">
        <v>4719.1333333333332</v>
      </c>
      <c r="H33" s="40">
        <v>5177.1333333333332</v>
      </c>
      <c r="I33" s="40">
        <v>5270.0666666666657</v>
      </c>
      <c r="J33" s="40">
        <v>5406.1333333333332</v>
      </c>
      <c r="K33" s="31">
        <v>5134</v>
      </c>
      <c r="L33" s="31">
        <v>4905</v>
      </c>
      <c r="M33" s="31">
        <v>6.9694399999999996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236.95</v>
      </c>
      <c r="D34" s="40">
        <v>236.75</v>
      </c>
      <c r="E34" s="40">
        <v>233.65</v>
      </c>
      <c r="F34" s="40">
        <v>230.35</v>
      </c>
      <c r="G34" s="40">
        <v>227.25</v>
      </c>
      <c r="H34" s="40">
        <v>240.05</v>
      </c>
      <c r="I34" s="40">
        <v>243.15000000000003</v>
      </c>
      <c r="J34" s="40">
        <v>246.45000000000002</v>
      </c>
      <c r="K34" s="31">
        <v>239.85</v>
      </c>
      <c r="L34" s="31">
        <v>233.45</v>
      </c>
      <c r="M34" s="31">
        <v>83.643230000000003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128.85</v>
      </c>
      <c r="D35" s="40">
        <v>129.43333333333331</v>
      </c>
      <c r="E35" s="40">
        <v>127.91666666666663</v>
      </c>
      <c r="F35" s="40">
        <v>126.98333333333332</v>
      </c>
      <c r="G35" s="40">
        <v>125.46666666666664</v>
      </c>
      <c r="H35" s="40">
        <v>130.36666666666662</v>
      </c>
      <c r="I35" s="40">
        <v>131.88333333333333</v>
      </c>
      <c r="J35" s="40">
        <v>132.81666666666661</v>
      </c>
      <c r="K35" s="31">
        <v>130.94999999999999</v>
      </c>
      <c r="L35" s="31">
        <v>128.5</v>
      </c>
      <c r="M35" s="31">
        <v>125.17143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3320.65</v>
      </c>
      <c r="D36" s="40">
        <v>3325.2166666666667</v>
      </c>
      <c r="E36" s="40">
        <v>3310.4333333333334</v>
      </c>
      <c r="F36" s="40">
        <v>3300.2166666666667</v>
      </c>
      <c r="G36" s="40">
        <v>3285.4333333333334</v>
      </c>
      <c r="H36" s="40">
        <v>3335.4333333333334</v>
      </c>
      <c r="I36" s="40">
        <v>3350.2166666666672</v>
      </c>
      <c r="J36" s="40">
        <v>3360.4333333333334</v>
      </c>
      <c r="K36" s="31">
        <v>3340</v>
      </c>
      <c r="L36" s="31">
        <v>3315</v>
      </c>
      <c r="M36" s="31">
        <v>6.9471600000000002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733.45</v>
      </c>
      <c r="D37" s="40">
        <v>733.35</v>
      </c>
      <c r="E37" s="40">
        <v>727.7</v>
      </c>
      <c r="F37" s="40">
        <v>721.95</v>
      </c>
      <c r="G37" s="40">
        <v>716.30000000000007</v>
      </c>
      <c r="H37" s="40">
        <v>739.1</v>
      </c>
      <c r="I37" s="40">
        <v>744.74999999999989</v>
      </c>
      <c r="J37" s="40">
        <v>750.5</v>
      </c>
      <c r="K37" s="31">
        <v>739</v>
      </c>
      <c r="L37" s="31">
        <v>727.6</v>
      </c>
      <c r="M37" s="31">
        <v>20.155290000000001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4409.8999999999996</v>
      </c>
      <c r="D38" s="40">
        <v>4427.416666666667</v>
      </c>
      <c r="E38" s="40">
        <v>4354.8333333333339</v>
      </c>
      <c r="F38" s="40">
        <v>4299.7666666666673</v>
      </c>
      <c r="G38" s="40">
        <v>4227.1833333333343</v>
      </c>
      <c r="H38" s="40">
        <v>4482.4833333333336</v>
      </c>
      <c r="I38" s="40">
        <v>4555.0666666666675</v>
      </c>
      <c r="J38" s="40">
        <v>4610.1333333333332</v>
      </c>
      <c r="K38" s="31">
        <v>4500</v>
      </c>
      <c r="L38" s="31">
        <v>4372.3500000000004</v>
      </c>
      <c r="M38" s="31">
        <v>3.2504900000000001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812.15</v>
      </c>
      <c r="D39" s="40">
        <v>806.4</v>
      </c>
      <c r="E39" s="40">
        <v>798.3</v>
      </c>
      <c r="F39" s="40">
        <v>784.44999999999993</v>
      </c>
      <c r="G39" s="40">
        <v>776.34999999999991</v>
      </c>
      <c r="H39" s="40">
        <v>820.25</v>
      </c>
      <c r="I39" s="40">
        <v>828.35000000000014</v>
      </c>
      <c r="J39" s="40">
        <v>842.2</v>
      </c>
      <c r="K39" s="31">
        <v>814.5</v>
      </c>
      <c r="L39" s="31">
        <v>792.55</v>
      </c>
      <c r="M39" s="31">
        <v>90.434920000000005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3799.2</v>
      </c>
      <c r="D40" s="40">
        <v>3792.1166666666668</v>
      </c>
      <c r="E40" s="40">
        <v>3764.2333333333336</v>
      </c>
      <c r="F40" s="40">
        <v>3729.2666666666669</v>
      </c>
      <c r="G40" s="40">
        <v>3701.3833333333337</v>
      </c>
      <c r="H40" s="40">
        <v>3827.0833333333335</v>
      </c>
      <c r="I40" s="40">
        <v>3854.9666666666667</v>
      </c>
      <c r="J40" s="40">
        <v>3889.9333333333334</v>
      </c>
      <c r="K40" s="31">
        <v>3820</v>
      </c>
      <c r="L40" s="31">
        <v>3757.15</v>
      </c>
      <c r="M40" s="31">
        <v>2.2896999999999998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7899.05</v>
      </c>
      <c r="D41" s="40">
        <v>7900.8999999999987</v>
      </c>
      <c r="E41" s="40">
        <v>7802.7999999999975</v>
      </c>
      <c r="F41" s="40">
        <v>7706.5499999999984</v>
      </c>
      <c r="G41" s="40">
        <v>7608.4499999999971</v>
      </c>
      <c r="H41" s="40">
        <v>7997.1499999999978</v>
      </c>
      <c r="I41" s="40">
        <v>8095.2499999999982</v>
      </c>
      <c r="J41" s="40">
        <v>8191.4999999999982</v>
      </c>
      <c r="K41" s="31">
        <v>7999</v>
      </c>
      <c r="L41" s="31">
        <v>7804.65</v>
      </c>
      <c r="M41" s="31">
        <v>21.091470000000001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18503.849999999999</v>
      </c>
      <c r="D42" s="40">
        <v>18311.966666666664</v>
      </c>
      <c r="E42" s="40">
        <v>17873.933333333327</v>
      </c>
      <c r="F42" s="40">
        <v>17244.016666666663</v>
      </c>
      <c r="G42" s="40">
        <v>16805.983333333326</v>
      </c>
      <c r="H42" s="40">
        <v>18941.883333333328</v>
      </c>
      <c r="I42" s="40">
        <v>19379.916666666661</v>
      </c>
      <c r="J42" s="40">
        <v>20009.833333333328</v>
      </c>
      <c r="K42" s="31">
        <v>18750</v>
      </c>
      <c r="L42" s="31">
        <v>17682.05</v>
      </c>
      <c r="M42" s="31">
        <v>7.1255100000000002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4952</v>
      </c>
      <c r="D43" s="40">
        <v>4879.916666666667</v>
      </c>
      <c r="E43" s="40">
        <v>4778.5833333333339</v>
      </c>
      <c r="F43" s="40">
        <v>4605.166666666667</v>
      </c>
      <c r="G43" s="40">
        <v>4503.8333333333339</v>
      </c>
      <c r="H43" s="40">
        <v>5053.3333333333339</v>
      </c>
      <c r="I43" s="40">
        <v>5154.6666666666679</v>
      </c>
      <c r="J43" s="40">
        <v>5328.0833333333339</v>
      </c>
      <c r="K43" s="31">
        <v>4981.25</v>
      </c>
      <c r="L43" s="31">
        <v>4706.5</v>
      </c>
      <c r="M43" s="31">
        <v>2.3387199999999999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2648.55</v>
      </c>
      <c r="D44" s="40">
        <v>2668.8333333333335</v>
      </c>
      <c r="E44" s="40">
        <v>2613.8666666666668</v>
      </c>
      <c r="F44" s="40">
        <v>2579.1833333333334</v>
      </c>
      <c r="G44" s="40">
        <v>2524.2166666666667</v>
      </c>
      <c r="H44" s="40">
        <v>2703.5166666666669</v>
      </c>
      <c r="I44" s="40">
        <v>2758.4833333333331</v>
      </c>
      <c r="J44" s="40">
        <v>2793.166666666667</v>
      </c>
      <c r="K44" s="31">
        <v>2723.8</v>
      </c>
      <c r="L44" s="31">
        <v>2634.15</v>
      </c>
      <c r="M44" s="31">
        <v>3.9085299999999998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288.75</v>
      </c>
      <c r="D45" s="40">
        <v>288.53333333333336</v>
      </c>
      <c r="E45" s="40">
        <v>285.31666666666672</v>
      </c>
      <c r="F45" s="40">
        <v>281.88333333333338</v>
      </c>
      <c r="G45" s="40">
        <v>278.66666666666674</v>
      </c>
      <c r="H45" s="40">
        <v>291.9666666666667</v>
      </c>
      <c r="I45" s="40">
        <v>295.18333333333328</v>
      </c>
      <c r="J45" s="40">
        <v>298.61666666666667</v>
      </c>
      <c r="K45" s="31">
        <v>291.75</v>
      </c>
      <c r="L45" s="31">
        <v>285.10000000000002</v>
      </c>
      <c r="M45" s="31">
        <v>36.895290000000003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79.650000000000006</v>
      </c>
      <c r="D46" s="40">
        <v>80.066666666666663</v>
      </c>
      <c r="E46" s="40">
        <v>79.033333333333331</v>
      </c>
      <c r="F46" s="40">
        <v>78.416666666666671</v>
      </c>
      <c r="G46" s="40">
        <v>77.38333333333334</v>
      </c>
      <c r="H46" s="40">
        <v>80.683333333333323</v>
      </c>
      <c r="I46" s="40">
        <v>81.716666666666654</v>
      </c>
      <c r="J46" s="40">
        <v>82.333333333333314</v>
      </c>
      <c r="K46" s="31">
        <v>81.099999999999994</v>
      </c>
      <c r="L46" s="31">
        <v>79.45</v>
      </c>
      <c r="M46" s="31">
        <v>203.91244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54.6</v>
      </c>
      <c r="D47" s="40">
        <v>54.916666666666664</v>
      </c>
      <c r="E47" s="40">
        <v>54.083333333333329</v>
      </c>
      <c r="F47" s="40">
        <v>53.566666666666663</v>
      </c>
      <c r="G47" s="40">
        <v>52.733333333333327</v>
      </c>
      <c r="H47" s="40">
        <v>55.43333333333333</v>
      </c>
      <c r="I47" s="40">
        <v>56.266666666666659</v>
      </c>
      <c r="J47" s="40">
        <v>56.783333333333331</v>
      </c>
      <c r="K47" s="31">
        <v>55.75</v>
      </c>
      <c r="L47" s="31">
        <v>54.4</v>
      </c>
      <c r="M47" s="31">
        <v>59.218609999999998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1798.7</v>
      </c>
      <c r="D48" s="40">
        <v>1803.5666666666666</v>
      </c>
      <c r="E48" s="40">
        <v>1784.1333333333332</v>
      </c>
      <c r="F48" s="40">
        <v>1769.5666666666666</v>
      </c>
      <c r="G48" s="40">
        <v>1750.1333333333332</v>
      </c>
      <c r="H48" s="40">
        <v>1818.1333333333332</v>
      </c>
      <c r="I48" s="40">
        <v>1837.5666666666666</v>
      </c>
      <c r="J48" s="40">
        <v>1852.1333333333332</v>
      </c>
      <c r="K48" s="31">
        <v>1823</v>
      </c>
      <c r="L48" s="31">
        <v>1789</v>
      </c>
      <c r="M48" s="31">
        <v>4.6483999999999996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821.1</v>
      </c>
      <c r="D49" s="40">
        <v>819.65</v>
      </c>
      <c r="E49" s="40">
        <v>814.44999999999993</v>
      </c>
      <c r="F49" s="40">
        <v>807.8</v>
      </c>
      <c r="G49" s="40">
        <v>802.59999999999991</v>
      </c>
      <c r="H49" s="40">
        <v>826.3</v>
      </c>
      <c r="I49" s="40">
        <v>831.5</v>
      </c>
      <c r="J49" s="40">
        <v>838.15</v>
      </c>
      <c r="K49" s="31">
        <v>824.85</v>
      </c>
      <c r="L49" s="31">
        <v>813</v>
      </c>
      <c r="M49" s="31">
        <v>5.5658700000000003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207.45</v>
      </c>
      <c r="D50" s="40">
        <v>208.23333333333335</v>
      </c>
      <c r="E50" s="40">
        <v>205.76666666666671</v>
      </c>
      <c r="F50" s="40">
        <v>204.08333333333337</v>
      </c>
      <c r="G50" s="40">
        <v>201.61666666666673</v>
      </c>
      <c r="H50" s="40">
        <v>209.91666666666669</v>
      </c>
      <c r="I50" s="40">
        <v>212.38333333333333</v>
      </c>
      <c r="J50" s="40">
        <v>214.06666666666666</v>
      </c>
      <c r="K50" s="31">
        <v>210.7</v>
      </c>
      <c r="L50" s="31">
        <v>206.55</v>
      </c>
      <c r="M50" s="31">
        <v>64.598820000000003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764.3</v>
      </c>
      <c r="D51" s="40">
        <v>758.16666666666663</v>
      </c>
      <c r="E51" s="40">
        <v>748.68333333333328</v>
      </c>
      <c r="F51" s="40">
        <v>733.06666666666661</v>
      </c>
      <c r="G51" s="40">
        <v>723.58333333333326</v>
      </c>
      <c r="H51" s="40">
        <v>773.7833333333333</v>
      </c>
      <c r="I51" s="40">
        <v>783.26666666666665</v>
      </c>
      <c r="J51" s="40">
        <v>798.88333333333333</v>
      </c>
      <c r="K51" s="31">
        <v>767.65</v>
      </c>
      <c r="L51" s="31">
        <v>742.55</v>
      </c>
      <c r="M51" s="31">
        <v>15.396699999999999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57.15</v>
      </c>
      <c r="D52" s="40">
        <v>57.4</v>
      </c>
      <c r="E52" s="40">
        <v>56.75</v>
      </c>
      <c r="F52" s="40">
        <v>56.35</v>
      </c>
      <c r="G52" s="40">
        <v>55.7</v>
      </c>
      <c r="H52" s="40">
        <v>57.8</v>
      </c>
      <c r="I52" s="40">
        <v>58.449999999999989</v>
      </c>
      <c r="J52" s="40">
        <v>58.849999999999994</v>
      </c>
      <c r="K52" s="31">
        <v>58.05</v>
      </c>
      <c r="L52" s="31">
        <v>57</v>
      </c>
      <c r="M52" s="31">
        <v>221.57667000000001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419.95</v>
      </c>
      <c r="D53" s="40">
        <v>420.4666666666667</v>
      </c>
      <c r="E53" s="40">
        <v>416.63333333333338</v>
      </c>
      <c r="F53" s="40">
        <v>413.31666666666666</v>
      </c>
      <c r="G53" s="40">
        <v>409.48333333333335</v>
      </c>
      <c r="H53" s="40">
        <v>423.78333333333342</v>
      </c>
      <c r="I53" s="40">
        <v>427.61666666666667</v>
      </c>
      <c r="J53" s="40">
        <v>430.93333333333345</v>
      </c>
      <c r="K53" s="31">
        <v>424.3</v>
      </c>
      <c r="L53" s="31">
        <v>417.15</v>
      </c>
      <c r="M53" s="31">
        <v>58.845579999999998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726.8</v>
      </c>
      <c r="D54" s="40">
        <v>730.03333333333342</v>
      </c>
      <c r="E54" s="40">
        <v>719.96666666666681</v>
      </c>
      <c r="F54" s="40">
        <v>713.13333333333344</v>
      </c>
      <c r="G54" s="40">
        <v>703.06666666666683</v>
      </c>
      <c r="H54" s="40">
        <v>736.86666666666679</v>
      </c>
      <c r="I54" s="40">
        <v>746.93333333333339</v>
      </c>
      <c r="J54" s="40">
        <v>753.76666666666677</v>
      </c>
      <c r="K54" s="31">
        <v>740.1</v>
      </c>
      <c r="L54" s="31">
        <v>723.2</v>
      </c>
      <c r="M54" s="31">
        <v>260.09026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368.2</v>
      </c>
      <c r="D55" s="40">
        <v>368.84999999999997</v>
      </c>
      <c r="E55" s="40">
        <v>365.89999999999992</v>
      </c>
      <c r="F55" s="40">
        <v>363.59999999999997</v>
      </c>
      <c r="G55" s="40">
        <v>360.64999999999992</v>
      </c>
      <c r="H55" s="40">
        <v>371.14999999999992</v>
      </c>
      <c r="I55" s="40">
        <v>374.09999999999997</v>
      </c>
      <c r="J55" s="40">
        <v>376.39999999999992</v>
      </c>
      <c r="K55" s="31">
        <v>371.8</v>
      </c>
      <c r="L55" s="31">
        <v>366.55</v>
      </c>
      <c r="M55" s="31">
        <v>12.57724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1164.6500000000001</v>
      </c>
      <c r="D56" s="40">
        <v>1173.0833333333333</v>
      </c>
      <c r="E56" s="40">
        <v>1151.7666666666664</v>
      </c>
      <c r="F56" s="40">
        <v>1138.8833333333332</v>
      </c>
      <c r="G56" s="40">
        <v>1117.5666666666664</v>
      </c>
      <c r="H56" s="40">
        <v>1185.9666666666665</v>
      </c>
      <c r="I56" s="40">
        <v>1207.2833333333335</v>
      </c>
      <c r="J56" s="40">
        <v>1220.1666666666665</v>
      </c>
      <c r="K56" s="31">
        <v>1194.4000000000001</v>
      </c>
      <c r="L56" s="31">
        <v>1160.2</v>
      </c>
      <c r="M56" s="31">
        <v>0.72465000000000002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15369.3</v>
      </c>
      <c r="D57" s="40">
        <v>15354.516666666668</v>
      </c>
      <c r="E57" s="40">
        <v>15234.783333333336</v>
      </c>
      <c r="F57" s="40">
        <v>15100.266666666668</v>
      </c>
      <c r="G57" s="40">
        <v>14980.533333333336</v>
      </c>
      <c r="H57" s="40">
        <v>15489.033333333336</v>
      </c>
      <c r="I57" s="40">
        <v>15608.76666666667</v>
      </c>
      <c r="J57" s="40">
        <v>15743.283333333336</v>
      </c>
      <c r="K57" s="31">
        <v>15474.25</v>
      </c>
      <c r="L57" s="31">
        <v>15220</v>
      </c>
      <c r="M57" s="31">
        <v>0.40458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4042.35</v>
      </c>
      <c r="D58" s="40">
        <v>4045.1</v>
      </c>
      <c r="E58" s="40">
        <v>4014.75</v>
      </c>
      <c r="F58" s="40">
        <v>3987.15</v>
      </c>
      <c r="G58" s="40">
        <v>3956.8</v>
      </c>
      <c r="H58" s="40">
        <v>4072.7</v>
      </c>
      <c r="I58" s="40">
        <v>4103.0499999999993</v>
      </c>
      <c r="J58" s="40">
        <v>4130.6499999999996</v>
      </c>
      <c r="K58" s="31">
        <v>4075.45</v>
      </c>
      <c r="L58" s="31">
        <v>4017.5</v>
      </c>
      <c r="M58" s="31">
        <v>3.22858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86.15</v>
      </c>
      <c r="D59" s="40">
        <v>86.616666666666674</v>
      </c>
      <c r="E59" s="40">
        <v>85.333333333333343</v>
      </c>
      <c r="F59" s="40">
        <v>84.516666666666666</v>
      </c>
      <c r="G59" s="40">
        <v>83.233333333333334</v>
      </c>
      <c r="H59" s="40">
        <v>87.433333333333351</v>
      </c>
      <c r="I59" s="40">
        <v>88.716666666666683</v>
      </c>
      <c r="J59" s="40">
        <v>89.53333333333336</v>
      </c>
      <c r="K59" s="31">
        <v>87.9</v>
      </c>
      <c r="L59" s="31">
        <v>85.8</v>
      </c>
      <c r="M59" s="31">
        <v>48.063740000000003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567.25</v>
      </c>
      <c r="D60" s="40">
        <v>567.2166666666667</v>
      </c>
      <c r="E60" s="40">
        <v>563.53333333333342</v>
      </c>
      <c r="F60" s="40">
        <v>559.81666666666672</v>
      </c>
      <c r="G60" s="40">
        <v>556.13333333333344</v>
      </c>
      <c r="H60" s="40">
        <v>570.93333333333339</v>
      </c>
      <c r="I60" s="40">
        <v>574.61666666666679</v>
      </c>
      <c r="J60" s="40">
        <v>578.33333333333337</v>
      </c>
      <c r="K60" s="31">
        <v>570.9</v>
      </c>
      <c r="L60" s="31">
        <v>563.5</v>
      </c>
      <c r="M60" s="31">
        <v>17.990449999999999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160.80000000000001</v>
      </c>
      <c r="D61" s="40">
        <v>160.6</v>
      </c>
      <c r="E61" s="40">
        <v>158.19999999999999</v>
      </c>
      <c r="F61" s="40">
        <v>155.6</v>
      </c>
      <c r="G61" s="40">
        <v>153.19999999999999</v>
      </c>
      <c r="H61" s="40">
        <v>163.19999999999999</v>
      </c>
      <c r="I61" s="40">
        <v>165.60000000000002</v>
      </c>
      <c r="J61" s="40">
        <v>168.2</v>
      </c>
      <c r="K61" s="31">
        <v>163</v>
      </c>
      <c r="L61" s="31">
        <v>158</v>
      </c>
      <c r="M61" s="31">
        <v>184.68123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141.15</v>
      </c>
      <c r="D62" s="40">
        <v>141.18333333333331</v>
      </c>
      <c r="E62" s="40">
        <v>139.86666666666662</v>
      </c>
      <c r="F62" s="40">
        <v>138.58333333333331</v>
      </c>
      <c r="G62" s="40">
        <v>137.26666666666662</v>
      </c>
      <c r="H62" s="40">
        <v>142.46666666666661</v>
      </c>
      <c r="I62" s="40">
        <v>143.78333333333327</v>
      </c>
      <c r="J62" s="40">
        <v>145.06666666666661</v>
      </c>
      <c r="K62" s="31">
        <v>142.5</v>
      </c>
      <c r="L62" s="31">
        <v>139.9</v>
      </c>
      <c r="M62" s="31">
        <v>7.8070899999999996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585.95000000000005</v>
      </c>
      <c r="D63" s="40">
        <v>586.98333333333335</v>
      </c>
      <c r="E63" s="40">
        <v>571.9666666666667</v>
      </c>
      <c r="F63" s="40">
        <v>557.98333333333335</v>
      </c>
      <c r="G63" s="40">
        <v>542.9666666666667</v>
      </c>
      <c r="H63" s="40">
        <v>600.9666666666667</v>
      </c>
      <c r="I63" s="40">
        <v>615.98333333333335</v>
      </c>
      <c r="J63" s="40">
        <v>629.9666666666667</v>
      </c>
      <c r="K63" s="31">
        <v>602</v>
      </c>
      <c r="L63" s="31">
        <v>573</v>
      </c>
      <c r="M63" s="31">
        <v>31.86741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968.1</v>
      </c>
      <c r="D64" s="40">
        <v>965.86666666666667</v>
      </c>
      <c r="E64" s="40">
        <v>961.73333333333335</v>
      </c>
      <c r="F64" s="40">
        <v>955.36666666666667</v>
      </c>
      <c r="G64" s="40">
        <v>951.23333333333335</v>
      </c>
      <c r="H64" s="40">
        <v>972.23333333333335</v>
      </c>
      <c r="I64" s="40">
        <v>976.36666666666679</v>
      </c>
      <c r="J64" s="40">
        <v>982.73333333333335</v>
      </c>
      <c r="K64" s="31">
        <v>970</v>
      </c>
      <c r="L64" s="31">
        <v>959.5</v>
      </c>
      <c r="M64" s="31">
        <v>12.97533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152.55000000000001</v>
      </c>
      <c r="D65" s="40">
        <v>152.04999999999998</v>
      </c>
      <c r="E65" s="40">
        <v>151.09999999999997</v>
      </c>
      <c r="F65" s="40">
        <v>149.64999999999998</v>
      </c>
      <c r="G65" s="40">
        <v>148.69999999999996</v>
      </c>
      <c r="H65" s="40">
        <v>153.49999999999997</v>
      </c>
      <c r="I65" s="40">
        <v>154.44999999999996</v>
      </c>
      <c r="J65" s="40">
        <v>155.89999999999998</v>
      </c>
      <c r="K65" s="31">
        <v>153</v>
      </c>
      <c r="L65" s="31">
        <v>150.6</v>
      </c>
      <c r="M65" s="31">
        <v>10.61717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167.35</v>
      </c>
      <c r="D66" s="40">
        <v>166.81666666666669</v>
      </c>
      <c r="E66" s="40">
        <v>163.63333333333338</v>
      </c>
      <c r="F66" s="40">
        <v>159.91666666666669</v>
      </c>
      <c r="G66" s="40">
        <v>156.73333333333338</v>
      </c>
      <c r="H66" s="40">
        <v>170.53333333333339</v>
      </c>
      <c r="I66" s="40">
        <v>173.71666666666673</v>
      </c>
      <c r="J66" s="40">
        <v>177.43333333333339</v>
      </c>
      <c r="K66" s="31">
        <v>170</v>
      </c>
      <c r="L66" s="31">
        <v>163.1</v>
      </c>
      <c r="M66" s="31">
        <v>313.99318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5652.75</v>
      </c>
      <c r="D67" s="40">
        <v>5628.55</v>
      </c>
      <c r="E67" s="40">
        <v>5582.4500000000007</v>
      </c>
      <c r="F67" s="40">
        <v>5512.1500000000005</v>
      </c>
      <c r="G67" s="40">
        <v>5466.0500000000011</v>
      </c>
      <c r="H67" s="40">
        <v>5698.85</v>
      </c>
      <c r="I67" s="40">
        <v>5744.9500000000007</v>
      </c>
      <c r="J67" s="40">
        <v>5815.25</v>
      </c>
      <c r="K67" s="31">
        <v>5674.65</v>
      </c>
      <c r="L67" s="31">
        <v>5558.25</v>
      </c>
      <c r="M67" s="31">
        <v>2.2023299999999999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1701.55</v>
      </c>
      <c r="D68" s="40">
        <v>1709.8500000000001</v>
      </c>
      <c r="E68" s="40">
        <v>1689.7000000000003</v>
      </c>
      <c r="F68" s="40">
        <v>1677.8500000000001</v>
      </c>
      <c r="G68" s="40">
        <v>1657.7000000000003</v>
      </c>
      <c r="H68" s="40">
        <v>1721.7000000000003</v>
      </c>
      <c r="I68" s="40">
        <v>1741.8500000000004</v>
      </c>
      <c r="J68" s="40">
        <v>1753.7000000000003</v>
      </c>
      <c r="K68" s="31">
        <v>1730</v>
      </c>
      <c r="L68" s="31">
        <v>1698</v>
      </c>
      <c r="M68" s="31">
        <v>6.649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711.95</v>
      </c>
      <c r="D69" s="40">
        <v>713.15</v>
      </c>
      <c r="E69" s="40">
        <v>699.8</v>
      </c>
      <c r="F69" s="40">
        <v>687.65</v>
      </c>
      <c r="G69" s="40">
        <v>674.3</v>
      </c>
      <c r="H69" s="40">
        <v>725.3</v>
      </c>
      <c r="I69" s="40">
        <v>738.65000000000009</v>
      </c>
      <c r="J69" s="40">
        <v>750.8</v>
      </c>
      <c r="K69" s="31">
        <v>726.5</v>
      </c>
      <c r="L69" s="31">
        <v>701</v>
      </c>
      <c r="M69" s="31">
        <v>22.339510000000001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806.15</v>
      </c>
      <c r="D70" s="40">
        <v>814.11666666666667</v>
      </c>
      <c r="E70" s="40">
        <v>794.7833333333333</v>
      </c>
      <c r="F70" s="40">
        <v>783.41666666666663</v>
      </c>
      <c r="G70" s="40">
        <v>764.08333333333326</v>
      </c>
      <c r="H70" s="40">
        <v>825.48333333333335</v>
      </c>
      <c r="I70" s="40">
        <v>844.81666666666661</v>
      </c>
      <c r="J70" s="40">
        <v>856.18333333333339</v>
      </c>
      <c r="K70" s="31">
        <v>833.45</v>
      </c>
      <c r="L70" s="31">
        <v>802.75</v>
      </c>
      <c r="M70" s="31">
        <v>7.3093500000000002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488.8</v>
      </c>
      <c r="D71" s="40">
        <v>483.11666666666662</v>
      </c>
      <c r="E71" s="40">
        <v>473.23333333333323</v>
      </c>
      <c r="F71" s="40">
        <v>457.66666666666663</v>
      </c>
      <c r="G71" s="40">
        <v>447.78333333333325</v>
      </c>
      <c r="H71" s="40">
        <v>498.68333333333322</v>
      </c>
      <c r="I71" s="40">
        <v>508.56666666666655</v>
      </c>
      <c r="J71" s="40">
        <v>524.13333333333321</v>
      </c>
      <c r="K71" s="31">
        <v>493</v>
      </c>
      <c r="L71" s="31">
        <v>467.55</v>
      </c>
      <c r="M71" s="31">
        <v>18.430340000000001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1027.8</v>
      </c>
      <c r="D72" s="40">
        <v>1027.3666666666666</v>
      </c>
      <c r="E72" s="40">
        <v>1015.4333333333332</v>
      </c>
      <c r="F72" s="40">
        <v>1003.0666666666666</v>
      </c>
      <c r="G72" s="40">
        <v>991.13333333333321</v>
      </c>
      <c r="H72" s="40">
        <v>1039.7333333333331</v>
      </c>
      <c r="I72" s="40">
        <v>1051.6666666666665</v>
      </c>
      <c r="J72" s="40">
        <v>1064.0333333333331</v>
      </c>
      <c r="K72" s="31">
        <v>1039.3</v>
      </c>
      <c r="L72" s="31">
        <v>1015</v>
      </c>
      <c r="M72" s="31">
        <v>4.5464900000000004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401.85</v>
      </c>
      <c r="D73" s="40">
        <v>394.88333333333338</v>
      </c>
      <c r="E73" s="40">
        <v>376.96666666666675</v>
      </c>
      <c r="F73" s="40">
        <v>352.08333333333337</v>
      </c>
      <c r="G73" s="40">
        <v>334.16666666666674</v>
      </c>
      <c r="H73" s="40">
        <v>419.76666666666677</v>
      </c>
      <c r="I73" s="40">
        <v>437.68333333333339</v>
      </c>
      <c r="J73" s="40">
        <v>462.56666666666678</v>
      </c>
      <c r="K73" s="31">
        <v>412.8</v>
      </c>
      <c r="L73" s="31">
        <v>370</v>
      </c>
      <c r="M73" s="31">
        <v>764.61998000000006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647.65</v>
      </c>
      <c r="D74" s="40">
        <v>647.1</v>
      </c>
      <c r="E74" s="40">
        <v>643.20000000000005</v>
      </c>
      <c r="F74" s="40">
        <v>638.75</v>
      </c>
      <c r="G74" s="40">
        <v>634.85</v>
      </c>
      <c r="H74" s="40">
        <v>651.55000000000007</v>
      </c>
      <c r="I74" s="40">
        <v>655.44999999999993</v>
      </c>
      <c r="J74" s="40">
        <v>659.90000000000009</v>
      </c>
      <c r="K74" s="31">
        <v>651</v>
      </c>
      <c r="L74" s="31">
        <v>642.65</v>
      </c>
      <c r="M74" s="31">
        <v>14.805289999999999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2127.15</v>
      </c>
      <c r="D75" s="40">
        <v>2142.4166666666665</v>
      </c>
      <c r="E75" s="40">
        <v>2100.833333333333</v>
      </c>
      <c r="F75" s="40">
        <v>2074.5166666666664</v>
      </c>
      <c r="G75" s="40">
        <v>2032.9333333333329</v>
      </c>
      <c r="H75" s="40">
        <v>2168.7333333333331</v>
      </c>
      <c r="I75" s="40">
        <v>2210.3166666666662</v>
      </c>
      <c r="J75" s="40">
        <v>2236.6333333333332</v>
      </c>
      <c r="K75" s="31">
        <v>2184</v>
      </c>
      <c r="L75" s="31">
        <v>2116.1</v>
      </c>
      <c r="M75" s="31">
        <v>2.8198799999999999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2469.1999999999998</v>
      </c>
      <c r="D76" s="40">
        <v>2458.0666666666666</v>
      </c>
      <c r="E76" s="40">
        <v>2441.1333333333332</v>
      </c>
      <c r="F76" s="40">
        <v>2413.0666666666666</v>
      </c>
      <c r="G76" s="40">
        <v>2396.1333333333332</v>
      </c>
      <c r="H76" s="40">
        <v>2486.1333333333332</v>
      </c>
      <c r="I76" s="40">
        <v>2503.0666666666666</v>
      </c>
      <c r="J76" s="40">
        <v>2531.1333333333332</v>
      </c>
      <c r="K76" s="31">
        <v>2475</v>
      </c>
      <c r="L76" s="31">
        <v>2430</v>
      </c>
      <c r="M76" s="31">
        <v>7.6691000000000003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181.05</v>
      </c>
      <c r="D77" s="40">
        <v>181.86666666666667</v>
      </c>
      <c r="E77" s="40">
        <v>179.18333333333334</v>
      </c>
      <c r="F77" s="40">
        <v>177.31666666666666</v>
      </c>
      <c r="G77" s="40">
        <v>174.63333333333333</v>
      </c>
      <c r="H77" s="40">
        <v>183.73333333333335</v>
      </c>
      <c r="I77" s="40">
        <v>186.41666666666669</v>
      </c>
      <c r="J77" s="40">
        <v>188.28333333333336</v>
      </c>
      <c r="K77" s="31">
        <v>184.55</v>
      </c>
      <c r="L77" s="31">
        <v>180</v>
      </c>
      <c r="M77" s="31">
        <v>9.0900599999999994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5212.1000000000004</v>
      </c>
      <c r="D78" s="40">
        <v>5192.8</v>
      </c>
      <c r="E78" s="40">
        <v>5160.9000000000005</v>
      </c>
      <c r="F78" s="40">
        <v>5109.7000000000007</v>
      </c>
      <c r="G78" s="40">
        <v>5077.8000000000011</v>
      </c>
      <c r="H78" s="40">
        <v>5244</v>
      </c>
      <c r="I78" s="40">
        <v>5275.9</v>
      </c>
      <c r="J78" s="40">
        <v>5327.0999999999995</v>
      </c>
      <c r="K78" s="31">
        <v>5224.7</v>
      </c>
      <c r="L78" s="31">
        <v>5141.6000000000004</v>
      </c>
      <c r="M78" s="31">
        <v>2.5829200000000001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4396.3</v>
      </c>
      <c r="D79" s="40">
        <v>4355.7833333333328</v>
      </c>
      <c r="E79" s="40">
        <v>4251.5666666666657</v>
      </c>
      <c r="F79" s="40">
        <v>4106.833333333333</v>
      </c>
      <c r="G79" s="40">
        <v>4002.6166666666659</v>
      </c>
      <c r="H79" s="40">
        <v>4500.5166666666655</v>
      </c>
      <c r="I79" s="40">
        <v>4604.7333333333327</v>
      </c>
      <c r="J79" s="40">
        <v>4749.4666666666653</v>
      </c>
      <c r="K79" s="31">
        <v>4460</v>
      </c>
      <c r="L79" s="31">
        <v>4211.05</v>
      </c>
      <c r="M79" s="31">
        <v>11.42122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4040.1</v>
      </c>
      <c r="D80" s="40">
        <v>4029.2833333333328</v>
      </c>
      <c r="E80" s="40">
        <v>3998.8666666666659</v>
      </c>
      <c r="F80" s="40">
        <v>3957.6333333333332</v>
      </c>
      <c r="G80" s="40">
        <v>3927.2166666666662</v>
      </c>
      <c r="H80" s="40">
        <v>4070.5166666666655</v>
      </c>
      <c r="I80" s="40">
        <v>4100.9333333333325</v>
      </c>
      <c r="J80" s="40">
        <v>4142.1666666666652</v>
      </c>
      <c r="K80" s="31">
        <v>4059.7</v>
      </c>
      <c r="L80" s="31">
        <v>3988.05</v>
      </c>
      <c r="M80" s="31">
        <v>2.3020800000000001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4797.3</v>
      </c>
      <c r="D81" s="40">
        <v>4811.9666666666672</v>
      </c>
      <c r="E81" s="40">
        <v>4755.3333333333339</v>
      </c>
      <c r="F81" s="40">
        <v>4713.3666666666668</v>
      </c>
      <c r="G81" s="40">
        <v>4656.7333333333336</v>
      </c>
      <c r="H81" s="40">
        <v>4853.9333333333343</v>
      </c>
      <c r="I81" s="40">
        <v>4910.5666666666675</v>
      </c>
      <c r="J81" s="40">
        <v>4952.5333333333347</v>
      </c>
      <c r="K81" s="31">
        <v>4868.6000000000004</v>
      </c>
      <c r="L81" s="31">
        <v>4770</v>
      </c>
      <c r="M81" s="31">
        <v>5.6007300000000004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2857.05</v>
      </c>
      <c r="D82" s="40">
        <v>2859.0499999999997</v>
      </c>
      <c r="E82" s="40">
        <v>2841.3999999999996</v>
      </c>
      <c r="F82" s="40">
        <v>2825.75</v>
      </c>
      <c r="G82" s="40">
        <v>2808.1</v>
      </c>
      <c r="H82" s="40">
        <v>2874.6999999999994</v>
      </c>
      <c r="I82" s="40">
        <v>2892.35</v>
      </c>
      <c r="J82" s="40">
        <v>2907.9999999999991</v>
      </c>
      <c r="K82" s="31">
        <v>2876.7</v>
      </c>
      <c r="L82" s="31">
        <v>2843.4</v>
      </c>
      <c r="M82" s="31">
        <v>4.5267999999999997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584.4</v>
      </c>
      <c r="D83" s="40">
        <v>584.68333333333339</v>
      </c>
      <c r="E83" s="40">
        <v>580.86666666666679</v>
      </c>
      <c r="F83" s="40">
        <v>577.33333333333337</v>
      </c>
      <c r="G83" s="40">
        <v>573.51666666666677</v>
      </c>
      <c r="H83" s="40">
        <v>588.21666666666681</v>
      </c>
      <c r="I83" s="40">
        <v>592.03333333333342</v>
      </c>
      <c r="J83" s="40">
        <v>595.56666666666683</v>
      </c>
      <c r="K83" s="31">
        <v>588.5</v>
      </c>
      <c r="L83" s="31">
        <v>581.15</v>
      </c>
      <c r="M83" s="31">
        <v>2.2848799999999998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1562.4</v>
      </c>
      <c r="D84" s="40">
        <v>1579.1333333333332</v>
      </c>
      <c r="E84" s="40">
        <v>1534.2666666666664</v>
      </c>
      <c r="F84" s="40">
        <v>1506.1333333333332</v>
      </c>
      <c r="G84" s="40">
        <v>1461.2666666666664</v>
      </c>
      <c r="H84" s="40">
        <v>1607.2666666666664</v>
      </c>
      <c r="I84" s="40">
        <v>1652.1333333333332</v>
      </c>
      <c r="J84" s="40">
        <v>1680.2666666666664</v>
      </c>
      <c r="K84" s="31">
        <v>1624</v>
      </c>
      <c r="L84" s="31">
        <v>1551</v>
      </c>
      <c r="M84" s="31">
        <v>1.5714999999999999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1508.4</v>
      </c>
      <c r="D85" s="40">
        <v>1522.5333333333335</v>
      </c>
      <c r="E85" s="40">
        <v>1473.166666666667</v>
      </c>
      <c r="F85" s="40">
        <v>1437.9333333333334</v>
      </c>
      <c r="G85" s="40">
        <v>1388.5666666666668</v>
      </c>
      <c r="H85" s="40">
        <v>1557.7666666666671</v>
      </c>
      <c r="I85" s="40">
        <v>1607.1333333333334</v>
      </c>
      <c r="J85" s="40">
        <v>1642.3666666666672</v>
      </c>
      <c r="K85" s="31">
        <v>1571.9</v>
      </c>
      <c r="L85" s="31">
        <v>1487.3</v>
      </c>
      <c r="M85" s="31">
        <v>25.975650000000002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181.75</v>
      </c>
      <c r="D86" s="40">
        <v>182.38333333333333</v>
      </c>
      <c r="E86" s="40">
        <v>180.56666666666666</v>
      </c>
      <c r="F86" s="40">
        <v>179.38333333333333</v>
      </c>
      <c r="G86" s="40">
        <v>177.56666666666666</v>
      </c>
      <c r="H86" s="40">
        <v>183.56666666666666</v>
      </c>
      <c r="I86" s="40">
        <v>185.38333333333333</v>
      </c>
      <c r="J86" s="40">
        <v>186.56666666666666</v>
      </c>
      <c r="K86" s="31">
        <v>184.2</v>
      </c>
      <c r="L86" s="31">
        <v>181.2</v>
      </c>
      <c r="M86" s="31">
        <v>39.229889999999997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81.849999999999994</v>
      </c>
      <c r="D87" s="40">
        <v>81.86666666666666</v>
      </c>
      <c r="E87" s="40">
        <v>81.23333333333332</v>
      </c>
      <c r="F87" s="40">
        <v>80.61666666666666</v>
      </c>
      <c r="G87" s="40">
        <v>79.98333333333332</v>
      </c>
      <c r="H87" s="40">
        <v>82.48333333333332</v>
      </c>
      <c r="I87" s="40">
        <v>83.116666666666674</v>
      </c>
      <c r="J87" s="40">
        <v>83.73333333333332</v>
      </c>
      <c r="K87" s="31">
        <v>82.5</v>
      </c>
      <c r="L87" s="31">
        <v>81.25</v>
      </c>
      <c r="M87" s="31">
        <v>136.40423999999999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270.89999999999998</v>
      </c>
      <c r="D88" s="40">
        <v>270.36666666666662</v>
      </c>
      <c r="E88" s="40">
        <v>267.03333333333325</v>
      </c>
      <c r="F88" s="40">
        <v>263.16666666666663</v>
      </c>
      <c r="G88" s="40">
        <v>259.83333333333326</v>
      </c>
      <c r="H88" s="40">
        <v>274.23333333333323</v>
      </c>
      <c r="I88" s="40">
        <v>277.56666666666661</v>
      </c>
      <c r="J88" s="40">
        <v>281.43333333333322</v>
      </c>
      <c r="K88" s="31">
        <v>273.7</v>
      </c>
      <c r="L88" s="31">
        <v>266.5</v>
      </c>
      <c r="M88" s="31">
        <v>22.93336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152.9</v>
      </c>
      <c r="D89" s="40">
        <v>153.23333333333335</v>
      </c>
      <c r="E89" s="40">
        <v>150.81666666666669</v>
      </c>
      <c r="F89" s="40">
        <v>148.73333333333335</v>
      </c>
      <c r="G89" s="40">
        <v>146.31666666666669</v>
      </c>
      <c r="H89" s="40">
        <v>155.31666666666669</v>
      </c>
      <c r="I89" s="40">
        <v>157.73333333333332</v>
      </c>
      <c r="J89" s="40">
        <v>159.81666666666669</v>
      </c>
      <c r="K89" s="31">
        <v>155.65</v>
      </c>
      <c r="L89" s="31">
        <v>151.15</v>
      </c>
      <c r="M89" s="31">
        <v>151.38876999999999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36</v>
      </c>
      <c r="D90" s="40">
        <v>36.15</v>
      </c>
      <c r="E90" s="40">
        <v>35.5</v>
      </c>
      <c r="F90" s="40">
        <v>35</v>
      </c>
      <c r="G90" s="40">
        <v>34.35</v>
      </c>
      <c r="H90" s="40">
        <v>36.65</v>
      </c>
      <c r="I90" s="40">
        <v>37.29999999999999</v>
      </c>
      <c r="J90" s="40">
        <v>37.799999999999997</v>
      </c>
      <c r="K90" s="31">
        <v>36.799999999999997</v>
      </c>
      <c r="L90" s="31">
        <v>35.65</v>
      </c>
      <c r="M90" s="31">
        <v>446.95922999999999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3905.25</v>
      </c>
      <c r="D91" s="40">
        <v>3909.9166666666665</v>
      </c>
      <c r="E91" s="40">
        <v>3862.833333333333</v>
      </c>
      <c r="F91" s="40">
        <v>3820.4166666666665</v>
      </c>
      <c r="G91" s="40">
        <v>3773.333333333333</v>
      </c>
      <c r="H91" s="40">
        <v>3952.333333333333</v>
      </c>
      <c r="I91" s="40">
        <v>3999.4166666666661</v>
      </c>
      <c r="J91" s="40">
        <v>4041.833333333333</v>
      </c>
      <c r="K91" s="31">
        <v>3957</v>
      </c>
      <c r="L91" s="31">
        <v>3867.5</v>
      </c>
      <c r="M91" s="31">
        <v>0.91881000000000002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512</v>
      </c>
      <c r="D92" s="40">
        <v>512.19999999999993</v>
      </c>
      <c r="E92" s="40">
        <v>508.39999999999986</v>
      </c>
      <c r="F92" s="40">
        <v>504.79999999999995</v>
      </c>
      <c r="G92" s="40">
        <v>500.99999999999989</v>
      </c>
      <c r="H92" s="40">
        <v>515.79999999999984</v>
      </c>
      <c r="I92" s="40">
        <v>519.5999999999998</v>
      </c>
      <c r="J92" s="40">
        <v>523.19999999999982</v>
      </c>
      <c r="K92" s="31">
        <v>516</v>
      </c>
      <c r="L92" s="31">
        <v>508.6</v>
      </c>
      <c r="M92" s="31">
        <v>7.0114700000000001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647.15</v>
      </c>
      <c r="D93" s="40">
        <v>650.13333333333333</v>
      </c>
      <c r="E93" s="40">
        <v>642.26666666666665</v>
      </c>
      <c r="F93" s="40">
        <v>637.38333333333333</v>
      </c>
      <c r="G93" s="40">
        <v>629.51666666666665</v>
      </c>
      <c r="H93" s="40">
        <v>655.01666666666665</v>
      </c>
      <c r="I93" s="40">
        <v>662.88333333333321</v>
      </c>
      <c r="J93" s="40">
        <v>667.76666666666665</v>
      </c>
      <c r="K93" s="31">
        <v>658</v>
      </c>
      <c r="L93" s="31">
        <v>645.25</v>
      </c>
      <c r="M93" s="31">
        <v>0.63643000000000005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1058.05</v>
      </c>
      <c r="D94" s="40">
        <v>1059.45</v>
      </c>
      <c r="E94" s="40">
        <v>1052.9000000000001</v>
      </c>
      <c r="F94" s="40">
        <v>1047.75</v>
      </c>
      <c r="G94" s="40">
        <v>1041.2</v>
      </c>
      <c r="H94" s="40">
        <v>1064.6000000000001</v>
      </c>
      <c r="I94" s="40">
        <v>1071.1499999999999</v>
      </c>
      <c r="J94" s="40">
        <v>1076.3000000000002</v>
      </c>
      <c r="K94" s="31">
        <v>1066</v>
      </c>
      <c r="L94" s="31">
        <v>1054.3</v>
      </c>
      <c r="M94" s="31">
        <v>8.5469500000000007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588.79999999999995</v>
      </c>
      <c r="D95" s="40">
        <v>584.43333333333328</v>
      </c>
      <c r="E95" s="40">
        <v>574.36666666666656</v>
      </c>
      <c r="F95" s="40">
        <v>559.93333333333328</v>
      </c>
      <c r="G95" s="40">
        <v>549.86666666666656</v>
      </c>
      <c r="H95" s="40">
        <v>598.86666666666656</v>
      </c>
      <c r="I95" s="40">
        <v>608.93333333333339</v>
      </c>
      <c r="J95" s="40">
        <v>623.36666666666656</v>
      </c>
      <c r="K95" s="31">
        <v>594.5</v>
      </c>
      <c r="L95" s="31">
        <v>570</v>
      </c>
      <c r="M95" s="31">
        <v>12.227959999999999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2199.3000000000002</v>
      </c>
      <c r="D96" s="40">
        <v>2156.8833333333337</v>
      </c>
      <c r="E96" s="40">
        <v>1999.4666666666672</v>
      </c>
      <c r="F96" s="40">
        <v>1799.6333333333334</v>
      </c>
      <c r="G96" s="40">
        <v>1642.2166666666669</v>
      </c>
      <c r="H96" s="40">
        <v>2356.7166666666672</v>
      </c>
      <c r="I96" s="40">
        <v>2514.1333333333341</v>
      </c>
      <c r="J96" s="40">
        <v>2713.9666666666676</v>
      </c>
      <c r="K96" s="31">
        <v>2314.3000000000002</v>
      </c>
      <c r="L96" s="31">
        <v>1957.05</v>
      </c>
      <c r="M96" s="31">
        <v>112.19241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1606.85</v>
      </c>
      <c r="D97" s="40">
        <v>1601.7666666666667</v>
      </c>
      <c r="E97" s="40">
        <v>1578.5333333333333</v>
      </c>
      <c r="F97" s="40">
        <v>1550.2166666666667</v>
      </c>
      <c r="G97" s="40">
        <v>1526.9833333333333</v>
      </c>
      <c r="H97" s="40">
        <v>1630.0833333333333</v>
      </c>
      <c r="I97" s="40">
        <v>1653.3166666666664</v>
      </c>
      <c r="J97" s="40">
        <v>1681.6333333333332</v>
      </c>
      <c r="K97" s="31">
        <v>1625</v>
      </c>
      <c r="L97" s="31">
        <v>1573.45</v>
      </c>
      <c r="M97" s="31">
        <v>12.13696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626.79999999999995</v>
      </c>
      <c r="D98" s="40">
        <v>629.93333333333328</v>
      </c>
      <c r="E98" s="40">
        <v>622.61666666666656</v>
      </c>
      <c r="F98" s="40">
        <v>618.43333333333328</v>
      </c>
      <c r="G98" s="40">
        <v>611.11666666666656</v>
      </c>
      <c r="H98" s="40">
        <v>634.11666666666656</v>
      </c>
      <c r="I98" s="40">
        <v>641.43333333333339</v>
      </c>
      <c r="J98" s="40">
        <v>645.61666666666656</v>
      </c>
      <c r="K98" s="31">
        <v>637.25</v>
      </c>
      <c r="L98" s="31">
        <v>625.75</v>
      </c>
      <c r="M98" s="31">
        <v>14.071580000000001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321.25</v>
      </c>
      <c r="D99" s="40">
        <v>320.25</v>
      </c>
      <c r="E99" s="40">
        <v>317.5</v>
      </c>
      <c r="F99" s="40">
        <v>313.75</v>
      </c>
      <c r="G99" s="40">
        <v>311</v>
      </c>
      <c r="H99" s="40">
        <v>324</v>
      </c>
      <c r="I99" s="40">
        <v>326.75</v>
      </c>
      <c r="J99" s="40">
        <v>330.5</v>
      </c>
      <c r="K99" s="31">
        <v>323</v>
      </c>
      <c r="L99" s="31">
        <v>316.5</v>
      </c>
      <c r="M99" s="31">
        <v>6.5875000000000004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1328.3</v>
      </c>
      <c r="D100" s="40">
        <v>1326.2166666666667</v>
      </c>
      <c r="E100" s="40">
        <v>1315.9833333333333</v>
      </c>
      <c r="F100" s="40">
        <v>1303.6666666666667</v>
      </c>
      <c r="G100" s="40">
        <v>1293.4333333333334</v>
      </c>
      <c r="H100" s="40">
        <v>1338.5333333333333</v>
      </c>
      <c r="I100" s="40">
        <v>1348.7666666666669</v>
      </c>
      <c r="J100" s="40">
        <v>1361.0833333333333</v>
      </c>
      <c r="K100" s="31">
        <v>1336.45</v>
      </c>
      <c r="L100" s="31">
        <v>1313.9</v>
      </c>
      <c r="M100" s="31">
        <v>30.372949999999999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3240.65</v>
      </c>
      <c r="D101" s="40">
        <v>3252.5499999999997</v>
      </c>
      <c r="E101" s="40">
        <v>3213.0999999999995</v>
      </c>
      <c r="F101" s="40">
        <v>3185.5499999999997</v>
      </c>
      <c r="G101" s="40">
        <v>3146.0999999999995</v>
      </c>
      <c r="H101" s="40">
        <v>3280.0999999999995</v>
      </c>
      <c r="I101" s="40">
        <v>3319.5499999999993</v>
      </c>
      <c r="J101" s="40">
        <v>3347.0999999999995</v>
      </c>
      <c r="K101" s="31">
        <v>3292</v>
      </c>
      <c r="L101" s="31">
        <v>3225</v>
      </c>
      <c r="M101" s="31">
        <v>3.40496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1570</v>
      </c>
      <c r="D102" s="40">
        <v>1561.3333333333333</v>
      </c>
      <c r="E102" s="40">
        <v>1550.6666666666665</v>
      </c>
      <c r="F102" s="40">
        <v>1531.3333333333333</v>
      </c>
      <c r="G102" s="40">
        <v>1520.6666666666665</v>
      </c>
      <c r="H102" s="40">
        <v>1580.6666666666665</v>
      </c>
      <c r="I102" s="40">
        <v>1591.333333333333</v>
      </c>
      <c r="J102" s="40">
        <v>1610.6666666666665</v>
      </c>
      <c r="K102" s="31">
        <v>1572</v>
      </c>
      <c r="L102" s="31">
        <v>1542</v>
      </c>
      <c r="M102" s="31">
        <v>68.321520000000007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724.65</v>
      </c>
      <c r="D103" s="40">
        <v>727.56666666666661</v>
      </c>
      <c r="E103" s="40">
        <v>719.28333333333319</v>
      </c>
      <c r="F103" s="40">
        <v>713.91666666666663</v>
      </c>
      <c r="G103" s="40">
        <v>705.63333333333321</v>
      </c>
      <c r="H103" s="40">
        <v>732.93333333333317</v>
      </c>
      <c r="I103" s="40">
        <v>741.21666666666647</v>
      </c>
      <c r="J103" s="40">
        <v>746.58333333333314</v>
      </c>
      <c r="K103" s="31">
        <v>735.85</v>
      </c>
      <c r="L103" s="31">
        <v>722.2</v>
      </c>
      <c r="M103" s="31">
        <v>23.369769999999999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1438.25</v>
      </c>
      <c r="D104" s="40">
        <v>1438.7666666666667</v>
      </c>
      <c r="E104" s="40">
        <v>1423.1833333333334</v>
      </c>
      <c r="F104" s="40">
        <v>1408.1166666666668</v>
      </c>
      <c r="G104" s="40">
        <v>1392.5333333333335</v>
      </c>
      <c r="H104" s="40">
        <v>1453.8333333333333</v>
      </c>
      <c r="I104" s="40">
        <v>1469.4166666666667</v>
      </c>
      <c r="J104" s="40">
        <v>1484.4833333333331</v>
      </c>
      <c r="K104" s="31">
        <v>1454.35</v>
      </c>
      <c r="L104" s="31">
        <v>1423.7</v>
      </c>
      <c r="M104" s="31">
        <v>11.379020000000001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2853.05</v>
      </c>
      <c r="D105" s="40">
        <v>2860.7666666666664</v>
      </c>
      <c r="E105" s="40">
        <v>2839.5333333333328</v>
      </c>
      <c r="F105" s="40">
        <v>2826.0166666666664</v>
      </c>
      <c r="G105" s="40">
        <v>2804.7833333333328</v>
      </c>
      <c r="H105" s="40">
        <v>2874.2833333333328</v>
      </c>
      <c r="I105" s="40">
        <v>2895.5166666666664</v>
      </c>
      <c r="J105" s="40">
        <v>2909.0333333333328</v>
      </c>
      <c r="K105" s="31">
        <v>2882</v>
      </c>
      <c r="L105" s="31">
        <v>2847.25</v>
      </c>
      <c r="M105" s="31">
        <v>4.4803600000000001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483.25</v>
      </c>
      <c r="D106" s="40">
        <v>478.68333333333334</v>
      </c>
      <c r="E106" s="40">
        <v>472.56666666666666</v>
      </c>
      <c r="F106" s="40">
        <v>461.88333333333333</v>
      </c>
      <c r="G106" s="40">
        <v>455.76666666666665</v>
      </c>
      <c r="H106" s="40">
        <v>489.36666666666667</v>
      </c>
      <c r="I106" s="40">
        <v>495.48333333333335</v>
      </c>
      <c r="J106" s="40">
        <v>506.16666666666669</v>
      </c>
      <c r="K106" s="31">
        <v>484.8</v>
      </c>
      <c r="L106" s="31">
        <v>468</v>
      </c>
      <c r="M106" s="31">
        <v>127.57666999999999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1359.75</v>
      </c>
      <c r="D107" s="40">
        <v>1368.1833333333332</v>
      </c>
      <c r="E107" s="40">
        <v>1346.9166666666663</v>
      </c>
      <c r="F107" s="40">
        <v>1334.083333333333</v>
      </c>
      <c r="G107" s="40">
        <v>1312.8166666666662</v>
      </c>
      <c r="H107" s="40">
        <v>1381.0166666666664</v>
      </c>
      <c r="I107" s="40">
        <v>1402.2833333333333</v>
      </c>
      <c r="J107" s="40">
        <v>1415.1166666666666</v>
      </c>
      <c r="K107" s="31">
        <v>1389.45</v>
      </c>
      <c r="L107" s="31">
        <v>1355.35</v>
      </c>
      <c r="M107" s="31">
        <v>6.5936199999999996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280</v>
      </c>
      <c r="D108" s="40">
        <v>279.75</v>
      </c>
      <c r="E108" s="40">
        <v>277.05</v>
      </c>
      <c r="F108" s="40">
        <v>274.10000000000002</v>
      </c>
      <c r="G108" s="40">
        <v>271.40000000000003</v>
      </c>
      <c r="H108" s="40">
        <v>282.7</v>
      </c>
      <c r="I108" s="40">
        <v>285.40000000000003</v>
      </c>
      <c r="J108" s="40">
        <v>288.34999999999997</v>
      </c>
      <c r="K108" s="31">
        <v>282.45</v>
      </c>
      <c r="L108" s="31">
        <v>276.8</v>
      </c>
      <c r="M108" s="31">
        <v>32.22439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2782.3</v>
      </c>
      <c r="D109" s="40">
        <v>2790.9500000000003</v>
      </c>
      <c r="E109" s="40">
        <v>2764.2000000000007</v>
      </c>
      <c r="F109" s="40">
        <v>2746.1000000000004</v>
      </c>
      <c r="G109" s="40">
        <v>2719.3500000000008</v>
      </c>
      <c r="H109" s="40">
        <v>2809.0500000000006</v>
      </c>
      <c r="I109" s="40">
        <v>2835.7999999999997</v>
      </c>
      <c r="J109" s="40">
        <v>2853.9000000000005</v>
      </c>
      <c r="K109" s="31">
        <v>2817.7</v>
      </c>
      <c r="L109" s="31">
        <v>2772.85</v>
      </c>
      <c r="M109" s="31">
        <v>10.544729999999999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322.55</v>
      </c>
      <c r="D110" s="40">
        <v>322.03333333333336</v>
      </c>
      <c r="E110" s="40">
        <v>319.51666666666671</v>
      </c>
      <c r="F110" s="40">
        <v>316.48333333333335</v>
      </c>
      <c r="G110" s="40">
        <v>313.9666666666667</v>
      </c>
      <c r="H110" s="40">
        <v>325.06666666666672</v>
      </c>
      <c r="I110" s="40">
        <v>327.58333333333337</v>
      </c>
      <c r="J110" s="40">
        <v>330.61666666666673</v>
      </c>
      <c r="K110" s="31">
        <v>324.55</v>
      </c>
      <c r="L110" s="31">
        <v>319</v>
      </c>
      <c r="M110" s="31">
        <v>5.1763300000000001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2817.4</v>
      </c>
      <c r="D111" s="40">
        <v>2791.9666666666667</v>
      </c>
      <c r="E111" s="40">
        <v>2755.4333333333334</v>
      </c>
      <c r="F111" s="40">
        <v>2693.4666666666667</v>
      </c>
      <c r="G111" s="40">
        <v>2656.9333333333334</v>
      </c>
      <c r="H111" s="40">
        <v>2853.9333333333334</v>
      </c>
      <c r="I111" s="40">
        <v>2890.4666666666672</v>
      </c>
      <c r="J111" s="40">
        <v>2952.4333333333334</v>
      </c>
      <c r="K111" s="31">
        <v>2828.5</v>
      </c>
      <c r="L111" s="31">
        <v>2730</v>
      </c>
      <c r="M111" s="31">
        <v>37.209650000000003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717</v>
      </c>
      <c r="D112" s="40">
        <v>714.7166666666667</v>
      </c>
      <c r="E112" s="40">
        <v>709.43333333333339</v>
      </c>
      <c r="F112" s="40">
        <v>701.86666666666667</v>
      </c>
      <c r="G112" s="40">
        <v>696.58333333333337</v>
      </c>
      <c r="H112" s="40">
        <v>722.28333333333342</v>
      </c>
      <c r="I112" s="40">
        <v>727.56666666666672</v>
      </c>
      <c r="J112" s="40">
        <v>735.13333333333344</v>
      </c>
      <c r="K112" s="31">
        <v>720</v>
      </c>
      <c r="L112" s="31">
        <v>707.15</v>
      </c>
      <c r="M112" s="31">
        <v>104.12491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1576.75</v>
      </c>
      <c r="D113" s="40">
        <v>1594.6000000000001</v>
      </c>
      <c r="E113" s="40">
        <v>1552.2000000000003</v>
      </c>
      <c r="F113" s="40">
        <v>1527.65</v>
      </c>
      <c r="G113" s="40">
        <v>1485.2500000000002</v>
      </c>
      <c r="H113" s="40">
        <v>1619.1500000000003</v>
      </c>
      <c r="I113" s="40">
        <v>1661.5500000000004</v>
      </c>
      <c r="J113" s="40">
        <v>1686.1000000000004</v>
      </c>
      <c r="K113" s="31">
        <v>1637</v>
      </c>
      <c r="L113" s="31">
        <v>1570.05</v>
      </c>
      <c r="M113" s="31">
        <v>15.39115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685.75</v>
      </c>
      <c r="D114" s="40">
        <v>688.35</v>
      </c>
      <c r="E114" s="40">
        <v>676.7</v>
      </c>
      <c r="F114" s="40">
        <v>667.65</v>
      </c>
      <c r="G114" s="40">
        <v>656</v>
      </c>
      <c r="H114" s="40">
        <v>697.40000000000009</v>
      </c>
      <c r="I114" s="40">
        <v>709.05</v>
      </c>
      <c r="J114" s="40">
        <v>718.10000000000014</v>
      </c>
      <c r="K114" s="31">
        <v>700</v>
      </c>
      <c r="L114" s="31">
        <v>679.3</v>
      </c>
      <c r="M114" s="31">
        <v>7.2488200000000003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750.25</v>
      </c>
      <c r="D115" s="40">
        <v>748.91666666666663</v>
      </c>
      <c r="E115" s="40">
        <v>742.83333333333326</v>
      </c>
      <c r="F115" s="40">
        <v>735.41666666666663</v>
      </c>
      <c r="G115" s="40">
        <v>729.33333333333326</v>
      </c>
      <c r="H115" s="40">
        <v>756.33333333333326</v>
      </c>
      <c r="I115" s="40">
        <v>762.41666666666652</v>
      </c>
      <c r="J115" s="40">
        <v>769.83333333333326</v>
      </c>
      <c r="K115" s="31">
        <v>755</v>
      </c>
      <c r="L115" s="31">
        <v>741.5</v>
      </c>
      <c r="M115" s="31">
        <v>2.9984999999999999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48.5</v>
      </c>
      <c r="D116" s="40">
        <v>48.833333333333336</v>
      </c>
      <c r="E116" s="40">
        <v>48.016666666666673</v>
      </c>
      <c r="F116" s="40">
        <v>47.533333333333339</v>
      </c>
      <c r="G116" s="40">
        <v>46.716666666666676</v>
      </c>
      <c r="H116" s="40">
        <v>49.31666666666667</v>
      </c>
      <c r="I116" s="40">
        <v>50.133333333333333</v>
      </c>
      <c r="J116" s="40">
        <v>50.616666666666667</v>
      </c>
      <c r="K116" s="31">
        <v>49.65</v>
      </c>
      <c r="L116" s="31">
        <v>48.35</v>
      </c>
      <c r="M116" s="31">
        <v>223.27222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242.5</v>
      </c>
      <c r="D117" s="40">
        <v>243.26666666666665</v>
      </c>
      <c r="E117" s="40">
        <v>240.93333333333331</v>
      </c>
      <c r="F117" s="40">
        <v>239.36666666666665</v>
      </c>
      <c r="G117" s="40">
        <v>237.0333333333333</v>
      </c>
      <c r="H117" s="40">
        <v>244.83333333333331</v>
      </c>
      <c r="I117" s="40">
        <v>247.16666666666669</v>
      </c>
      <c r="J117" s="40">
        <v>248.73333333333332</v>
      </c>
      <c r="K117" s="31">
        <v>245.6</v>
      </c>
      <c r="L117" s="31">
        <v>241.7</v>
      </c>
      <c r="M117" s="31">
        <v>217.9109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229.65</v>
      </c>
      <c r="D118" s="40">
        <v>228.36666666666665</v>
      </c>
      <c r="E118" s="40">
        <v>224.73333333333329</v>
      </c>
      <c r="F118" s="40">
        <v>219.81666666666663</v>
      </c>
      <c r="G118" s="40">
        <v>216.18333333333328</v>
      </c>
      <c r="H118" s="40">
        <v>233.2833333333333</v>
      </c>
      <c r="I118" s="40">
        <v>236.91666666666669</v>
      </c>
      <c r="J118" s="40">
        <v>241.83333333333331</v>
      </c>
      <c r="K118" s="31">
        <v>232</v>
      </c>
      <c r="L118" s="31">
        <v>223.45</v>
      </c>
      <c r="M118" s="31">
        <v>139.13160999999999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8562.5499999999993</v>
      </c>
      <c r="D119" s="40">
        <v>8630.1999999999989</v>
      </c>
      <c r="E119" s="40">
        <v>8462.3999999999978</v>
      </c>
      <c r="F119" s="40">
        <v>8362.2499999999982</v>
      </c>
      <c r="G119" s="40">
        <v>8194.4499999999971</v>
      </c>
      <c r="H119" s="40">
        <v>8730.3499999999985</v>
      </c>
      <c r="I119" s="40">
        <v>8898.1499999999978</v>
      </c>
      <c r="J119" s="40">
        <v>8998.2999999999993</v>
      </c>
      <c r="K119" s="31">
        <v>8798</v>
      </c>
      <c r="L119" s="31">
        <v>8530.0499999999993</v>
      </c>
      <c r="M119" s="31">
        <v>1.1820900000000001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183.95</v>
      </c>
      <c r="D120" s="40">
        <v>180.98333333333332</v>
      </c>
      <c r="E120" s="40">
        <v>176.61666666666665</v>
      </c>
      <c r="F120" s="40">
        <v>169.28333333333333</v>
      </c>
      <c r="G120" s="40">
        <v>164.91666666666666</v>
      </c>
      <c r="H120" s="40">
        <v>188.31666666666663</v>
      </c>
      <c r="I120" s="40">
        <v>192.68333333333331</v>
      </c>
      <c r="J120" s="40">
        <v>200.01666666666662</v>
      </c>
      <c r="K120" s="31">
        <v>185.35</v>
      </c>
      <c r="L120" s="31">
        <v>173.65</v>
      </c>
      <c r="M120" s="31">
        <v>246.00021000000001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118</v>
      </c>
      <c r="D121" s="40">
        <v>117.81666666666666</v>
      </c>
      <c r="E121" s="40">
        <v>116.98333333333332</v>
      </c>
      <c r="F121" s="40">
        <v>115.96666666666665</v>
      </c>
      <c r="G121" s="40">
        <v>115.13333333333331</v>
      </c>
      <c r="H121" s="40">
        <v>118.83333333333333</v>
      </c>
      <c r="I121" s="40">
        <v>119.66666666666667</v>
      </c>
      <c r="J121" s="40">
        <v>120.68333333333334</v>
      </c>
      <c r="K121" s="31">
        <v>118.65</v>
      </c>
      <c r="L121" s="31">
        <v>116.8</v>
      </c>
      <c r="M121" s="31">
        <v>89.282650000000004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3694.05</v>
      </c>
      <c r="D122" s="40">
        <v>3711.0166666666664</v>
      </c>
      <c r="E122" s="40">
        <v>3663.0333333333328</v>
      </c>
      <c r="F122" s="40">
        <v>3632.0166666666664</v>
      </c>
      <c r="G122" s="40">
        <v>3584.0333333333328</v>
      </c>
      <c r="H122" s="40">
        <v>3742.0333333333328</v>
      </c>
      <c r="I122" s="40">
        <v>3790.0166666666664</v>
      </c>
      <c r="J122" s="40">
        <v>3821.0333333333328</v>
      </c>
      <c r="K122" s="31">
        <v>3759</v>
      </c>
      <c r="L122" s="31">
        <v>3680</v>
      </c>
      <c r="M122" s="31">
        <v>14.307869999999999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537.29999999999995</v>
      </c>
      <c r="D123" s="40">
        <v>537.7833333333333</v>
      </c>
      <c r="E123" s="40">
        <v>533.16666666666663</v>
      </c>
      <c r="F123" s="40">
        <v>529.0333333333333</v>
      </c>
      <c r="G123" s="40">
        <v>524.41666666666663</v>
      </c>
      <c r="H123" s="40">
        <v>541.91666666666663</v>
      </c>
      <c r="I123" s="40">
        <v>546.53333333333342</v>
      </c>
      <c r="J123" s="40">
        <v>550.66666666666663</v>
      </c>
      <c r="K123" s="31">
        <v>542.4</v>
      </c>
      <c r="L123" s="31">
        <v>533.65</v>
      </c>
      <c r="M123" s="31">
        <v>18.573229999999999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279.05</v>
      </c>
      <c r="D124" s="40">
        <v>279.86666666666667</v>
      </c>
      <c r="E124" s="40">
        <v>271.43333333333334</v>
      </c>
      <c r="F124" s="40">
        <v>263.81666666666666</v>
      </c>
      <c r="G124" s="40">
        <v>255.38333333333333</v>
      </c>
      <c r="H124" s="40">
        <v>287.48333333333335</v>
      </c>
      <c r="I124" s="40">
        <v>295.91666666666674</v>
      </c>
      <c r="J124" s="40">
        <v>303.53333333333336</v>
      </c>
      <c r="K124" s="31">
        <v>288.3</v>
      </c>
      <c r="L124" s="31">
        <v>272.25</v>
      </c>
      <c r="M124" s="31">
        <v>107.40264999999999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1169.1500000000001</v>
      </c>
      <c r="D125" s="40">
        <v>1163.7166666666667</v>
      </c>
      <c r="E125" s="40">
        <v>1152.4333333333334</v>
      </c>
      <c r="F125" s="40">
        <v>1135.7166666666667</v>
      </c>
      <c r="G125" s="40">
        <v>1124.4333333333334</v>
      </c>
      <c r="H125" s="40">
        <v>1180.4333333333334</v>
      </c>
      <c r="I125" s="40">
        <v>1191.7166666666667</v>
      </c>
      <c r="J125" s="40">
        <v>1208.4333333333334</v>
      </c>
      <c r="K125" s="31">
        <v>1175</v>
      </c>
      <c r="L125" s="31">
        <v>1147</v>
      </c>
      <c r="M125" s="31">
        <v>48.792349999999999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6836.95</v>
      </c>
      <c r="D126" s="40">
        <v>6844.7333333333336</v>
      </c>
      <c r="E126" s="40">
        <v>6789.4666666666672</v>
      </c>
      <c r="F126" s="40">
        <v>6741.9833333333336</v>
      </c>
      <c r="G126" s="40">
        <v>6686.7166666666672</v>
      </c>
      <c r="H126" s="40">
        <v>6892.2166666666672</v>
      </c>
      <c r="I126" s="40">
        <v>6947.4833333333336</v>
      </c>
      <c r="J126" s="40">
        <v>6994.9666666666672</v>
      </c>
      <c r="K126" s="31">
        <v>6900</v>
      </c>
      <c r="L126" s="31">
        <v>6797.25</v>
      </c>
      <c r="M126" s="31">
        <v>3.5091299999999999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1742.55</v>
      </c>
      <c r="D127" s="40">
        <v>1736.2166666666665</v>
      </c>
      <c r="E127" s="40">
        <v>1727.4333333333329</v>
      </c>
      <c r="F127" s="40">
        <v>1712.3166666666664</v>
      </c>
      <c r="G127" s="40">
        <v>1703.5333333333328</v>
      </c>
      <c r="H127" s="40">
        <v>1751.333333333333</v>
      </c>
      <c r="I127" s="40">
        <v>1760.1166666666663</v>
      </c>
      <c r="J127" s="40">
        <v>1775.2333333333331</v>
      </c>
      <c r="K127" s="31">
        <v>1745</v>
      </c>
      <c r="L127" s="31">
        <v>1721.1</v>
      </c>
      <c r="M127" s="31">
        <v>38.260899999999999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2216.5</v>
      </c>
      <c r="D128" s="40">
        <v>2219.4</v>
      </c>
      <c r="E128" s="40">
        <v>2192.8000000000002</v>
      </c>
      <c r="F128" s="40">
        <v>2169.1</v>
      </c>
      <c r="G128" s="40">
        <v>2142.5</v>
      </c>
      <c r="H128" s="40">
        <v>2243.1000000000004</v>
      </c>
      <c r="I128" s="40">
        <v>2269.6999999999998</v>
      </c>
      <c r="J128" s="40">
        <v>2293.4000000000005</v>
      </c>
      <c r="K128" s="31">
        <v>2246</v>
      </c>
      <c r="L128" s="31">
        <v>2195.6999999999998</v>
      </c>
      <c r="M128" s="31">
        <v>14.426600000000001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2474.5500000000002</v>
      </c>
      <c r="D129" s="40">
        <v>2451.9333333333334</v>
      </c>
      <c r="E129" s="40">
        <v>2420.416666666667</v>
      </c>
      <c r="F129" s="40">
        <v>2366.2833333333338</v>
      </c>
      <c r="G129" s="40">
        <v>2334.7666666666673</v>
      </c>
      <c r="H129" s="40">
        <v>2506.0666666666666</v>
      </c>
      <c r="I129" s="40">
        <v>2537.583333333333</v>
      </c>
      <c r="J129" s="40">
        <v>2591.7166666666662</v>
      </c>
      <c r="K129" s="31">
        <v>2483.4499999999998</v>
      </c>
      <c r="L129" s="31">
        <v>2397.8000000000002</v>
      </c>
      <c r="M129" s="31">
        <v>1.6377600000000001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350.9</v>
      </c>
      <c r="D130" s="40">
        <v>347.13333333333338</v>
      </c>
      <c r="E130" s="40">
        <v>339.86666666666679</v>
      </c>
      <c r="F130" s="40">
        <v>328.83333333333343</v>
      </c>
      <c r="G130" s="40">
        <v>321.56666666666683</v>
      </c>
      <c r="H130" s="40">
        <v>358.16666666666674</v>
      </c>
      <c r="I130" s="40">
        <v>365.43333333333328</v>
      </c>
      <c r="J130" s="40">
        <v>376.4666666666667</v>
      </c>
      <c r="K130" s="31">
        <v>354.4</v>
      </c>
      <c r="L130" s="31">
        <v>336.1</v>
      </c>
      <c r="M130" s="31">
        <v>11.17244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677.25</v>
      </c>
      <c r="D131" s="40">
        <v>679.5333333333333</v>
      </c>
      <c r="E131" s="40">
        <v>671.81666666666661</v>
      </c>
      <c r="F131" s="40">
        <v>666.38333333333333</v>
      </c>
      <c r="G131" s="40">
        <v>658.66666666666663</v>
      </c>
      <c r="H131" s="40">
        <v>684.96666666666658</v>
      </c>
      <c r="I131" s="40">
        <v>692.68333333333328</v>
      </c>
      <c r="J131" s="40">
        <v>698.11666666666656</v>
      </c>
      <c r="K131" s="31">
        <v>687.25</v>
      </c>
      <c r="L131" s="31">
        <v>674.1</v>
      </c>
      <c r="M131" s="31">
        <v>40.396120000000003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371.15</v>
      </c>
      <c r="D132" s="40">
        <v>371.38333333333338</v>
      </c>
      <c r="E132" s="40">
        <v>368.76666666666677</v>
      </c>
      <c r="F132" s="40">
        <v>366.38333333333338</v>
      </c>
      <c r="G132" s="40">
        <v>363.76666666666677</v>
      </c>
      <c r="H132" s="40">
        <v>373.76666666666677</v>
      </c>
      <c r="I132" s="40">
        <v>376.38333333333344</v>
      </c>
      <c r="J132" s="40">
        <v>378.76666666666677</v>
      </c>
      <c r="K132" s="31">
        <v>374</v>
      </c>
      <c r="L132" s="31">
        <v>369</v>
      </c>
      <c r="M132" s="31">
        <v>54.101889999999997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4181.1499999999996</v>
      </c>
      <c r="D133" s="40">
        <v>4184.05</v>
      </c>
      <c r="E133" s="40">
        <v>4133.1000000000004</v>
      </c>
      <c r="F133" s="40">
        <v>4085.05</v>
      </c>
      <c r="G133" s="40">
        <v>4034.1000000000004</v>
      </c>
      <c r="H133" s="40">
        <v>4232.1000000000004</v>
      </c>
      <c r="I133" s="40">
        <v>4283.0499999999993</v>
      </c>
      <c r="J133" s="40">
        <v>4331.1000000000004</v>
      </c>
      <c r="K133" s="31">
        <v>4235</v>
      </c>
      <c r="L133" s="31">
        <v>4136</v>
      </c>
      <c r="M133" s="31">
        <v>5.0022200000000003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2024</v>
      </c>
      <c r="D134" s="40">
        <v>2022.3</v>
      </c>
      <c r="E134" s="40">
        <v>1992.6</v>
      </c>
      <c r="F134" s="40">
        <v>1961.2</v>
      </c>
      <c r="G134" s="40">
        <v>1931.5</v>
      </c>
      <c r="H134" s="40">
        <v>2053.6999999999998</v>
      </c>
      <c r="I134" s="40">
        <v>2083.4</v>
      </c>
      <c r="J134" s="40">
        <v>2114.7999999999997</v>
      </c>
      <c r="K134" s="31">
        <v>2052</v>
      </c>
      <c r="L134" s="31">
        <v>1990.9</v>
      </c>
      <c r="M134" s="31">
        <v>29.891069999999999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87.8</v>
      </c>
      <c r="D135" s="40">
        <v>87.733333333333334</v>
      </c>
      <c r="E135" s="40">
        <v>86.566666666666663</v>
      </c>
      <c r="F135" s="40">
        <v>85.333333333333329</v>
      </c>
      <c r="G135" s="40">
        <v>84.166666666666657</v>
      </c>
      <c r="H135" s="40">
        <v>88.966666666666669</v>
      </c>
      <c r="I135" s="40">
        <v>90.133333333333326</v>
      </c>
      <c r="J135" s="40">
        <v>91.366666666666674</v>
      </c>
      <c r="K135" s="31">
        <v>88.9</v>
      </c>
      <c r="L135" s="31">
        <v>86.5</v>
      </c>
      <c r="M135" s="31">
        <v>89.60042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4772</v>
      </c>
      <c r="D136" s="40">
        <v>4739.4833333333336</v>
      </c>
      <c r="E136" s="40">
        <v>4682.5166666666673</v>
      </c>
      <c r="F136" s="40">
        <v>4593.0333333333338</v>
      </c>
      <c r="G136" s="40">
        <v>4536.0666666666675</v>
      </c>
      <c r="H136" s="40">
        <v>4828.9666666666672</v>
      </c>
      <c r="I136" s="40">
        <v>4885.9333333333343</v>
      </c>
      <c r="J136" s="40">
        <v>4975.416666666667</v>
      </c>
      <c r="K136" s="31">
        <v>4796.45</v>
      </c>
      <c r="L136" s="31">
        <v>4650</v>
      </c>
      <c r="M136" s="31">
        <v>2.4642200000000001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440.85</v>
      </c>
      <c r="D137" s="40">
        <v>439.26666666666671</v>
      </c>
      <c r="E137" s="40">
        <v>434.93333333333339</v>
      </c>
      <c r="F137" s="40">
        <v>429.01666666666671</v>
      </c>
      <c r="G137" s="40">
        <v>424.68333333333339</v>
      </c>
      <c r="H137" s="40">
        <v>445.18333333333339</v>
      </c>
      <c r="I137" s="40">
        <v>449.51666666666677</v>
      </c>
      <c r="J137" s="40">
        <v>455.43333333333339</v>
      </c>
      <c r="K137" s="31">
        <v>443.6</v>
      </c>
      <c r="L137" s="31">
        <v>433.35</v>
      </c>
      <c r="M137" s="31">
        <v>67.424779999999998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6036.7</v>
      </c>
      <c r="D138" s="40">
        <v>5998.2333333333336</v>
      </c>
      <c r="E138" s="40">
        <v>5898.4666666666672</v>
      </c>
      <c r="F138" s="40">
        <v>5760.2333333333336</v>
      </c>
      <c r="G138" s="40">
        <v>5660.4666666666672</v>
      </c>
      <c r="H138" s="40">
        <v>6136.4666666666672</v>
      </c>
      <c r="I138" s="40">
        <v>6236.2333333333336</v>
      </c>
      <c r="J138" s="40">
        <v>6374.4666666666672</v>
      </c>
      <c r="K138" s="31">
        <v>6098</v>
      </c>
      <c r="L138" s="31">
        <v>5860</v>
      </c>
      <c r="M138" s="31">
        <v>2.80558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1769.7</v>
      </c>
      <c r="D139" s="40">
        <v>1753.25</v>
      </c>
      <c r="E139" s="40">
        <v>1731.5</v>
      </c>
      <c r="F139" s="40">
        <v>1693.3</v>
      </c>
      <c r="G139" s="40">
        <v>1671.55</v>
      </c>
      <c r="H139" s="40">
        <v>1791.45</v>
      </c>
      <c r="I139" s="40">
        <v>1813.2</v>
      </c>
      <c r="J139" s="40">
        <v>1851.4</v>
      </c>
      <c r="K139" s="31">
        <v>1775</v>
      </c>
      <c r="L139" s="31">
        <v>1715.05</v>
      </c>
      <c r="M139" s="31">
        <v>37.02946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622.15</v>
      </c>
      <c r="D140" s="40">
        <v>620.98333333333335</v>
      </c>
      <c r="E140" s="40">
        <v>614.7166666666667</v>
      </c>
      <c r="F140" s="40">
        <v>607.2833333333333</v>
      </c>
      <c r="G140" s="40">
        <v>601.01666666666665</v>
      </c>
      <c r="H140" s="40">
        <v>628.41666666666674</v>
      </c>
      <c r="I140" s="40">
        <v>634.68333333333339</v>
      </c>
      <c r="J140" s="40">
        <v>642.11666666666679</v>
      </c>
      <c r="K140" s="31">
        <v>627.25</v>
      </c>
      <c r="L140" s="31">
        <v>613.54999999999995</v>
      </c>
      <c r="M140" s="31">
        <v>19.397919999999999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940.35</v>
      </c>
      <c r="D141" s="40">
        <v>939.44999999999993</v>
      </c>
      <c r="E141" s="40">
        <v>930.89999999999986</v>
      </c>
      <c r="F141" s="40">
        <v>921.44999999999993</v>
      </c>
      <c r="G141" s="40">
        <v>912.89999999999986</v>
      </c>
      <c r="H141" s="40">
        <v>948.89999999999986</v>
      </c>
      <c r="I141" s="40">
        <v>957.44999999999982</v>
      </c>
      <c r="J141" s="40">
        <v>966.89999999999986</v>
      </c>
      <c r="K141" s="31">
        <v>948</v>
      </c>
      <c r="L141" s="31">
        <v>930</v>
      </c>
      <c r="M141" s="31">
        <v>10.5436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80220.7</v>
      </c>
      <c r="D142" s="40">
        <v>80407.083333333328</v>
      </c>
      <c r="E142" s="40">
        <v>79815.166666666657</v>
      </c>
      <c r="F142" s="40">
        <v>79409.633333333331</v>
      </c>
      <c r="G142" s="40">
        <v>78817.71666666666</v>
      </c>
      <c r="H142" s="40">
        <v>80812.616666666654</v>
      </c>
      <c r="I142" s="40">
        <v>81404.533333333311</v>
      </c>
      <c r="J142" s="40">
        <v>81810.066666666651</v>
      </c>
      <c r="K142" s="31">
        <v>80999</v>
      </c>
      <c r="L142" s="31">
        <v>80001.55</v>
      </c>
      <c r="M142" s="31">
        <v>6.5299999999999997E-2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1105</v>
      </c>
      <c r="D143" s="40">
        <v>1101.7</v>
      </c>
      <c r="E143" s="40">
        <v>1094.4000000000001</v>
      </c>
      <c r="F143" s="40">
        <v>1083.8</v>
      </c>
      <c r="G143" s="40">
        <v>1076.5</v>
      </c>
      <c r="H143" s="40">
        <v>1112.3000000000002</v>
      </c>
      <c r="I143" s="40">
        <v>1119.5999999999999</v>
      </c>
      <c r="J143" s="40">
        <v>1130.2000000000003</v>
      </c>
      <c r="K143" s="31">
        <v>1109</v>
      </c>
      <c r="L143" s="31">
        <v>1091.0999999999999</v>
      </c>
      <c r="M143" s="31">
        <v>5.2143699999999997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185</v>
      </c>
      <c r="D144" s="40">
        <v>184.9</v>
      </c>
      <c r="E144" s="40">
        <v>182.10000000000002</v>
      </c>
      <c r="F144" s="40">
        <v>179.20000000000002</v>
      </c>
      <c r="G144" s="40">
        <v>176.40000000000003</v>
      </c>
      <c r="H144" s="40">
        <v>187.8</v>
      </c>
      <c r="I144" s="40">
        <v>190.60000000000002</v>
      </c>
      <c r="J144" s="40">
        <v>193.5</v>
      </c>
      <c r="K144" s="31">
        <v>187.7</v>
      </c>
      <c r="L144" s="31">
        <v>182</v>
      </c>
      <c r="M144" s="31">
        <v>71.217789999999994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758.45</v>
      </c>
      <c r="D145" s="40">
        <v>757.73333333333323</v>
      </c>
      <c r="E145" s="40">
        <v>753.46666666666647</v>
      </c>
      <c r="F145" s="40">
        <v>748.48333333333323</v>
      </c>
      <c r="G145" s="40">
        <v>744.21666666666647</v>
      </c>
      <c r="H145" s="40">
        <v>762.71666666666647</v>
      </c>
      <c r="I145" s="40">
        <v>766.98333333333312</v>
      </c>
      <c r="J145" s="40">
        <v>771.96666666666647</v>
      </c>
      <c r="K145" s="31">
        <v>762</v>
      </c>
      <c r="L145" s="31">
        <v>752.75</v>
      </c>
      <c r="M145" s="31">
        <v>18.903220000000001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174</v>
      </c>
      <c r="D146" s="40">
        <v>173.81666666666669</v>
      </c>
      <c r="E146" s="40">
        <v>171.73333333333338</v>
      </c>
      <c r="F146" s="40">
        <v>169.4666666666667</v>
      </c>
      <c r="G146" s="40">
        <v>167.38333333333338</v>
      </c>
      <c r="H146" s="40">
        <v>176.08333333333337</v>
      </c>
      <c r="I146" s="40">
        <v>178.16666666666669</v>
      </c>
      <c r="J146" s="40">
        <v>180.43333333333337</v>
      </c>
      <c r="K146" s="31">
        <v>175.9</v>
      </c>
      <c r="L146" s="31">
        <v>171.55</v>
      </c>
      <c r="M146" s="31">
        <v>82.065830000000005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566.79999999999995</v>
      </c>
      <c r="D147" s="40">
        <v>567.58333333333337</v>
      </c>
      <c r="E147" s="40">
        <v>562.06666666666672</v>
      </c>
      <c r="F147" s="40">
        <v>557.33333333333337</v>
      </c>
      <c r="G147" s="40">
        <v>551.81666666666672</v>
      </c>
      <c r="H147" s="40">
        <v>572.31666666666672</v>
      </c>
      <c r="I147" s="40">
        <v>577.83333333333337</v>
      </c>
      <c r="J147" s="40">
        <v>582.56666666666672</v>
      </c>
      <c r="K147" s="31">
        <v>573.1</v>
      </c>
      <c r="L147" s="31">
        <v>562.85</v>
      </c>
      <c r="M147" s="31">
        <v>25.815249999999999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6846.7</v>
      </c>
      <c r="D148" s="40">
        <v>6849.2</v>
      </c>
      <c r="E148" s="40">
        <v>6818.5</v>
      </c>
      <c r="F148" s="40">
        <v>6790.3</v>
      </c>
      <c r="G148" s="40">
        <v>6759.6</v>
      </c>
      <c r="H148" s="40">
        <v>6877.4</v>
      </c>
      <c r="I148" s="40">
        <v>6908.0999999999985</v>
      </c>
      <c r="J148" s="40">
        <v>6936.2999999999993</v>
      </c>
      <c r="K148" s="31">
        <v>6879.9</v>
      </c>
      <c r="L148" s="31">
        <v>6821</v>
      </c>
      <c r="M148" s="31">
        <v>4.3273999999999999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1041.2</v>
      </c>
      <c r="D149" s="40">
        <v>1039.6166666666666</v>
      </c>
      <c r="E149" s="40">
        <v>1024.4333333333332</v>
      </c>
      <c r="F149" s="40">
        <v>1007.6666666666666</v>
      </c>
      <c r="G149" s="40">
        <v>992.48333333333323</v>
      </c>
      <c r="H149" s="40">
        <v>1056.3833333333332</v>
      </c>
      <c r="I149" s="40">
        <v>1071.5666666666666</v>
      </c>
      <c r="J149" s="40">
        <v>1088.333333333333</v>
      </c>
      <c r="K149" s="31">
        <v>1054.8</v>
      </c>
      <c r="L149" s="31">
        <v>1022.85</v>
      </c>
      <c r="M149" s="31">
        <v>7.3090599999999997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4553.8</v>
      </c>
      <c r="D150" s="40">
        <v>4546.9333333333334</v>
      </c>
      <c r="E150" s="40">
        <v>4496.8666666666668</v>
      </c>
      <c r="F150" s="40">
        <v>4439.9333333333334</v>
      </c>
      <c r="G150" s="40">
        <v>4389.8666666666668</v>
      </c>
      <c r="H150" s="40">
        <v>4603.8666666666668</v>
      </c>
      <c r="I150" s="40">
        <v>4653.9333333333343</v>
      </c>
      <c r="J150" s="40">
        <v>4710.8666666666668</v>
      </c>
      <c r="K150" s="31">
        <v>4597</v>
      </c>
      <c r="L150" s="31">
        <v>4490</v>
      </c>
      <c r="M150" s="31">
        <v>10.96499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3338.6</v>
      </c>
      <c r="D151" s="40">
        <v>3329.2000000000003</v>
      </c>
      <c r="E151" s="40">
        <v>3264.4000000000005</v>
      </c>
      <c r="F151" s="40">
        <v>3190.2000000000003</v>
      </c>
      <c r="G151" s="40">
        <v>3125.4000000000005</v>
      </c>
      <c r="H151" s="40">
        <v>3403.4000000000005</v>
      </c>
      <c r="I151" s="40">
        <v>3468.2000000000007</v>
      </c>
      <c r="J151" s="40">
        <v>3542.4000000000005</v>
      </c>
      <c r="K151" s="31">
        <v>3394</v>
      </c>
      <c r="L151" s="31">
        <v>3255</v>
      </c>
      <c r="M151" s="31">
        <v>8.5312400000000004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1519.95</v>
      </c>
      <c r="D152" s="40">
        <v>1532.3833333333332</v>
      </c>
      <c r="E152" s="40">
        <v>1504.4666666666665</v>
      </c>
      <c r="F152" s="40">
        <v>1488.9833333333333</v>
      </c>
      <c r="G152" s="40">
        <v>1461.0666666666666</v>
      </c>
      <c r="H152" s="40">
        <v>1547.8666666666663</v>
      </c>
      <c r="I152" s="40">
        <v>1575.7833333333333</v>
      </c>
      <c r="J152" s="40">
        <v>1591.2666666666662</v>
      </c>
      <c r="K152" s="31">
        <v>1560.3</v>
      </c>
      <c r="L152" s="31">
        <v>1516.9</v>
      </c>
      <c r="M152" s="31">
        <v>8.0420700000000007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884.4</v>
      </c>
      <c r="D153" s="40">
        <v>889.75</v>
      </c>
      <c r="E153" s="40">
        <v>872.5</v>
      </c>
      <c r="F153" s="40">
        <v>860.6</v>
      </c>
      <c r="G153" s="40">
        <v>843.35</v>
      </c>
      <c r="H153" s="40">
        <v>901.65</v>
      </c>
      <c r="I153" s="40">
        <v>918.9</v>
      </c>
      <c r="J153" s="40">
        <v>930.8</v>
      </c>
      <c r="K153" s="31">
        <v>907</v>
      </c>
      <c r="L153" s="31">
        <v>877.85</v>
      </c>
      <c r="M153" s="31">
        <v>3.45966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142.9</v>
      </c>
      <c r="D154" s="40">
        <v>143.88333333333333</v>
      </c>
      <c r="E154" s="40">
        <v>141.01666666666665</v>
      </c>
      <c r="F154" s="40">
        <v>139.13333333333333</v>
      </c>
      <c r="G154" s="40">
        <v>136.26666666666665</v>
      </c>
      <c r="H154" s="40">
        <v>145.76666666666665</v>
      </c>
      <c r="I154" s="40">
        <v>148.63333333333333</v>
      </c>
      <c r="J154" s="40">
        <v>150.51666666666665</v>
      </c>
      <c r="K154" s="31">
        <v>146.75</v>
      </c>
      <c r="L154" s="31">
        <v>142</v>
      </c>
      <c r="M154" s="31">
        <v>107.25591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126.2</v>
      </c>
      <c r="D155" s="40">
        <v>125.95</v>
      </c>
      <c r="E155" s="40">
        <v>124.9</v>
      </c>
      <c r="F155" s="40">
        <v>123.60000000000001</v>
      </c>
      <c r="G155" s="40">
        <v>122.55000000000001</v>
      </c>
      <c r="H155" s="40">
        <v>127.25</v>
      </c>
      <c r="I155" s="40">
        <v>128.29999999999998</v>
      </c>
      <c r="J155" s="40">
        <v>129.6</v>
      </c>
      <c r="K155" s="31">
        <v>127</v>
      </c>
      <c r="L155" s="31">
        <v>124.65</v>
      </c>
      <c r="M155" s="31">
        <v>110.53966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3925.9</v>
      </c>
      <c r="D156" s="40">
        <v>3921.1999999999994</v>
      </c>
      <c r="E156" s="40">
        <v>3897.3999999999987</v>
      </c>
      <c r="F156" s="40">
        <v>3868.8999999999992</v>
      </c>
      <c r="G156" s="40">
        <v>3845.0999999999985</v>
      </c>
      <c r="H156" s="40">
        <v>3949.6999999999989</v>
      </c>
      <c r="I156" s="40">
        <v>3973.4999999999991</v>
      </c>
      <c r="J156" s="40">
        <v>4001.9999999999991</v>
      </c>
      <c r="K156" s="31">
        <v>3945</v>
      </c>
      <c r="L156" s="31">
        <v>3892.7</v>
      </c>
      <c r="M156" s="31">
        <v>1.3407199999999999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19839</v>
      </c>
      <c r="D157" s="40">
        <v>19926.666666666668</v>
      </c>
      <c r="E157" s="40">
        <v>19732.333333333336</v>
      </c>
      <c r="F157" s="40">
        <v>19625.666666666668</v>
      </c>
      <c r="G157" s="40">
        <v>19431.333333333336</v>
      </c>
      <c r="H157" s="40">
        <v>20033.333333333336</v>
      </c>
      <c r="I157" s="40">
        <v>20227.666666666672</v>
      </c>
      <c r="J157" s="40">
        <v>20334.333333333336</v>
      </c>
      <c r="K157" s="31">
        <v>20121</v>
      </c>
      <c r="L157" s="31">
        <v>19820</v>
      </c>
      <c r="M157" s="31">
        <v>0.53724000000000005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443.95</v>
      </c>
      <c r="D158" s="40">
        <v>445.41666666666669</v>
      </c>
      <c r="E158" s="40">
        <v>436.53333333333336</v>
      </c>
      <c r="F158" s="40">
        <v>429.11666666666667</v>
      </c>
      <c r="G158" s="40">
        <v>420.23333333333335</v>
      </c>
      <c r="H158" s="40">
        <v>452.83333333333337</v>
      </c>
      <c r="I158" s="40">
        <v>461.7166666666667</v>
      </c>
      <c r="J158" s="40">
        <v>469.13333333333338</v>
      </c>
      <c r="K158" s="31">
        <v>454.3</v>
      </c>
      <c r="L158" s="31">
        <v>438</v>
      </c>
      <c r="M158" s="31">
        <v>23.644200000000001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847.3</v>
      </c>
      <c r="D159" s="40">
        <v>831.98333333333323</v>
      </c>
      <c r="E159" s="40">
        <v>775.31666666666649</v>
      </c>
      <c r="F159" s="40">
        <v>703.33333333333326</v>
      </c>
      <c r="G159" s="40">
        <v>646.66666666666652</v>
      </c>
      <c r="H159" s="40">
        <v>903.96666666666647</v>
      </c>
      <c r="I159" s="40">
        <v>960.63333333333321</v>
      </c>
      <c r="J159" s="40">
        <v>1032.6166666666663</v>
      </c>
      <c r="K159" s="31">
        <v>888.65</v>
      </c>
      <c r="L159" s="31">
        <v>760</v>
      </c>
      <c r="M159" s="31">
        <v>76.69511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137.75</v>
      </c>
      <c r="D160" s="40">
        <v>136.83333333333334</v>
      </c>
      <c r="E160" s="40">
        <v>135.31666666666669</v>
      </c>
      <c r="F160" s="40">
        <v>132.88333333333335</v>
      </c>
      <c r="G160" s="40">
        <v>131.3666666666667</v>
      </c>
      <c r="H160" s="40">
        <v>139.26666666666668</v>
      </c>
      <c r="I160" s="40">
        <v>140.78333333333333</v>
      </c>
      <c r="J160" s="40">
        <v>143.21666666666667</v>
      </c>
      <c r="K160" s="31">
        <v>138.35</v>
      </c>
      <c r="L160" s="31">
        <v>134.4</v>
      </c>
      <c r="M160" s="31">
        <v>186.88981999999999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213.85</v>
      </c>
      <c r="D161" s="40">
        <v>216.46666666666667</v>
      </c>
      <c r="E161" s="40">
        <v>210.23333333333335</v>
      </c>
      <c r="F161" s="40">
        <v>206.61666666666667</v>
      </c>
      <c r="G161" s="40">
        <v>200.38333333333335</v>
      </c>
      <c r="H161" s="40">
        <v>220.08333333333334</v>
      </c>
      <c r="I161" s="40">
        <v>226.31666666666663</v>
      </c>
      <c r="J161" s="40">
        <v>229.93333333333334</v>
      </c>
      <c r="K161" s="31">
        <v>222.7</v>
      </c>
      <c r="L161" s="31">
        <v>212.85</v>
      </c>
      <c r="M161" s="31">
        <v>17.111969999999999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3266.35</v>
      </c>
      <c r="D162" s="40">
        <v>3278.2666666666664</v>
      </c>
      <c r="E162" s="40">
        <v>3240.083333333333</v>
      </c>
      <c r="F162" s="40">
        <v>3213.8166666666666</v>
      </c>
      <c r="G162" s="40">
        <v>3175.6333333333332</v>
      </c>
      <c r="H162" s="40">
        <v>3304.5333333333328</v>
      </c>
      <c r="I162" s="40">
        <v>3342.7166666666662</v>
      </c>
      <c r="J162" s="40">
        <v>3368.9833333333327</v>
      </c>
      <c r="K162" s="31">
        <v>3316.45</v>
      </c>
      <c r="L162" s="31">
        <v>3252</v>
      </c>
      <c r="M162" s="31">
        <v>2.1436600000000001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33123.75</v>
      </c>
      <c r="D163" s="40">
        <v>33203.416666666664</v>
      </c>
      <c r="E163" s="40">
        <v>32720.333333333328</v>
      </c>
      <c r="F163" s="40">
        <v>32316.916666666664</v>
      </c>
      <c r="G163" s="40">
        <v>31833.833333333328</v>
      </c>
      <c r="H163" s="40">
        <v>33606.833333333328</v>
      </c>
      <c r="I163" s="40">
        <v>34089.916666666657</v>
      </c>
      <c r="J163" s="40">
        <v>34493.333333333328</v>
      </c>
      <c r="K163" s="31">
        <v>33686.5</v>
      </c>
      <c r="L163" s="31">
        <v>32800</v>
      </c>
      <c r="M163" s="31">
        <v>0.19836000000000001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233.8</v>
      </c>
      <c r="D164" s="40">
        <v>234.45000000000002</v>
      </c>
      <c r="E164" s="40">
        <v>232.25000000000003</v>
      </c>
      <c r="F164" s="40">
        <v>230.70000000000002</v>
      </c>
      <c r="G164" s="40">
        <v>228.50000000000003</v>
      </c>
      <c r="H164" s="40">
        <v>236.00000000000003</v>
      </c>
      <c r="I164" s="40">
        <v>238.20000000000002</v>
      </c>
      <c r="J164" s="40">
        <v>239.75000000000003</v>
      </c>
      <c r="K164" s="31">
        <v>236.65</v>
      </c>
      <c r="L164" s="31">
        <v>232.9</v>
      </c>
      <c r="M164" s="31">
        <v>30.892910000000001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5830</v>
      </c>
      <c r="D165" s="40">
        <v>5827.583333333333</v>
      </c>
      <c r="E165" s="40">
        <v>5761.2166666666662</v>
      </c>
      <c r="F165" s="40">
        <v>5692.4333333333334</v>
      </c>
      <c r="G165" s="40">
        <v>5626.0666666666666</v>
      </c>
      <c r="H165" s="40">
        <v>5896.3666666666659</v>
      </c>
      <c r="I165" s="40">
        <v>5962.7333333333327</v>
      </c>
      <c r="J165" s="40">
        <v>6031.5166666666655</v>
      </c>
      <c r="K165" s="31">
        <v>5893.95</v>
      </c>
      <c r="L165" s="31">
        <v>5758.8</v>
      </c>
      <c r="M165" s="31">
        <v>0.65713999999999995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2435</v>
      </c>
      <c r="D166" s="40">
        <v>2434.3166666666666</v>
      </c>
      <c r="E166" s="40">
        <v>2418.6833333333334</v>
      </c>
      <c r="F166" s="40">
        <v>2402.3666666666668</v>
      </c>
      <c r="G166" s="40">
        <v>2386.7333333333336</v>
      </c>
      <c r="H166" s="40">
        <v>2450.6333333333332</v>
      </c>
      <c r="I166" s="40">
        <v>2466.2666666666664</v>
      </c>
      <c r="J166" s="40">
        <v>2482.583333333333</v>
      </c>
      <c r="K166" s="31">
        <v>2449.9499999999998</v>
      </c>
      <c r="L166" s="31">
        <v>2418</v>
      </c>
      <c r="M166" s="31">
        <v>3.9621200000000001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2779.6</v>
      </c>
      <c r="D167" s="40">
        <v>2743.8666666666668</v>
      </c>
      <c r="E167" s="40">
        <v>2690.7333333333336</v>
      </c>
      <c r="F167" s="40">
        <v>2601.8666666666668</v>
      </c>
      <c r="G167" s="40">
        <v>2548.7333333333336</v>
      </c>
      <c r="H167" s="40">
        <v>2832.7333333333336</v>
      </c>
      <c r="I167" s="40">
        <v>2885.8666666666668</v>
      </c>
      <c r="J167" s="40">
        <v>2974.7333333333336</v>
      </c>
      <c r="K167" s="31">
        <v>2797</v>
      </c>
      <c r="L167" s="31">
        <v>2655</v>
      </c>
      <c r="M167" s="31">
        <v>30.171720000000001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2426.65</v>
      </c>
      <c r="D168" s="40">
        <v>2432.3333333333335</v>
      </c>
      <c r="E168" s="40">
        <v>2407.666666666667</v>
      </c>
      <c r="F168" s="40">
        <v>2388.6833333333334</v>
      </c>
      <c r="G168" s="40">
        <v>2364.0166666666669</v>
      </c>
      <c r="H168" s="40">
        <v>2451.3166666666671</v>
      </c>
      <c r="I168" s="40">
        <v>2475.983333333334</v>
      </c>
      <c r="J168" s="40">
        <v>2494.9666666666672</v>
      </c>
      <c r="K168" s="31">
        <v>2457</v>
      </c>
      <c r="L168" s="31">
        <v>2413.35</v>
      </c>
      <c r="M168" s="31">
        <v>3.7066499999999998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138.25</v>
      </c>
      <c r="D169" s="40">
        <v>137.73333333333335</v>
      </c>
      <c r="E169" s="40">
        <v>135.91666666666669</v>
      </c>
      <c r="F169" s="40">
        <v>133.58333333333334</v>
      </c>
      <c r="G169" s="40">
        <v>131.76666666666668</v>
      </c>
      <c r="H169" s="40">
        <v>140.06666666666669</v>
      </c>
      <c r="I169" s="40">
        <v>141.88333333333335</v>
      </c>
      <c r="J169" s="40">
        <v>144.2166666666667</v>
      </c>
      <c r="K169" s="31">
        <v>139.55000000000001</v>
      </c>
      <c r="L169" s="31">
        <v>135.4</v>
      </c>
      <c r="M169" s="31">
        <v>59.091140000000003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178.25</v>
      </c>
      <c r="D170" s="40">
        <v>178</v>
      </c>
      <c r="E170" s="40">
        <v>177.25</v>
      </c>
      <c r="F170" s="40">
        <v>176.25</v>
      </c>
      <c r="G170" s="40">
        <v>175.5</v>
      </c>
      <c r="H170" s="40">
        <v>179</v>
      </c>
      <c r="I170" s="40">
        <v>179.75</v>
      </c>
      <c r="J170" s="40">
        <v>180.75</v>
      </c>
      <c r="K170" s="31">
        <v>178.75</v>
      </c>
      <c r="L170" s="31">
        <v>177</v>
      </c>
      <c r="M170" s="31">
        <v>77.219350000000006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456.35</v>
      </c>
      <c r="D171" s="40">
        <v>451.95</v>
      </c>
      <c r="E171" s="40">
        <v>436.2</v>
      </c>
      <c r="F171" s="40">
        <v>416.05</v>
      </c>
      <c r="G171" s="40">
        <v>400.3</v>
      </c>
      <c r="H171" s="40">
        <v>472.09999999999997</v>
      </c>
      <c r="I171" s="40">
        <v>487.84999999999997</v>
      </c>
      <c r="J171" s="40">
        <v>507.99999999999994</v>
      </c>
      <c r="K171" s="31">
        <v>467.7</v>
      </c>
      <c r="L171" s="31">
        <v>431.8</v>
      </c>
      <c r="M171" s="31">
        <v>52.791759999999996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14269.75</v>
      </c>
      <c r="D172" s="40">
        <v>14253.716666666667</v>
      </c>
      <c r="E172" s="40">
        <v>14007.433333333334</v>
      </c>
      <c r="F172" s="40">
        <v>13745.116666666667</v>
      </c>
      <c r="G172" s="40">
        <v>13498.833333333334</v>
      </c>
      <c r="H172" s="40">
        <v>14516.033333333335</v>
      </c>
      <c r="I172" s="40">
        <v>14762.316666666668</v>
      </c>
      <c r="J172" s="40">
        <v>15024.633333333335</v>
      </c>
      <c r="K172" s="31">
        <v>14500</v>
      </c>
      <c r="L172" s="31">
        <v>13991.4</v>
      </c>
      <c r="M172" s="31">
        <v>4.607E-2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38.5</v>
      </c>
      <c r="D173" s="40">
        <v>38.633333333333333</v>
      </c>
      <c r="E173" s="40">
        <v>38.266666666666666</v>
      </c>
      <c r="F173" s="40">
        <v>38.033333333333331</v>
      </c>
      <c r="G173" s="40">
        <v>37.666666666666664</v>
      </c>
      <c r="H173" s="40">
        <v>38.866666666666667</v>
      </c>
      <c r="I173" s="40">
        <v>39.233333333333327</v>
      </c>
      <c r="J173" s="40">
        <v>39.466666666666669</v>
      </c>
      <c r="K173" s="31">
        <v>39</v>
      </c>
      <c r="L173" s="31">
        <v>38.4</v>
      </c>
      <c r="M173" s="31">
        <v>313.35370999999998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186.5</v>
      </c>
      <c r="D174" s="40">
        <v>184.68333333333331</v>
      </c>
      <c r="E174" s="40">
        <v>181.91666666666663</v>
      </c>
      <c r="F174" s="40">
        <v>177.33333333333331</v>
      </c>
      <c r="G174" s="40">
        <v>174.56666666666663</v>
      </c>
      <c r="H174" s="40">
        <v>189.26666666666662</v>
      </c>
      <c r="I174" s="40">
        <v>192.03333333333333</v>
      </c>
      <c r="J174" s="40">
        <v>196.61666666666662</v>
      </c>
      <c r="K174" s="31">
        <v>187.45</v>
      </c>
      <c r="L174" s="31">
        <v>180.1</v>
      </c>
      <c r="M174" s="31">
        <v>119.85254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155.4</v>
      </c>
      <c r="D175" s="40">
        <v>154.78333333333333</v>
      </c>
      <c r="E175" s="40">
        <v>153.26666666666665</v>
      </c>
      <c r="F175" s="40">
        <v>151.13333333333333</v>
      </c>
      <c r="G175" s="40">
        <v>149.61666666666665</v>
      </c>
      <c r="H175" s="40">
        <v>156.91666666666666</v>
      </c>
      <c r="I175" s="40">
        <v>158.43333333333337</v>
      </c>
      <c r="J175" s="40">
        <v>160.56666666666666</v>
      </c>
      <c r="K175" s="31">
        <v>156.30000000000001</v>
      </c>
      <c r="L175" s="31">
        <v>152.65</v>
      </c>
      <c r="M175" s="31">
        <v>26.492730000000002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2489.9</v>
      </c>
      <c r="D176" s="40">
        <v>2477.4666666666667</v>
      </c>
      <c r="E176" s="40">
        <v>2457.9333333333334</v>
      </c>
      <c r="F176" s="40">
        <v>2425.9666666666667</v>
      </c>
      <c r="G176" s="40">
        <v>2406.4333333333334</v>
      </c>
      <c r="H176" s="40">
        <v>2509.4333333333334</v>
      </c>
      <c r="I176" s="40">
        <v>2528.9666666666672</v>
      </c>
      <c r="J176" s="40">
        <v>2560.9333333333334</v>
      </c>
      <c r="K176" s="31">
        <v>2497</v>
      </c>
      <c r="L176" s="31">
        <v>2445.5</v>
      </c>
      <c r="M176" s="31">
        <v>72.678830000000005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1049</v>
      </c>
      <c r="D177" s="40">
        <v>1056.9666666666667</v>
      </c>
      <c r="E177" s="40">
        <v>1034.0333333333333</v>
      </c>
      <c r="F177" s="40">
        <v>1019.0666666666666</v>
      </c>
      <c r="G177" s="40">
        <v>996.13333333333321</v>
      </c>
      <c r="H177" s="40">
        <v>1071.9333333333334</v>
      </c>
      <c r="I177" s="40">
        <v>1094.8666666666668</v>
      </c>
      <c r="J177" s="40">
        <v>1109.8333333333335</v>
      </c>
      <c r="K177" s="31">
        <v>1079.9000000000001</v>
      </c>
      <c r="L177" s="31">
        <v>1042</v>
      </c>
      <c r="M177" s="31">
        <v>28.982420000000001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1218.3</v>
      </c>
      <c r="D178" s="40">
        <v>1213.6000000000001</v>
      </c>
      <c r="E178" s="40">
        <v>1203.2000000000003</v>
      </c>
      <c r="F178" s="40">
        <v>1188.1000000000001</v>
      </c>
      <c r="G178" s="40">
        <v>1177.7000000000003</v>
      </c>
      <c r="H178" s="40">
        <v>1228.7000000000003</v>
      </c>
      <c r="I178" s="40">
        <v>1239.1000000000004</v>
      </c>
      <c r="J178" s="40">
        <v>1254.2000000000003</v>
      </c>
      <c r="K178" s="31">
        <v>1224</v>
      </c>
      <c r="L178" s="31">
        <v>1198.5</v>
      </c>
      <c r="M178" s="31">
        <v>26.592600000000001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10998.85</v>
      </c>
      <c r="D179" s="40">
        <v>10972.533333333333</v>
      </c>
      <c r="E179" s="40">
        <v>10812.066666666666</v>
      </c>
      <c r="F179" s="40">
        <v>10625.283333333333</v>
      </c>
      <c r="G179" s="40">
        <v>10464.816666666666</v>
      </c>
      <c r="H179" s="40">
        <v>11159.316666666666</v>
      </c>
      <c r="I179" s="40">
        <v>11319.783333333333</v>
      </c>
      <c r="J179" s="40">
        <v>11506.566666666666</v>
      </c>
      <c r="K179" s="31">
        <v>11133</v>
      </c>
      <c r="L179" s="31">
        <v>10785.75</v>
      </c>
      <c r="M179" s="31">
        <v>2.5956000000000001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8183.55</v>
      </c>
      <c r="D180" s="40">
        <v>8145.95</v>
      </c>
      <c r="E180" s="40">
        <v>8083.9</v>
      </c>
      <c r="F180" s="40">
        <v>7984.25</v>
      </c>
      <c r="G180" s="40">
        <v>7922.2</v>
      </c>
      <c r="H180" s="40">
        <v>8245.5999999999985</v>
      </c>
      <c r="I180" s="40">
        <v>8307.6500000000015</v>
      </c>
      <c r="J180" s="40">
        <v>8407.2999999999993</v>
      </c>
      <c r="K180" s="31">
        <v>8208</v>
      </c>
      <c r="L180" s="31">
        <v>8046.3</v>
      </c>
      <c r="M180" s="31">
        <v>0.3024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29919.25</v>
      </c>
      <c r="D181" s="40">
        <v>29854.799999999999</v>
      </c>
      <c r="E181" s="40">
        <v>29619.1</v>
      </c>
      <c r="F181" s="40">
        <v>29318.95</v>
      </c>
      <c r="G181" s="40">
        <v>29083.25</v>
      </c>
      <c r="H181" s="40">
        <v>30154.949999999997</v>
      </c>
      <c r="I181" s="40">
        <v>30390.65</v>
      </c>
      <c r="J181" s="40">
        <v>30690.799999999996</v>
      </c>
      <c r="K181" s="31">
        <v>30090.5</v>
      </c>
      <c r="L181" s="31">
        <v>29554.65</v>
      </c>
      <c r="M181" s="31">
        <v>0.35742000000000002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1383.1</v>
      </c>
      <c r="D182" s="40">
        <v>1371.55</v>
      </c>
      <c r="E182" s="40">
        <v>1358.1</v>
      </c>
      <c r="F182" s="40">
        <v>1333.1</v>
      </c>
      <c r="G182" s="40">
        <v>1319.6499999999999</v>
      </c>
      <c r="H182" s="40">
        <v>1396.55</v>
      </c>
      <c r="I182" s="40">
        <v>1410.0000000000002</v>
      </c>
      <c r="J182" s="40">
        <v>1435</v>
      </c>
      <c r="K182" s="31">
        <v>1385</v>
      </c>
      <c r="L182" s="31">
        <v>1346.55</v>
      </c>
      <c r="M182" s="31">
        <v>11.85186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2162.6999999999998</v>
      </c>
      <c r="D183" s="40">
        <v>2165.9166666666665</v>
      </c>
      <c r="E183" s="40">
        <v>2149.833333333333</v>
      </c>
      <c r="F183" s="40">
        <v>2136.9666666666667</v>
      </c>
      <c r="G183" s="40">
        <v>2120.8833333333332</v>
      </c>
      <c r="H183" s="40">
        <v>2178.7833333333328</v>
      </c>
      <c r="I183" s="40">
        <v>2194.8666666666659</v>
      </c>
      <c r="J183" s="40">
        <v>2207.7333333333327</v>
      </c>
      <c r="K183" s="31">
        <v>2182</v>
      </c>
      <c r="L183" s="31">
        <v>2153.0500000000002</v>
      </c>
      <c r="M183" s="31">
        <v>1.27369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449.8</v>
      </c>
      <c r="D184" s="40">
        <v>447.66666666666669</v>
      </c>
      <c r="E184" s="40">
        <v>444.18333333333339</v>
      </c>
      <c r="F184" s="40">
        <v>438.56666666666672</v>
      </c>
      <c r="G184" s="40">
        <v>435.08333333333343</v>
      </c>
      <c r="H184" s="40">
        <v>453.28333333333336</v>
      </c>
      <c r="I184" s="40">
        <v>456.76666666666659</v>
      </c>
      <c r="J184" s="40">
        <v>462.38333333333333</v>
      </c>
      <c r="K184" s="31">
        <v>451.15</v>
      </c>
      <c r="L184" s="31">
        <v>442.05</v>
      </c>
      <c r="M184" s="31">
        <v>205.1677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110.45</v>
      </c>
      <c r="D185" s="40">
        <v>111.11666666666667</v>
      </c>
      <c r="E185" s="40">
        <v>108.83333333333334</v>
      </c>
      <c r="F185" s="40">
        <v>107.21666666666667</v>
      </c>
      <c r="G185" s="40">
        <v>104.93333333333334</v>
      </c>
      <c r="H185" s="40">
        <v>112.73333333333335</v>
      </c>
      <c r="I185" s="40">
        <v>115.01666666666668</v>
      </c>
      <c r="J185" s="40">
        <v>116.63333333333335</v>
      </c>
      <c r="K185" s="31">
        <v>113.4</v>
      </c>
      <c r="L185" s="31">
        <v>109.5</v>
      </c>
      <c r="M185" s="31">
        <v>370.99970999999999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769.85</v>
      </c>
      <c r="D186" s="40">
        <v>771.05000000000007</v>
      </c>
      <c r="E186" s="40">
        <v>764.90000000000009</v>
      </c>
      <c r="F186" s="40">
        <v>759.95</v>
      </c>
      <c r="G186" s="40">
        <v>753.80000000000007</v>
      </c>
      <c r="H186" s="40">
        <v>776.00000000000011</v>
      </c>
      <c r="I186" s="40">
        <v>782.15</v>
      </c>
      <c r="J186" s="40">
        <v>787.10000000000014</v>
      </c>
      <c r="K186" s="31">
        <v>777.2</v>
      </c>
      <c r="L186" s="31">
        <v>766.1</v>
      </c>
      <c r="M186" s="31">
        <v>21.09768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528.6</v>
      </c>
      <c r="D187" s="40">
        <v>523.25</v>
      </c>
      <c r="E187" s="40">
        <v>512.5</v>
      </c>
      <c r="F187" s="40">
        <v>496.4</v>
      </c>
      <c r="G187" s="40">
        <v>485.65</v>
      </c>
      <c r="H187" s="40">
        <v>539.35</v>
      </c>
      <c r="I187" s="40">
        <v>550.1</v>
      </c>
      <c r="J187" s="40">
        <v>566.20000000000005</v>
      </c>
      <c r="K187" s="31">
        <v>534</v>
      </c>
      <c r="L187" s="31">
        <v>507.15</v>
      </c>
      <c r="M187" s="31">
        <v>38.482790000000001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658.65</v>
      </c>
      <c r="D188" s="40">
        <v>660.86666666666667</v>
      </c>
      <c r="E188" s="40">
        <v>651.93333333333339</v>
      </c>
      <c r="F188" s="40">
        <v>645.2166666666667</v>
      </c>
      <c r="G188" s="40">
        <v>636.28333333333342</v>
      </c>
      <c r="H188" s="40">
        <v>667.58333333333337</v>
      </c>
      <c r="I188" s="40">
        <v>676.51666666666654</v>
      </c>
      <c r="J188" s="40">
        <v>683.23333333333335</v>
      </c>
      <c r="K188" s="31">
        <v>669.8</v>
      </c>
      <c r="L188" s="31">
        <v>654.15</v>
      </c>
      <c r="M188" s="31">
        <v>4.2724799999999998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539.70000000000005</v>
      </c>
      <c r="D189" s="40">
        <v>540.66666666666663</v>
      </c>
      <c r="E189" s="40">
        <v>536.43333333333328</v>
      </c>
      <c r="F189" s="40">
        <v>533.16666666666663</v>
      </c>
      <c r="G189" s="40">
        <v>528.93333333333328</v>
      </c>
      <c r="H189" s="40">
        <v>543.93333333333328</v>
      </c>
      <c r="I189" s="40">
        <v>548.16666666666663</v>
      </c>
      <c r="J189" s="40">
        <v>551.43333333333328</v>
      </c>
      <c r="K189" s="31">
        <v>544.9</v>
      </c>
      <c r="L189" s="31">
        <v>537.4</v>
      </c>
      <c r="M189" s="31">
        <v>10.583729999999999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847.15</v>
      </c>
      <c r="D190" s="40">
        <v>843.56666666666661</v>
      </c>
      <c r="E190" s="40">
        <v>831.13333333333321</v>
      </c>
      <c r="F190" s="40">
        <v>815.11666666666656</v>
      </c>
      <c r="G190" s="40">
        <v>802.68333333333317</v>
      </c>
      <c r="H190" s="40">
        <v>859.58333333333326</v>
      </c>
      <c r="I190" s="40">
        <v>872.01666666666665</v>
      </c>
      <c r="J190" s="40">
        <v>888.0333333333333</v>
      </c>
      <c r="K190" s="31">
        <v>856</v>
      </c>
      <c r="L190" s="31">
        <v>827.55</v>
      </c>
      <c r="M190" s="31">
        <v>36.247909999999997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3869.25</v>
      </c>
      <c r="D191" s="40">
        <v>3861.0833333333335</v>
      </c>
      <c r="E191" s="40">
        <v>3843.166666666667</v>
      </c>
      <c r="F191" s="40">
        <v>3817.0833333333335</v>
      </c>
      <c r="G191" s="40">
        <v>3799.166666666667</v>
      </c>
      <c r="H191" s="40">
        <v>3887.166666666667</v>
      </c>
      <c r="I191" s="40">
        <v>3905.0833333333339</v>
      </c>
      <c r="J191" s="40">
        <v>3931.166666666667</v>
      </c>
      <c r="K191" s="31">
        <v>3879</v>
      </c>
      <c r="L191" s="31">
        <v>3835</v>
      </c>
      <c r="M191" s="31">
        <v>20.038689999999999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850.65</v>
      </c>
      <c r="D192" s="40">
        <v>853.15</v>
      </c>
      <c r="E192" s="40">
        <v>846.55</v>
      </c>
      <c r="F192" s="40">
        <v>842.44999999999993</v>
      </c>
      <c r="G192" s="40">
        <v>835.84999999999991</v>
      </c>
      <c r="H192" s="40">
        <v>857.25</v>
      </c>
      <c r="I192" s="40">
        <v>863.85000000000014</v>
      </c>
      <c r="J192" s="40">
        <v>867.95</v>
      </c>
      <c r="K192" s="31">
        <v>859.75</v>
      </c>
      <c r="L192" s="31">
        <v>849.05</v>
      </c>
      <c r="M192" s="31">
        <v>14.64265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5726.8</v>
      </c>
      <c r="D193" s="40">
        <v>5732.2666666666664</v>
      </c>
      <c r="E193" s="40">
        <v>5576.5333333333328</v>
      </c>
      <c r="F193" s="40">
        <v>5426.2666666666664</v>
      </c>
      <c r="G193" s="40">
        <v>5270.5333333333328</v>
      </c>
      <c r="H193" s="40">
        <v>5882.5333333333328</v>
      </c>
      <c r="I193" s="40">
        <v>6038.2666666666664</v>
      </c>
      <c r="J193" s="40">
        <v>6188.5333333333328</v>
      </c>
      <c r="K193" s="31">
        <v>5888</v>
      </c>
      <c r="L193" s="31">
        <v>5582</v>
      </c>
      <c r="M193" s="31">
        <v>3.7599399999999998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321.5</v>
      </c>
      <c r="D194" s="40">
        <v>319.56666666666666</v>
      </c>
      <c r="E194" s="40">
        <v>315.13333333333333</v>
      </c>
      <c r="F194" s="40">
        <v>308.76666666666665</v>
      </c>
      <c r="G194" s="40">
        <v>304.33333333333331</v>
      </c>
      <c r="H194" s="40">
        <v>325.93333333333334</v>
      </c>
      <c r="I194" s="40">
        <v>330.36666666666662</v>
      </c>
      <c r="J194" s="40">
        <v>336.73333333333335</v>
      </c>
      <c r="K194" s="31">
        <v>324</v>
      </c>
      <c r="L194" s="31">
        <v>313.2</v>
      </c>
      <c r="M194" s="31">
        <v>527.01665000000003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143.65</v>
      </c>
      <c r="D195" s="40">
        <v>142.43333333333334</v>
      </c>
      <c r="E195" s="40">
        <v>139.96666666666667</v>
      </c>
      <c r="F195" s="40">
        <v>136.28333333333333</v>
      </c>
      <c r="G195" s="40">
        <v>133.81666666666666</v>
      </c>
      <c r="H195" s="40">
        <v>146.11666666666667</v>
      </c>
      <c r="I195" s="40">
        <v>148.58333333333337</v>
      </c>
      <c r="J195" s="40">
        <v>152.26666666666668</v>
      </c>
      <c r="K195" s="31">
        <v>144.9</v>
      </c>
      <c r="L195" s="31">
        <v>138.75</v>
      </c>
      <c r="M195" s="31">
        <v>428.90084999999999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1318.7</v>
      </c>
      <c r="D196" s="40">
        <v>1321.3999999999999</v>
      </c>
      <c r="E196" s="40">
        <v>1303.3499999999997</v>
      </c>
      <c r="F196" s="40">
        <v>1287.9999999999998</v>
      </c>
      <c r="G196" s="40">
        <v>1269.9499999999996</v>
      </c>
      <c r="H196" s="40">
        <v>1336.7499999999998</v>
      </c>
      <c r="I196" s="40">
        <v>1354.8</v>
      </c>
      <c r="J196" s="40">
        <v>1370.1499999999999</v>
      </c>
      <c r="K196" s="31">
        <v>1339.45</v>
      </c>
      <c r="L196" s="31">
        <v>1306.05</v>
      </c>
      <c r="M196" s="31">
        <v>99.462509999999995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1521.5</v>
      </c>
      <c r="D197" s="40">
        <v>1518.8333333333333</v>
      </c>
      <c r="E197" s="40">
        <v>1506.6666666666665</v>
      </c>
      <c r="F197" s="40">
        <v>1491.8333333333333</v>
      </c>
      <c r="G197" s="40">
        <v>1479.6666666666665</v>
      </c>
      <c r="H197" s="40">
        <v>1533.6666666666665</v>
      </c>
      <c r="I197" s="40">
        <v>1545.833333333333</v>
      </c>
      <c r="J197" s="40">
        <v>1560.6666666666665</v>
      </c>
      <c r="K197" s="31">
        <v>1531</v>
      </c>
      <c r="L197" s="31">
        <v>1504</v>
      </c>
      <c r="M197" s="31">
        <v>20.153020000000001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971.9</v>
      </c>
      <c r="D198" s="40">
        <v>975.86666666666667</v>
      </c>
      <c r="E198" s="40">
        <v>965.0333333333333</v>
      </c>
      <c r="F198" s="40">
        <v>958.16666666666663</v>
      </c>
      <c r="G198" s="40">
        <v>947.33333333333326</v>
      </c>
      <c r="H198" s="40">
        <v>982.73333333333335</v>
      </c>
      <c r="I198" s="40">
        <v>993.56666666666661</v>
      </c>
      <c r="J198" s="40">
        <v>1000.4333333333334</v>
      </c>
      <c r="K198" s="31">
        <v>986.7</v>
      </c>
      <c r="L198" s="31">
        <v>969</v>
      </c>
      <c r="M198" s="31">
        <v>3.3909500000000001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2105.0500000000002</v>
      </c>
      <c r="D199" s="40">
        <v>2098.4666666666667</v>
      </c>
      <c r="E199" s="40">
        <v>2083.1833333333334</v>
      </c>
      <c r="F199" s="40">
        <v>2061.3166666666666</v>
      </c>
      <c r="G199" s="40">
        <v>2046.0333333333333</v>
      </c>
      <c r="H199" s="40">
        <v>2120.3333333333335</v>
      </c>
      <c r="I199" s="40">
        <v>2135.6166666666672</v>
      </c>
      <c r="J199" s="40">
        <v>2157.4833333333336</v>
      </c>
      <c r="K199" s="31">
        <v>2113.75</v>
      </c>
      <c r="L199" s="31">
        <v>2076.6</v>
      </c>
      <c r="M199" s="31">
        <v>7.1163400000000001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3101.05</v>
      </c>
      <c r="D200" s="40">
        <v>3087.6833333333329</v>
      </c>
      <c r="E200" s="40">
        <v>3058.4166666666661</v>
      </c>
      <c r="F200" s="40">
        <v>3015.7833333333333</v>
      </c>
      <c r="G200" s="40">
        <v>2986.5166666666664</v>
      </c>
      <c r="H200" s="40">
        <v>3130.3166666666657</v>
      </c>
      <c r="I200" s="40">
        <v>3159.583333333333</v>
      </c>
      <c r="J200" s="40">
        <v>3202.2166666666653</v>
      </c>
      <c r="K200" s="31">
        <v>3116.95</v>
      </c>
      <c r="L200" s="31">
        <v>3045.05</v>
      </c>
      <c r="M200" s="31">
        <v>0.77637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495.15</v>
      </c>
      <c r="D201" s="40">
        <v>497.2</v>
      </c>
      <c r="E201" s="40">
        <v>489.4</v>
      </c>
      <c r="F201" s="40">
        <v>483.65</v>
      </c>
      <c r="G201" s="40">
        <v>475.84999999999997</v>
      </c>
      <c r="H201" s="40">
        <v>502.95</v>
      </c>
      <c r="I201" s="40">
        <v>510.75000000000006</v>
      </c>
      <c r="J201" s="40">
        <v>516.5</v>
      </c>
      <c r="K201" s="31">
        <v>505</v>
      </c>
      <c r="L201" s="31">
        <v>491.45</v>
      </c>
      <c r="M201" s="31">
        <v>15.537879999999999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1006.55</v>
      </c>
      <c r="D202" s="40">
        <v>1008.15</v>
      </c>
      <c r="E202" s="40">
        <v>984.5</v>
      </c>
      <c r="F202" s="40">
        <v>962.45</v>
      </c>
      <c r="G202" s="40">
        <v>938.80000000000007</v>
      </c>
      <c r="H202" s="40">
        <v>1030.1999999999998</v>
      </c>
      <c r="I202" s="40">
        <v>1053.8499999999999</v>
      </c>
      <c r="J202" s="40">
        <v>1075.8999999999999</v>
      </c>
      <c r="K202" s="31">
        <v>1031.8</v>
      </c>
      <c r="L202" s="31">
        <v>986.1</v>
      </c>
      <c r="M202" s="31">
        <v>12.076499999999999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726.85</v>
      </c>
      <c r="D203" s="40">
        <v>727.29999999999984</v>
      </c>
      <c r="E203" s="40">
        <v>722.59999999999968</v>
      </c>
      <c r="F203" s="40">
        <v>718.3499999999998</v>
      </c>
      <c r="G203" s="40">
        <v>713.64999999999964</v>
      </c>
      <c r="H203" s="40">
        <v>731.54999999999973</v>
      </c>
      <c r="I203" s="40">
        <v>736.24999999999977</v>
      </c>
      <c r="J203" s="40">
        <v>740.49999999999977</v>
      </c>
      <c r="K203" s="31">
        <v>732</v>
      </c>
      <c r="L203" s="31">
        <v>723.05</v>
      </c>
      <c r="M203" s="31">
        <v>13.375629999999999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7619.7</v>
      </c>
      <c r="D204" s="40">
        <v>7632.3</v>
      </c>
      <c r="E204" s="40">
        <v>7567.4000000000005</v>
      </c>
      <c r="F204" s="40">
        <v>7515.1</v>
      </c>
      <c r="G204" s="40">
        <v>7450.2000000000007</v>
      </c>
      <c r="H204" s="40">
        <v>7684.6</v>
      </c>
      <c r="I204" s="40">
        <v>7749.5</v>
      </c>
      <c r="J204" s="40">
        <v>7801.8</v>
      </c>
      <c r="K204" s="31">
        <v>7697.2</v>
      </c>
      <c r="L204" s="31">
        <v>7580</v>
      </c>
      <c r="M204" s="31">
        <v>2.0198800000000001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34.85</v>
      </c>
      <c r="D205" s="40">
        <v>35.016666666666673</v>
      </c>
      <c r="E205" s="40">
        <v>34.433333333333344</v>
      </c>
      <c r="F205" s="40">
        <v>34.016666666666673</v>
      </c>
      <c r="G205" s="40">
        <v>33.433333333333344</v>
      </c>
      <c r="H205" s="40">
        <v>35.433333333333344</v>
      </c>
      <c r="I205" s="40">
        <v>36.016666666666673</v>
      </c>
      <c r="J205" s="40">
        <v>36.433333333333344</v>
      </c>
      <c r="K205" s="31">
        <v>35.6</v>
      </c>
      <c r="L205" s="31">
        <v>34.6</v>
      </c>
      <c r="M205" s="31">
        <v>73.007589999999993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1654.35</v>
      </c>
      <c r="D206" s="40">
        <v>1655.7833333333335</v>
      </c>
      <c r="E206" s="40">
        <v>1625.5666666666671</v>
      </c>
      <c r="F206" s="40">
        <v>1596.7833333333335</v>
      </c>
      <c r="G206" s="40">
        <v>1566.5666666666671</v>
      </c>
      <c r="H206" s="40">
        <v>1684.5666666666671</v>
      </c>
      <c r="I206" s="40">
        <v>1714.7833333333338</v>
      </c>
      <c r="J206" s="40">
        <v>1743.5666666666671</v>
      </c>
      <c r="K206" s="31">
        <v>1686</v>
      </c>
      <c r="L206" s="31">
        <v>1627</v>
      </c>
      <c r="M206" s="31">
        <v>12.55536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829.15</v>
      </c>
      <c r="D207" s="40">
        <v>816</v>
      </c>
      <c r="E207" s="40">
        <v>788.5</v>
      </c>
      <c r="F207" s="40">
        <v>747.85</v>
      </c>
      <c r="G207" s="40">
        <v>720.35</v>
      </c>
      <c r="H207" s="40">
        <v>856.65</v>
      </c>
      <c r="I207" s="40">
        <v>884.15</v>
      </c>
      <c r="J207" s="40">
        <v>924.8</v>
      </c>
      <c r="K207" s="31">
        <v>843.5</v>
      </c>
      <c r="L207" s="31">
        <v>775.35</v>
      </c>
      <c r="M207" s="31">
        <v>151.31122999999999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258.25</v>
      </c>
      <c r="D208" s="40">
        <v>258.11666666666662</v>
      </c>
      <c r="E208" s="40">
        <v>255.58333333333326</v>
      </c>
      <c r="F208" s="40">
        <v>252.91666666666663</v>
      </c>
      <c r="G208" s="40">
        <v>250.38333333333327</v>
      </c>
      <c r="H208" s="40">
        <v>260.78333333333325</v>
      </c>
      <c r="I208" s="40">
        <v>263.31666666666666</v>
      </c>
      <c r="J208" s="40">
        <v>265.98333333333323</v>
      </c>
      <c r="K208" s="31">
        <v>260.64999999999998</v>
      </c>
      <c r="L208" s="31">
        <v>255.45</v>
      </c>
      <c r="M208" s="31">
        <v>6.2475199999999997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931</v>
      </c>
      <c r="D209" s="40">
        <v>927.7166666666667</v>
      </c>
      <c r="E209" s="40">
        <v>918.28333333333342</v>
      </c>
      <c r="F209" s="40">
        <v>905.56666666666672</v>
      </c>
      <c r="G209" s="40">
        <v>896.13333333333344</v>
      </c>
      <c r="H209" s="40">
        <v>940.43333333333339</v>
      </c>
      <c r="I209" s="40">
        <v>949.86666666666679</v>
      </c>
      <c r="J209" s="40">
        <v>962.58333333333337</v>
      </c>
      <c r="K209" s="31">
        <v>937.15</v>
      </c>
      <c r="L209" s="31">
        <v>915</v>
      </c>
      <c r="M209" s="31">
        <v>3.1238700000000001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299.60000000000002</v>
      </c>
      <c r="D210" s="40">
        <v>300.03333333333336</v>
      </c>
      <c r="E210" s="40">
        <v>297.66666666666674</v>
      </c>
      <c r="F210" s="40">
        <v>295.73333333333341</v>
      </c>
      <c r="G210" s="40">
        <v>293.36666666666679</v>
      </c>
      <c r="H210" s="40">
        <v>301.9666666666667</v>
      </c>
      <c r="I210" s="40">
        <v>304.33333333333337</v>
      </c>
      <c r="J210" s="40">
        <v>306.26666666666665</v>
      </c>
      <c r="K210" s="31">
        <v>302.39999999999998</v>
      </c>
      <c r="L210" s="31">
        <v>298.10000000000002</v>
      </c>
      <c r="M210" s="31">
        <v>77.564509999999999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10.55</v>
      </c>
      <c r="D211" s="40">
        <v>10.6</v>
      </c>
      <c r="E211" s="40">
        <v>10.35</v>
      </c>
      <c r="F211" s="40">
        <v>10.15</v>
      </c>
      <c r="G211" s="40">
        <v>9.9</v>
      </c>
      <c r="H211" s="40">
        <v>10.799999999999999</v>
      </c>
      <c r="I211" s="40">
        <v>11.049999999999999</v>
      </c>
      <c r="J211" s="40">
        <v>11.249999999999998</v>
      </c>
      <c r="K211" s="31">
        <v>10.85</v>
      </c>
      <c r="L211" s="31">
        <v>10.4</v>
      </c>
      <c r="M211" s="31">
        <v>3414.49899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1248.5999999999999</v>
      </c>
      <c r="D212" s="40">
        <v>1251.55</v>
      </c>
      <c r="E212" s="40">
        <v>1238.0999999999999</v>
      </c>
      <c r="F212" s="40">
        <v>1227.5999999999999</v>
      </c>
      <c r="G212" s="40">
        <v>1214.1499999999999</v>
      </c>
      <c r="H212" s="40">
        <v>1262.05</v>
      </c>
      <c r="I212" s="40">
        <v>1275.5000000000002</v>
      </c>
      <c r="J212" s="40">
        <v>1286</v>
      </c>
      <c r="K212" s="31">
        <v>1265</v>
      </c>
      <c r="L212" s="31">
        <v>1241.05</v>
      </c>
      <c r="M212" s="31">
        <v>6.2556599999999998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2256.9</v>
      </c>
      <c r="D213" s="40">
        <v>2263.4</v>
      </c>
      <c r="E213" s="40">
        <v>2246.8000000000002</v>
      </c>
      <c r="F213" s="40">
        <v>2236.7000000000003</v>
      </c>
      <c r="G213" s="40">
        <v>2220.1000000000004</v>
      </c>
      <c r="H213" s="40">
        <v>2273.5</v>
      </c>
      <c r="I213" s="40">
        <v>2290.0999999999995</v>
      </c>
      <c r="J213" s="40">
        <v>2300.1999999999998</v>
      </c>
      <c r="K213" s="31">
        <v>2280</v>
      </c>
      <c r="L213" s="31">
        <v>2253.3000000000002</v>
      </c>
      <c r="M213" s="31">
        <v>0.42487999999999998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674.3</v>
      </c>
      <c r="D214" s="40">
        <v>674.23333333333323</v>
      </c>
      <c r="E214" s="40">
        <v>671.46666666666647</v>
      </c>
      <c r="F214" s="40">
        <v>668.63333333333321</v>
      </c>
      <c r="G214" s="40">
        <v>665.86666666666645</v>
      </c>
      <c r="H214" s="40">
        <v>677.06666666666649</v>
      </c>
      <c r="I214" s="40">
        <v>679.83333333333314</v>
      </c>
      <c r="J214" s="40">
        <v>682.66666666666652</v>
      </c>
      <c r="K214" s="40">
        <v>677</v>
      </c>
      <c r="L214" s="40">
        <v>671.4</v>
      </c>
      <c r="M214" s="40">
        <v>32.312930000000001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</v>
      </c>
      <c r="D215" s="40">
        <v>13.1</v>
      </c>
      <c r="E215" s="40">
        <v>12.85</v>
      </c>
      <c r="F215" s="40">
        <v>12.7</v>
      </c>
      <c r="G215" s="40">
        <v>12.45</v>
      </c>
      <c r="H215" s="40">
        <v>13.25</v>
      </c>
      <c r="I215" s="40">
        <v>13.5</v>
      </c>
      <c r="J215" s="40">
        <v>13.65</v>
      </c>
      <c r="K215" s="40">
        <v>13.35</v>
      </c>
      <c r="L215" s="40">
        <v>12.95</v>
      </c>
      <c r="M215" s="40">
        <v>785.50572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318.2</v>
      </c>
      <c r="D216" s="40">
        <v>332.0333333333333</v>
      </c>
      <c r="E216" s="40">
        <v>301.16666666666663</v>
      </c>
      <c r="F216" s="40">
        <v>284.13333333333333</v>
      </c>
      <c r="G216" s="40">
        <v>253.26666666666665</v>
      </c>
      <c r="H216" s="40">
        <v>349.06666666666661</v>
      </c>
      <c r="I216" s="40">
        <v>379.93333333333328</v>
      </c>
      <c r="J216" s="40">
        <v>396.96666666666658</v>
      </c>
      <c r="K216" s="40">
        <v>362.9</v>
      </c>
      <c r="L216" s="40">
        <v>315</v>
      </c>
      <c r="M216" s="40">
        <v>1381.83537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27" sqref="B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7"/>
      <c r="B1" s="50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44463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0" t="s">
        <v>16</v>
      </c>
      <c r="B9" s="502" t="s">
        <v>18</v>
      </c>
      <c r="C9" s="506" t="s">
        <v>20</v>
      </c>
      <c r="D9" s="506" t="s">
        <v>21</v>
      </c>
      <c r="E9" s="497" t="s">
        <v>22</v>
      </c>
      <c r="F9" s="498"/>
      <c r="G9" s="499"/>
      <c r="H9" s="497" t="s">
        <v>23</v>
      </c>
      <c r="I9" s="498"/>
      <c r="J9" s="499"/>
      <c r="K9" s="26"/>
      <c r="L9" s="27"/>
      <c r="M9" s="53"/>
      <c r="N9" s="1"/>
      <c r="O9" s="1"/>
    </row>
    <row r="10" spans="1:15" ht="42.75" customHeight="1">
      <c r="A10" s="504"/>
      <c r="B10" s="505"/>
      <c r="C10" s="505"/>
      <c r="D10" s="5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25019.9</v>
      </c>
      <c r="D11" s="40">
        <v>25097.05</v>
      </c>
      <c r="E11" s="40">
        <v>24624.1</v>
      </c>
      <c r="F11" s="40">
        <v>24228.3</v>
      </c>
      <c r="G11" s="40">
        <v>23755.35</v>
      </c>
      <c r="H11" s="40">
        <v>25492.85</v>
      </c>
      <c r="I11" s="40">
        <v>25965.800000000003</v>
      </c>
      <c r="J11" s="40">
        <v>26361.599999999999</v>
      </c>
      <c r="K11" s="31">
        <v>25570</v>
      </c>
      <c r="L11" s="31">
        <v>24701.25</v>
      </c>
      <c r="M11" s="31">
        <v>7.5639999999999999E-2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1898.1</v>
      </c>
      <c r="D12" s="40">
        <v>1887</v>
      </c>
      <c r="E12" s="40">
        <v>1868.1</v>
      </c>
      <c r="F12" s="40">
        <v>1838.1</v>
      </c>
      <c r="G12" s="40">
        <v>1819.1999999999998</v>
      </c>
      <c r="H12" s="40">
        <v>1917</v>
      </c>
      <c r="I12" s="40">
        <v>1935.9</v>
      </c>
      <c r="J12" s="40">
        <v>1965.9</v>
      </c>
      <c r="K12" s="31">
        <v>1905.9</v>
      </c>
      <c r="L12" s="31">
        <v>1857</v>
      </c>
      <c r="M12" s="31">
        <v>1.1976899999999999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2381.65</v>
      </c>
      <c r="D13" s="40">
        <v>2396.8666666666668</v>
      </c>
      <c r="E13" s="40">
        <v>2334.7833333333338</v>
      </c>
      <c r="F13" s="40">
        <v>2287.916666666667</v>
      </c>
      <c r="G13" s="40">
        <v>2225.8333333333339</v>
      </c>
      <c r="H13" s="40">
        <v>2443.7333333333336</v>
      </c>
      <c r="I13" s="40">
        <v>2505.8166666666666</v>
      </c>
      <c r="J13" s="40">
        <v>2552.6833333333334</v>
      </c>
      <c r="K13" s="31">
        <v>2458.9499999999998</v>
      </c>
      <c r="L13" s="31">
        <v>2350</v>
      </c>
      <c r="M13" s="31">
        <v>0.38001000000000001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2351.0500000000002</v>
      </c>
      <c r="D14" s="40">
        <v>2357.2000000000003</v>
      </c>
      <c r="E14" s="40">
        <v>2333.9000000000005</v>
      </c>
      <c r="F14" s="40">
        <v>2316.7500000000005</v>
      </c>
      <c r="G14" s="40">
        <v>2293.4500000000007</v>
      </c>
      <c r="H14" s="40">
        <v>2374.3500000000004</v>
      </c>
      <c r="I14" s="40">
        <v>2397.6500000000005</v>
      </c>
      <c r="J14" s="40">
        <v>2414.8000000000002</v>
      </c>
      <c r="K14" s="31">
        <v>2380.5</v>
      </c>
      <c r="L14" s="31">
        <v>2340.0500000000002</v>
      </c>
      <c r="M14" s="31">
        <v>3.80958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2006.85</v>
      </c>
      <c r="D15" s="40">
        <v>2012.3500000000001</v>
      </c>
      <c r="E15" s="40">
        <v>1983.8000000000002</v>
      </c>
      <c r="F15" s="40">
        <v>1960.75</v>
      </c>
      <c r="G15" s="40">
        <v>1932.2</v>
      </c>
      <c r="H15" s="40">
        <v>2035.4000000000003</v>
      </c>
      <c r="I15" s="40">
        <v>2063.9499999999998</v>
      </c>
      <c r="J15" s="40">
        <v>2087.0000000000005</v>
      </c>
      <c r="K15" s="31">
        <v>2040.9</v>
      </c>
      <c r="L15" s="31">
        <v>1989.3</v>
      </c>
      <c r="M15" s="31">
        <v>0.90649999999999997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913.75</v>
      </c>
      <c r="D16" s="40">
        <v>906.44999999999993</v>
      </c>
      <c r="E16" s="40">
        <v>892.89999999999986</v>
      </c>
      <c r="F16" s="40">
        <v>872.05</v>
      </c>
      <c r="G16" s="40">
        <v>858.49999999999989</v>
      </c>
      <c r="H16" s="40">
        <v>927.29999999999984</v>
      </c>
      <c r="I16" s="40">
        <v>940.8499999999998</v>
      </c>
      <c r="J16" s="40">
        <v>961.69999999999982</v>
      </c>
      <c r="K16" s="31">
        <v>920</v>
      </c>
      <c r="L16" s="31">
        <v>885.6</v>
      </c>
      <c r="M16" s="31">
        <v>2.0383599999999999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1103.55</v>
      </c>
      <c r="D17" s="40">
        <v>1106.6166666666666</v>
      </c>
      <c r="E17" s="40">
        <v>1084.9333333333332</v>
      </c>
      <c r="F17" s="40">
        <v>1066.3166666666666</v>
      </c>
      <c r="G17" s="40">
        <v>1044.6333333333332</v>
      </c>
      <c r="H17" s="40">
        <v>1125.2333333333331</v>
      </c>
      <c r="I17" s="40">
        <v>1146.9166666666665</v>
      </c>
      <c r="J17" s="40">
        <v>1165.5333333333331</v>
      </c>
      <c r="K17" s="31">
        <v>1128.3</v>
      </c>
      <c r="L17" s="31">
        <v>1088</v>
      </c>
      <c r="M17" s="31">
        <v>14.86087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619.54999999999995</v>
      </c>
      <c r="D18" s="40">
        <v>621.33333333333326</v>
      </c>
      <c r="E18" s="40">
        <v>616.01666666666654</v>
      </c>
      <c r="F18" s="40">
        <v>612.48333333333323</v>
      </c>
      <c r="G18" s="40">
        <v>607.16666666666652</v>
      </c>
      <c r="H18" s="40">
        <v>624.86666666666656</v>
      </c>
      <c r="I18" s="40">
        <v>630.18333333333317</v>
      </c>
      <c r="J18" s="40">
        <v>633.71666666666658</v>
      </c>
      <c r="K18" s="31">
        <v>626.65</v>
      </c>
      <c r="L18" s="31">
        <v>617.79999999999995</v>
      </c>
      <c r="M18" s="31">
        <v>1.20387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918.05</v>
      </c>
      <c r="D19" s="40">
        <v>920.5</v>
      </c>
      <c r="E19" s="40">
        <v>912.05</v>
      </c>
      <c r="F19" s="40">
        <v>906.05</v>
      </c>
      <c r="G19" s="40">
        <v>897.59999999999991</v>
      </c>
      <c r="H19" s="40">
        <v>926.5</v>
      </c>
      <c r="I19" s="40">
        <v>934.95</v>
      </c>
      <c r="J19" s="40">
        <v>940.95</v>
      </c>
      <c r="K19" s="31">
        <v>928.95</v>
      </c>
      <c r="L19" s="31">
        <v>914.5</v>
      </c>
      <c r="M19" s="31">
        <v>5.9289699999999996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2562.65</v>
      </c>
      <c r="D20" s="40">
        <v>2533.6</v>
      </c>
      <c r="E20" s="40">
        <v>2458.1999999999998</v>
      </c>
      <c r="F20" s="40">
        <v>2353.75</v>
      </c>
      <c r="G20" s="40">
        <v>2278.35</v>
      </c>
      <c r="H20" s="40">
        <v>2638.0499999999997</v>
      </c>
      <c r="I20" s="40">
        <v>2713.4500000000003</v>
      </c>
      <c r="J20" s="40">
        <v>2817.8999999999996</v>
      </c>
      <c r="K20" s="31">
        <v>2609</v>
      </c>
      <c r="L20" s="31">
        <v>2429.15</v>
      </c>
      <c r="M20" s="31">
        <v>2.2541099999999998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21604.400000000001</v>
      </c>
      <c r="D21" s="40">
        <v>21592.133333333335</v>
      </c>
      <c r="E21" s="40">
        <v>21486.26666666667</v>
      </c>
      <c r="F21" s="40">
        <v>21368.133333333335</v>
      </c>
      <c r="G21" s="40">
        <v>21262.26666666667</v>
      </c>
      <c r="H21" s="40">
        <v>21710.26666666667</v>
      </c>
      <c r="I21" s="40">
        <v>21816.133333333331</v>
      </c>
      <c r="J21" s="40">
        <v>21934.26666666667</v>
      </c>
      <c r="K21" s="31">
        <v>21698</v>
      </c>
      <c r="L21" s="31">
        <v>21474</v>
      </c>
      <c r="M21" s="31">
        <v>8.6790000000000006E-2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1474.35</v>
      </c>
      <c r="D22" s="40">
        <v>1465.1499999999999</v>
      </c>
      <c r="E22" s="40">
        <v>1450.2999999999997</v>
      </c>
      <c r="F22" s="40">
        <v>1426.2499999999998</v>
      </c>
      <c r="G22" s="40">
        <v>1411.3999999999996</v>
      </c>
      <c r="H22" s="40">
        <v>1489.1999999999998</v>
      </c>
      <c r="I22" s="40">
        <v>1504.0499999999997</v>
      </c>
      <c r="J22" s="40">
        <v>1528.1</v>
      </c>
      <c r="K22" s="31">
        <v>1480</v>
      </c>
      <c r="L22" s="31">
        <v>1441.1</v>
      </c>
      <c r="M22" s="31">
        <v>16.22616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1149.2</v>
      </c>
      <c r="D23" s="40">
        <v>1142.6499999999999</v>
      </c>
      <c r="E23" s="40">
        <v>1125.2999999999997</v>
      </c>
      <c r="F23" s="40">
        <v>1101.3999999999999</v>
      </c>
      <c r="G23" s="40">
        <v>1084.0499999999997</v>
      </c>
      <c r="H23" s="40">
        <v>1166.5499999999997</v>
      </c>
      <c r="I23" s="40">
        <v>1183.8999999999996</v>
      </c>
      <c r="J23" s="40">
        <v>1207.7999999999997</v>
      </c>
      <c r="K23" s="31">
        <v>1160</v>
      </c>
      <c r="L23" s="31">
        <v>1118.75</v>
      </c>
      <c r="M23" s="31">
        <v>26.151499999999999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754.5</v>
      </c>
      <c r="D24" s="40">
        <v>755.01666666666677</v>
      </c>
      <c r="E24" s="40">
        <v>750.03333333333353</v>
      </c>
      <c r="F24" s="40">
        <v>745.56666666666672</v>
      </c>
      <c r="G24" s="40">
        <v>740.58333333333348</v>
      </c>
      <c r="H24" s="40">
        <v>759.48333333333358</v>
      </c>
      <c r="I24" s="40">
        <v>764.46666666666692</v>
      </c>
      <c r="J24" s="40">
        <v>768.93333333333362</v>
      </c>
      <c r="K24" s="31">
        <v>760</v>
      </c>
      <c r="L24" s="31">
        <v>750.55</v>
      </c>
      <c r="M24" s="31">
        <v>35.262529999999998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1402.5</v>
      </c>
      <c r="D25" s="40">
        <v>1399.1666666666667</v>
      </c>
      <c r="E25" s="40">
        <v>1378.3333333333335</v>
      </c>
      <c r="F25" s="40">
        <v>1354.1666666666667</v>
      </c>
      <c r="G25" s="40">
        <v>1333.3333333333335</v>
      </c>
      <c r="H25" s="40">
        <v>1423.3333333333335</v>
      </c>
      <c r="I25" s="40">
        <v>1444.166666666667</v>
      </c>
      <c r="J25" s="40">
        <v>1468.3333333333335</v>
      </c>
      <c r="K25" s="31">
        <v>1420</v>
      </c>
      <c r="L25" s="31">
        <v>1375</v>
      </c>
      <c r="M25" s="31">
        <v>5.3373299999999997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1547.6</v>
      </c>
      <c r="D26" s="40">
        <v>1543.45</v>
      </c>
      <c r="E26" s="40">
        <v>1486.95</v>
      </c>
      <c r="F26" s="40">
        <v>1426.3</v>
      </c>
      <c r="G26" s="40">
        <v>1369.8</v>
      </c>
      <c r="H26" s="40">
        <v>1604.1000000000001</v>
      </c>
      <c r="I26" s="40">
        <v>1660.6000000000001</v>
      </c>
      <c r="J26" s="40">
        <v>1721.2500000000002</v>
      </c>
      <c r="K26" s="31">
        <v>1599.95</v>
      </c>
      <c r="L26" s="31">
        <v>1482.8</v>
      </c>
      <c r="M26" s="31">
        <v>7.2552000000000003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113.1</v>
      </c>
      <c r="D27" s="40">
        <v>113.33333333333333</v>
      </c>
      <c r="E27" s="40">
        <v>111.36666666666666</v>
      </c>
      <c r="F27" s="40">
        <v>109.63333333333333</v>
      </c>
      <c r="G27" s="40">
        <v>107.66666666666666</v>
      </c>
      <c r="H27" s="40">
        <v>115.06666666666666</v>
      </c>
      <c r="I27" s="40">
        <v>117.03333333333333</v>
      </c>
      <c r="J27" s="40">
        <v>118.76666666666667</v>
      </c>
      <c r="K27" s="31">
        <v>115.3</v>
      </c>
      <c r="L27" s="31">
        <v>111.6</v>
      </c>
      <c r="M27" s="31">
        <v>70.765249999999995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218.6</v>
      </c>
      <c r="D28" s="40">
        <v>219.76666666666665</v>
      </c>
      <c r="E28" s="40">
        <v>211.93333333333331</v>
      </c>
      <c r="F28" s="40">
        <v>205.26666666666665</v>
      </c>
      <c r="G28" s="40">
        <v>197.43333333333331</v>
      </c>
      <c r="H28" s="40">
        <v>226.43333333333331</v>
      </c>
      <c r="I28" s="40">
        <v>234.26666666666668</v>
      </c>
      <c r="J28" s="40">
        <v>240.93333333333331</v>
      </c>
      <c r="K28" s="31">
        <v>227.6</v>
      </c>
      <c r="L28" s="31">
        <v>213.1</v>
      </c>
      <c r="M28" s="31">
        <v>69.774100000000004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387.35</v>
      </c>
      <c r="D29" s="40">
        <v>389.34999999999997</v>
      </c>
      <c r="E29" s="40">
        <v>383.74999999999994</v>
      </c>
      <c r="F29" s="40">
        <v>380.15</v>
      </c>
      <c r="G29" s="40">
        <v>374.54999999999995</v>
      </c>
      <c r="H29" s="40">
        <v>392.94999999999993</v>
      </c>
      <c r="I29" s="40">
        <v>398.54999999999995</v>
      </c>
      <c r="J29" s="40">
        <v>402.14999999999992</v>
      </c>
      <c r="K29" s="31">
        <v>394.95</v>
      </c>
      <c r="L29" s="31">
        <v>385.75</v>
      </c>
      <c r="M29" s="31">
        <v>2.0309200000000001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238.65</v>
      </c>
      <c r="D30" s="40">
        <v>239</v>
      </c>
      <c r="E30" s="40">
        <v>235.5</v>
      </c>
      <c r="F30" s="40">
        <v>232.35</v>
      </c>
      <c r="G30" s="40">
        <v>228.85</v>
      </c>
      <c r="H30" s="40">
        <v>242.15</v>
      </c>
      <c r="I30" s="40">
        <v>245.65</v>
      </c>
      <c r="J30" s="40">
        <v>248.8</v>
      </c>
      <c r="K30" s="31">
        <v>242.5</v>
      </c>
      <c r="L30" s="31">
        <v>235.85</v>
      </c>
      <c r="M30" s="31">
        <v>7.9600299999999997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5173.7</v>
      </c>
      <c r="D31" s="40">
        <v>5147.5666666666666</v>
      </c>
      <c r="E31" s="40">
        <v>5036.1333333333332</v>
      </c>
      <c r="F31" s="40">
        <v>4898.5666666666666</v>
      </c>
      <c r="G31" s="40">
        <v>4787.1333333333332</v>
      </c>
      <c r="H31" s="40">
        <v>5285.1333333333332</v>
      </c>
      <c r="I31" s="40">
        <v>5396.5666666666657</v>
      </c>
      <c r="J31" s="40">
        <v>5534.1333333333332</v>
      </c>
      <c r="K31" s="31">
        <v>5259</v>
      </c>
      <c r="L31" s="31">
        <v>5010</v>
      </c>
      <c r="M31" s="31">
        <v>1.30216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2183.85</v>
      </c>
      <c r="D32" s="40">
        <v>2177.7000000000003</v>
      </c>
      <c r="E32" s="40">
        <v>2162.1500000000005</v>
      </c>
      <c r="F32" s="40">
        <v>2140.4500000000003</v>
      </c>
      <c r="G32" s="40">
        <v>2124.9000000000005</v>
      </c>
      <c r="H32" s="40">
        <v>2199.4000000000005</v>
      </c>
      <c r="I32" s="40">
        <v>2214.9500000000007</v>
      </c>
      <c r="J32" s="40">
        <v>2236.6500000000005</v>
      </c>
      <c r="K32" s="31">
        <v>2193.25</v>
      </c>
      <c r="L32" s="31">
        <v>2156</v>
      </c>
      <c r="M32" s="31">
        <v>0.32317000000000001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2199.35</v>
      </c>
      <c r="D33" s="40">
        <v>2200.3166666666666</v>
      </c>
      <c r="E33" s="40">
        <v>2183.083333333333</v>
      </c>
      <c r="F33" s="40">
        <v>2166.8166666666666</v>
      </c>
      <c r="G33" s="40">
        <v>2149.583333333333</v>
      </c>
      <c r="H33" s="40">
        <v>2216.583333333333</v>
      </c>
      <c r="I33" s="40">
        <v>2233.8166666666666</v>
      </c>
      <c r="J33" s="40">
        <v>2250.083333333333</v>
      </c>
      <c r="K33" s="31">
        <v>2217.5500000000002</v>
      </c>
      <c r="L33" s="31">
        <v>2184.0500000000002</v>
      </c>
      <c r="M33" s="31">
        <v>6.7049999999999998E-2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120.5</v>
      </c>
      <c r="D34" s="40">
        <v>120.5</v>
      </c>
      <c r="E34" s="40">
        <v>116</v>
      </c>
      <c r="F34" s="40">
        <v>111.5</v>
      </c>
      <c r="G34" s="40">
        <v>107</v>
      </c>
      <c r="H34" s="40">
        <v>125</v>
      </c>
      <c r="I34" s="40">
        <v>129.5</v>
      </c>
      <c r="J34" s="40">
        <v>134</v>
      </c>
      <c r="K34" s="31">
        <v>125</v>
      </c>
      <c r="L34" s="31">
        <v>116</v>
      </c>
      <c r="M34" s="31">
        <v>19.417290000000001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820.25</v>
      </c>
      <c r="D35" s="40">
        <v>823.4666666666667</v>
      </c>
      <c r="E35" s="40">
        <v>807.38333333333344</v>
      </c>
      <c r="F35" s="40">
        <v>794.51666666666677</v>
      </c>
      <c r="G35" s="40">
        <v>778.43333333333351</v>
      </c>
      <c r="H35" s="40">
        <v>836.33333333333337</v>
      </c>
      <c r="I35" s="40">
        <v>852.41666666666663</v>
      </c>
      <c r="J35" s="40">
        <v>865.2833333333333</v>
      </c>
      <c r="K35" s="31">
        <v>839.55</v>
      </c>
      <c r="L35" s="31">
        <v>810.6</v>
      </c>
      <c r="M35" s="31">
        <v>8.0710800000000003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3963.2</v>
      </c>
      <c r="D36" s="40">
        <v>3939.4333333333329</v>
      </c>
      <c r="E36" s="40">
        <v>3900.016666666666</v>
      </c>
      <c r="F36" s="40">
        <v>3836.833333333333</v>
      </c>
      <c r="G36" s="40">
        <v>3797.4166666666661</v>
      </c>
      <c r="H36" s="40">
        <v>4002.6166666666659</v>
      </c>
      <c r="I36" s="40">
        <v>4042.0333333333328</v>
      </c>
      <c r="J36" s="40">
        <v>4105.2166666666653</v>
      </c>
      <c r="K36" s="31">
        <v>3978.85</v>
      </c>
      <c r="L36" s="31">
        <v>3876.25</v>
      </c>
      <c r="M36" s="31">
        <v>1.65195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3918.75</v>
      </c>
      <c r="D37" s="40">
        <v>3916.8166666666671</v>
      </c>
      <c r="E37" s="40">
        <v>3873.6333333333341</v>
      </c>
      <c r="F37" s="40">
        <v>3828.5166666666669</v>
      </c>
      <c r="G37" s="40">
        <v>3785.3333333333339</v>
      </c>
      <c r="H37" s="40">
        <v>3961.9333333333343</v>
      </c>
      <c r="I37" s="40">
        <v>4005.1166666666677</v>
      </c>
      <c r="J37" s="40">
        <v>4050.2333333333345</v>
      </c>
      <c r="K37" s="31">
        <v>3960</v>
      </c>
      <c r="L37" s="31">
        <v>3871.7</v>
      </c>
      <c r="M37" s="31">
        <v>0.75475000000000003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</v>
      </c>
      <c r="D38" s="40">
        <v>23.133333333333336</v>
      </c>
      <c r="E38" s="40">
        <v>22.816666666666674</v>
      </c>
      <c r="F38" s="40">
        <v>22.633333333333336</v>
      </c>
      <c r="G38" s="40">
        <v>22.316666666666674</v>
      </c>
      <c r="H38" s="40">
        <v>23.316666666666674</v>
      </c>
      <c r="I38" s="40">
        <v>23.633333333333336</v>
      </c>
      <c r="J38" s="40">
        <v>23.816666666666674</v>
      </c>
      <c r="K38" s="31">
        <v>23.45</v>
      </c>
      <c r="L38" s="31">
        <v>22.95</v>
      </c>
      <c r="M38" s="31">
        <v>45.889400000000002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736.3</v>
      </c>
      <c r="D39" s="40">
        <v>736.4</v>
      </c>
      <c r="E39" s="40">
        <v>732.8</v>
      </c>
      <c r="F39" s="40">
        <v>729.3</v>
      </c>
      <c r="G39" s="40">
        <v>725.69999999999993</v>
      </c>
      <c r="H39" s="40">
        <v>739.9</v>
      </c>
      <c r="I39" s="40">
        <v>743.50000000000011</v>
      </c>
      <c r="J39" s="40">
        <v>747</v>
      </c>
      <c r="K39" s="31">
        <v>740</v>
      </c>
      <c r="L39" s="31">
        <v>732.9</v>
      </c>
      <c r="M39" s="31">
        <v>4.9483600000000001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3132.05</v>
      </c>
      <c r="D40" s="40">
        <v>3136.5166666666669</v>
      </c>
      <c r="E40" s="40">
        <v>3103.1333333333337</v>
      </c>
      <c r="F40" s="40">
        <v>3074.2166666666667</v>
      </c>
      <c r="G40" s="40">
        <v>3040.8333333333335</v>
      </c>
      <c r="H40" s="40">
        <v>3165.4333333333338</v>
      </c>
      <c r="I40" s="40">
        <v>3198.8166666666671</v>
      </c>
      <c r="J40" s="40">
        <v>3227.733333333334</v>
      </c>
      <c r="K40" s="31">
        <v>3169.9</v>
      </c>
      <c r="L40" s="31">
        <v>3107.6</v>
      </c>
      <c r="M40" s="31">
        <v>0.31041999999999997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419.55</v>
      </c>
      <c r="D41" s="40">
        <v>419.18333333333339</v>
      </c>
      <c r="E41" s="40">
        <v>415.46666666666681</v>
      </c>
      <c r="F41" s="40">
        <v>411.38333333333344</v>
      </c>
      <c r="G41" s="40">
        <v>407.66666666666686</v>
      </c>
      <c r="H41" s="40">
        <v>423.26666666666677</v>
      </c>
      <c r="I41" s="40">
        <v>426.98333333333335</v>
      </c>
      <c r="J41" s="40">
        <v>431.06666666666672</v>
      </c>
      <c r="K41" s="31">
        <v>422.9</v>
      </c>
      <c r="L41" s="31">
        <v>415.1</v>
      </c>
      <c r="M41" s="31">
        <v>21.771899999999999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1243.8</v>
      </c>
      <c r="D42" s="40">
        <v>1257.6000000000001</v>
      </c>
      <c r="E42" s="40">
        <v>1218.2000000000003</v>
      </c>
      <c r="F42" s="40">
        <v>1192.6000000000001</v>
      </c>
      <c r="G42" s="40">
        <v>1153.2000000000003</v>
      </c>
      <c r="H42" s="40">
        <v>1283.2000000000003</v>
      </c>
      <c r="I42" s="40">
        <v>1322.6000000000004</v>
      </c>
      <c r="J42" s="40">
        <v>1348.2000000000003</v>
      </c>
      <c r="K42" s="31">
        <v>1297</v>
      </c>
      <c r="L42" s="31">
        <v>1232</v>
      </c>
      <c r="M42" s="31">
        <v>4.6501299999999999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5084.2</v>
      </c>
      <c r="D43" s="40">
        <v>5041.0666666666666</v>
      </c>
      <c r="E43" s="40">
        <v>4948.1333333333332</v>
      </c>
      <c r="F43" s="40">
        <v>4812.0666666666666</v>
      </c>
      <c r="G43" s="40">
        <v>4719.1333333333332</v>
      </c>
      <c r="H43" s="40">
        <v>5177.1333333333332</v>
      </c>
      <c r="I43" s="40">
        <v>5270.0666666666657</v>
      </c>
      <c r="J43" s="40">
        <v>5406.1333333333332</v>
      </c>
      <c r="K43" s="31">
        <v>5134</v>
      </c>
      <c r="L43" s="31">
        <v>4905</v>
      </c>
      <c r="M43" s="31">
        <v>6.9694399999999996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236.95</v>
      </c>
      <c r="D44" s="40">
        <v>236.75</v>
      </c>
      <c r="E44" s="40">
        <v>233.65</v>
      </c>
      <c r="F44" s="40">
        <v>230.35</v>
      </c>
      <c r="G44" s="40">
        <v>227.25</v>
      </c>
      <c r="H44" s="40">
        <v>240.05</v>
      </c>
      <c r="I44" s="40">
        <v>243.15000000000003</v>
      </c>
      <c r="J44" s="40">
        <v>246.45000000000002</v>
      </c>
      <c r="K44" s="31">
        <v>239.85</v>
      </c>
      <c r="L44" s="31">
        <v>233.45</v>
      </c>
      <c r="M44" s="31">
        <v>83.643230000000003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359.2</v>
      </c>
      <c r="D45" s="40">
        <v>360.98333333333335</v>
      </c>
      <c r="E45" s="40">
        <v>356.16666666666669</v>
      </c>
      <c r="F45" s="40">
        <v>353.13333333333333</v>
      </c>
      <c r="G45" s="40">
        <v>348.31666666666666</v>
      </c>
      <c r="H45" s="40">
        <v>364.01666666666671</v>
      </c>
      <c r="I45" s="40">
        <v>368.83333333333331</v>
      </c>
      <c r="J45" s="40">
        <v>371.86666666666673</v>
      </c>
      <c r="K45" s="31">
        <v>365.8</v>
      </c>
      <c r="L45" s="31">
        <v>357.95</v>
      </c>
      <c r="M45" s="31">
        <v>0.28827000000000003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128.85</v>
      </c>
      <c r="D46" s="40">
        <v>129.43333333333331</v>
      </c>
      <c r="E46" s="40">
        <v>127.91666666666663</v>
      </c>
      <c r="F46" s="40">
        <v>126.98333333333332</v>
      </c>
      <c r="G46" s="40">
        <v>125.46666666666664</v>
      </c>
      <c r="H46" s="40">
        <v>130.36666666666662</v>
      </c>
      <c r="I46" s="40">
        <v>131.88333333333333</v>
      </c>
      <c r="J46" s="40">
        <v>132.81666666666661</v>
      </c>
      <c r="K46" s="31">
        <v>130.94999999999999</v>
      </c>
      <c r="L46" s="31">
        <v>128.5</v>
      </c>
      <c r="M46" s="31">
        <v>125.17143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99.35</v>
      </c>
      <c r="D47" s="40">
        <v>98.45</v>
      </c>
      <c r="E47" s="40">
        <v>96.9</v>
      </c>
      <c r="F47" s="40">
        <v>94.45</v>
      </c>
      <c r="G47" s="40">
        <v>92.9</v>
      </c>
      <c r="H47" s="40">
        <v>100.9</v>
      </c>
      <c r="I47" s="40">
        <v>102.44999999999999</v>
      </c>
      <c r="J47" s="40">
        <v>104.9</v>
      </c>
      <c r="K47" s="31">
        <v>100</v>
      </c>
      <c r="L47" s="31">
        <v>96</v>
      </c>
      <c r="M47" s="31">
        <v>27.607330000000001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3320.65</v>
      </c>
      <c r="D48" s="40">
        <v>3325.2166666666667</v>
      </c>
      <c r="E48" s="40">
        <v>3310.4333333333334</v>
      </c>
      <c r="F48" s="40">
        <v>3300.2166666666667</v>
      </c>
      <c r="G48" s="40">
        <v>3285.4333333333334</v>
      </c>
      <c r="H48" s="40">
        <v>3335.4333333333334</v>
      </c>
      <c r="I48" s="40">
        <v>3350.2166666666672</v>
      </c>
      <c r="J48" s="40">
        <v>3360.4333333333334</v>
      </c>
      <c r="K48" s="31">
        <v>3340</v>
      </c>
      <c r="L48" s="31">
        <v>3315</v>
      </c>
      <c r="M48" s="31">
        <v>6.9471600000000002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209.95</v>
      </c>
      <c r="D49" s="40">
        <v>210.95000000000002</v>
      </c>
      <c r="E49" s="40">
        <v>207.10000000000002</v>
      </c>
      <c r="F49" s="40">
        <v>204.25</v>
      </c>
      <c r="G49" s="40">
        <v>200.4</v>
      </c>
      <c r="H49" s="40">
        <v>213.80000000000004</v>
      </c>
      <c r="I49" s="40">
        <v>217.65</v>
      </c>
      <c r="J49" s="40">
        <v>220.50000000000006</v>
      </c>
      <c r="K49" s="31">
        <v>214.8</v>
      </c>
      <c r="L49" s="31">
        <v>208.1</v>
      </c>
      <c r="M49" s="31">
        <v>7.7312200000000004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3097.95</v>
      </c>
      <c r="D50" s="40">
        <v>3104.0833333333335</v>
      </c>
      <c r="E50" s="40">
        <v>3084.8666666666668</v>
      </c>
      <c r="F50" s="40">
        <v>3071.7833333333333</v>
      </c>
      <c r="G50" s="40">
        <v>3052.5666666666666</v>
      </c>
      <c r="H50" s="40">
        <v>3117.166666666667</v>
      </c>
      <c r="I50" s="40">
        <v>3136.3833333333332</v>
      </c>
      <c r="J50" s="40">
        <v>3149.4666666666672</v>
      </c>
      <c r="K50" s="31">
        <v>3123.3</v>
      </c>
      <c r="L50" s="31">
        <v>3091</v>
      </c>
      <c r="M50" s="31">
        <v>0.13452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2109.75</v>
      </c>
      <c r="D51" s="40">
        <v>2113.2666666666669</v>
      </c>
      <c r="E51" s="40">
        <v>2076.5333333333338</v>
      </c>
      <c r="F51" s="40">
        <v>2043.3166666666671</v>
      </c>
      <c r="G51" s="40">
        <v>2006.5833333333339</v>
      </c>
      <c r="H51" s="40">
        <v>2146.4833333333336</v>
      </c>
      <c r="I51" s="40">
        <v>2183.2166666666662</v>
      </c>
      <c r="J51" s="40">
        <v>2216.4333333333334</v>
      </c>
      <c r="K51" s="31">
        <v>2150</v>
      </c>
      <c r="L51" s="31">
        <v>2080.0500000000002</v>
      </c>
      <c r="M51" s="31">
        <v>4.5222199999999999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9602.4</v>
      </c>
      <c r="D52" s="40">
        <v>9577.8333333333339</v>
      </c>
      <c r="E52" s="40">
        <v>9490.6666666666679</v>
      </c>
      <c r="F52" s="40">
        <v>9378.9333333333343</v>
      </c>
      <c r="G52" s="40">
        <v>9291.7666666666682</v>
      </c>
      <c r="H52" s="40">
        <v>9689.5666666666675</v>
      </c>
      <c r="I52" s="40">
        <v>9776.7333333333354</v>
      </c>
      <c r="J52" s="40">
        <v>9888.4666666666672</v>
      </c>
      <c r="K52" s="31">
        <v>9665</v>
      </c>
      <c r="L52" s="31">
        <v>9466.1</v>
      </c>
      <c r="M52" s="31">
        <v>0.16025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733.45</v>
      </c>
      <c r="D53" s="40">
        <v>733.35</v>
      </c>
      <c r="E53" s="40">
        <v>727.7</v>
      </c>
      <c r="F53" s="40">
        <v>721.95</v>
      </c>
      <c r="G53" s="40">
        <v>716.30000000000007</v>
      </c>
      <c r="H53" s="40">
        <v>739.1</v>
      </c>
      <c r="I53" s="40">
        <v>744.74999999999989</v>
      </c>
      <c r="J53" s="40">
        <v>750.5</v>
      </c>
      <c r="K53" s="31">
        <v>739</v>
      </c>
      <c r="L53" s="31">
        <v>727.6</v>
      </c>
      <c r="M53" s="31">
        <v>20.155290000000001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550.79999999999995</v>
      </c>
      <c r="D54" s="40">
        <v>551.93333333333328</v>
      </c>
      <c r="E54" s="40">
        <v>547.86666666666656</v>
      </c>
      <c r="F54" s="40">
        <v>544.93333333333328</v>
      </c>
      <c r="G54" s="40">
        <v>540.86666666666656</v>
      </c>
      <c r="H54" s="40">
        <v>554.86666666666656</v>
      </c>
      <c r="I54" s="40">
        <v>558.93333333333339</v>
      </c>
      <c r="J54" s="40">
        <v>561.86666666666656</v>
      </c>
      <c r="K54" s="31">
        <v>556</v>
      </c>
      <c r="L54" s="31">
        <v>549</v>
      </c>
      <c r="M54" s="31">
        <v>2.13748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4409.8999999999996</v>
      </c>
      <c r="D55" s="40">
        <v>4427.416666666667</v>
      </c>
      <c r="E55" s="40">
        <v>4354.8333333333339</v>
      </c>
      <c r="F55" s="40">
        <v>4299.7666666666673</v>
      </c>
      <c r="G55" s="40">
        <v>4227.1833333333343</v>
      </c>
      <c r="H55" s="40">
        <v>4482.4833333333336</v>
      </c>
      <c r="I55" s="40">
        <v>4555.0666666666675</v>
      </c>
      <c r="J55" s="40">
        <v>4610.1333333333332</v>
      </c>
      <c r="K55" s="31">
        <v>4500</v>
      </c>
      <c r="L55" s="31">
        <v>4372.3500000000004</v>
      </c>
      <c r="M55" s="31">
        <v>3.2504900000000001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812.15</v>
      </c>
      <c r="D56" s="40">
        <v>806.4</v>
      </c>
      <c r="E56" s="40">
        <v>798.3</v>
      </c>
      <c r="F56" s="40">
        <v>784.44999999999993</v>
      </c>
      <c r="G56" s="40">
        <v>776.34999999999991</v>
      </c>
      <c r="H56" s="40">
        <v>820.25</v>
      </c>
      <c r="I56" s="40">
        <v>828.35000000000014</v>
      </c>
      <c r="J56" s="40">
        <v>842.2</v>
      </c>
      <c r="K56" s="31">
        <v>814.5</v>
      </c>
      <c r="L56" s="31">
        <v>792.55</v>
      </c>
      <c r="M56" s="31">
        <v>90.434920000000005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3431.7</v>
      </c>
      <c r="D57" s="40">
        <v>3451</v>
      </c>
      <c r="E57" s="40">
        <v>3382</v>
      </c>
      <c r="F57" s="40">
        <v>3332.3</v>
      </c>
      <c r="G57" s="40">
        <v>3263.3</v>
      </c>
      <c r="H57" s="40">
        <v>3500.7</v>
      </c>
      <c r="I57" s="40">
        <v>3569.7</v>
      </c>
      <c r="J57" s="40">
        <v>3619.3999999999996</v>
      </c>
      <c r="K57" s="31">
        <v>3520</v>
      </c>
      <c r="L57" s="31">
        <v>3401.3</v>
      </c>
      <c r="M57" s="31">
        <v>0.75839999999999996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1388.4</v>
      </c>
      <c r="D58" s="40">
        <v>1399.5666666666668</v>
      </c>
      <c r="E58" s="40">
        <v>1370.9333333333336</v>
      </c>
      <c r="F58" s="40">
        <v>1353.4666666666667</v>
      </c>
      <c r="G58" s="40">
        <v>1324.8333333333335</v>
      </c>
      <c r="H58" s="40">
        <v>1417.0333333333338</v>
      </c>
      <c r="I58" s="40">
        <v>1445.666666666667</v>
      </c>
      <c r="J58" s="40">
        <v>1463.1333333333339</v>
      </c>
      <c r="K58" s="31">
        <v>1428.2</v>
      </c>
      <c r="L58" s="31">
        <v>1382.1</v>
      </c>
      <c r="M58" s="31">
        <v>1.7105399999999999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1182.8499999999999</v>
      </c>
      <c r="D59" s="40">
        <v>1184.95</v>
      </c>
      <c r="E59" s="40">
        <v>1169.9000000000001</v>
      </c>
      <c r="F59" s="40">
        <v>1156.95</v>
      </c>
      <c r="G59" s="40">
        <v>1141.9000000000001</v>
      </c>
      <c r="H59" s="40">
        <v>1197.9000000000001</v>
      </c>
      <c r="I59" s="40">
        <v>1212.9499999999998</v>
      </c>
      <c r="J59" s="40">
        <v>1225.9000000000001</v>
      </c>
      <c r="K59" s="31">
        <v>1200</v>
      </c>
      <c r="L59" s="31">
        <v>1172</v>
      </c>
      <c r="M59" s="31">
        <v>2.7938100000000001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3799.2</v>
      </c>
      <c r="D60" s="40">
        <v>3792.1166666666668</v>
      </c>
      <c r="E60" s="40">
        <v>3764.2333333333336</v>
      </c>
      <c r="F60" s="40">
        <v>3729.2666666666669</v>
      </c>
      <c r="G60" s="40">
        <v>3701.3833333333337</v>
      </c>
      <c r="H60" s="40">
        <v>3827.0833333333335</v>
      </c>
      <c r="I60" s="40">
        <v>3854.9666666666667</v>
      </c>
      <c r="J60" s="40">
        <v>3889.9333333333334</v>
      </c>
      <c r="K60" s="31">
        <v>3820</v>
      </c>
      <c r="L60" s="31">
        <v>3757.15</v>
      </c>
      <c r="M60" s="31">
        <v>2.2896999999999998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259.89999999999998</v>
      </c>
      <c r="D61" s="40">
        <v>260.81666666666666</v>
      </c>
      <c r="E61" s="40">
        <v>257.18333333333334</v>
      </c>
      <c r="F61" s="40">
        <v>254.4666666666667</v>
      </c>
      <c r="G61" s="40">
        <v>250.83333333333337</v>
      </c>
      <c r="H61" s="40">
        <v>263.5333333333333</v>
      </c>
      <c r="I61" s="40">
        <v>267.16666666666663</v>
      </c>
      <c r="J61" s="40">
        <v>269.88333333333327</v>
      </c>
      <c r="K61" s="31">
        <v>264.45</v>
      </c>
      <c r="L61" s="31">
        <v>258.10000000000002</v>
      </c>
      <c r="M61" s="31">
        <v>6.2833600000000001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1531.8</v>
      </c>
      <c r="D62" s="40">
        <v>1534.8999999999999</v>
      </c>
      <c r="E62" s="40">
        <v>1515.8999999999996</v>
      </c>
      <c r="F62" s="40">
        <v>1499.9999999999998</v>
      </c>
      <c r="G62" s="40">
        <v>1480.9999999999995</v>
      </c>
      <c r="H62" s="40">
        <v>1550.7999999999997</v>
      </c>
      <c r="I62" s="40">
        <v>1569.8000000000002</v>
      </c>
      <c r="J62" s="40">
        <v>1585.6999999999998</v>
      </c>
      <c r="K62" s="31">
        <v>1553.9</v>
      </c>
      <c r="L62" s="31">
        <v>1519</v>
      </c>
      <c r="M62" s="31">
        <v>2.0255200000000002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7899.05</v>
      </c>
      <c r="D63" s="40">
        <v>7900.8999999999987</v>
      </c>
      <c r="E63" s="40">
        <v>7802.7999999999975</v>
      </c>
      <c r="F63" s="40">
        <v>7706.5499999999984</v>
      </c>
      <c r="G63" s="40">
        <v>7608.4499999999971</v>
      </c>
      <c r="H63" s="40">
        <v>7997.1499999999978</v>
      </c>
      <c r="I63" s="40">
        <v>8095.2499999999982</v>
      </c>
      <c r="J63" s="40">
        <v>8191.4999999999982</v>
      </c>
      <c r="K63" s="31">
        <v>7999</v>
      </c>
      <c r="L63" s="31">
        <v>7804.65</v>
      </c>
      <c r="M63" s="31">
        <v>21.091470000000001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18503.849999999999</v>
      </c>
      <c r="D64" s="40">
        <v>18311.966666666664</v>
      </c>
      <c r="E64" s="40">
        <v>17873.933333333327</v>
      </c>
      <c r="F64" s="40">
        <v>17244.016666666663</v>
      </c>
      <c r="G64" s="40">
        <v>16805.983333333326</v>
      </c>
      <c r="H64" s="40">
        <v>18941.883333333328</v>
      </c>
      <c r="I64" s="40">
        <v>19379.916666666661</v>
      </c>
      <c r="J64" s="40">
        <v>20009.833333333328</v>
      </c>
      <c r="K64" s="31">
        <v>18750</v>
      </c>
      <c r="L64" s="31">
        <v>17682.05</v>
      </c>
      <c r="M64" s="31">
        <v>7.1255100000000002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4952</v>
      </c>
      <c r="D65" s="40">
        <v>4879.916666666667</v>
      </c>
      <c r="E65" s="40">
        <v>4778.5833333333339</v>
      </c>
      <c r="F65" s="40">
        <v>4605.166666666667</v>
      </c>
      <c r="G65" s="40">
        <v>4503.8333333333339</v>
      </c>
      <c r="H65" s="40">
        <v>5053.3333333333339</v>
      </c>
      <c r="I65" s="40">
        <v>5154.6666666666679</v>
      </c>
      <c r="J65" s="40">
        <v>5328.0833333333339</v>
      </c>
      <c r="K65" s="31">
        <v>4981.25</v>
      </c>
      <c r="L65" s="31">
        <v>4706.5</v>
      </c>
      <c r="M65" s="31">
        <v>2.3387199999999999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4673.95</v>
      </c>
      <c r="D66" s="40">
        <v>4680.0333333333338</v>
      </c>
      <c r="E66" s="40">
        <v>4645.0666666666675</v>
      </c>
      <c r="F66" s="40">
        <v>4616.1833333333334</v>
      </c>
      <c r="G66" s="40">
        <v>4581.2166666666672</v>
      </c>
      <c r="H66" s="40">
        <v>4708.9166666666679</v>
      </c>
      <c r="I66" s="40">
        <v>4743.8833333333332</v>
      </c>
      <c r="J66" s="40">
        <v>4772.7666666666682</v>
      </c>
      <c r="K66" s="31">
        <v>4715</v>
      </c>
      <c r="L66" s="31">
        <v>4651.1499999999996</v>
      </c>
      <c r="M66" s="31">
        <v>0.50848000000000004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2648.55</v>
      </c>
      <c r="D67" s="40">
        <v>2668.8333333333335</v>
      </c>
      <c r="E67" s="40">
        <v>2613.8666666666668</v>
      </c>
      <c r="F67" s="40">
        <v>2579.1833333333334</v>
      </c>
      <c r="G67" s="40">
        <v>2524.2166666666667</v>
      </c>
      <c r="H67" s="40">
        <v>2703.5166666666669</v>
      </c>
      <c r="I67" s="40">
        <v>2758.4833333333331</v>
      </c>
      <c r="J67" s="40">
        <v>2793.166666666667</v>
      </c>
      <c r="K67" s="31">
        <v>2723.8</v>
      </c>
      <c r="L67" s="31">
        <v>2634.15</v>
      </c>
      <c r="M67" s="31">
        <v>3.9085299999999998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129.1</v>
      </c>
      <c r="D68" s="40">
        <v>129.81666666666669</v>
      </c>
      <c r="E68" s="40">
        <v>128.13333333333338</v>
      </c>
      <c r="F68" s="40">
        <v>127.16666666666669</v>
      </c>
      <c r="G68" s="40">
        <v>125.48333333333338</v>
      </c>
      <c r="H68" s="40">
        <v>130.78333333333339</v>
      </c>
      <c r="I68" s="40">
        <v>132.46666666666673</v>
      </c>
      <c r="J68" s="40">
        <v>133.43333333333339</v>
      </c>
      <c r="K68" s="31">
        <v>131.5</v>
      </c>
      <c r="L68" s="31">
        <v>128.85</v>
      </c>
      <c r="M68" s="31">
        <v>2.5763600000000002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347.75</v>
      </c>
      <c r="D69" s="40">
        <v>346.93333333333334</v>
      </c>
      <c r="E69" s="40">
        <v>343.9666666666667</v>
      </c>
      <c r="F69" s="40">
        <v>340.18333333333334</v>
      </c>
      <c r="G69" s="40">
        <v>337.2166666666667</v>
      </c>
      <c r="H69" s="40">
        <v>350.7166666666667</v>
      </c>
      <c r="I69" s="40">
        <v>353.68333333333328</v>
      </c>
      <c r="J69" s="40">
        <v>357.4666666666667</v>
      </c>
      <c r="K69" s="31">
        <v>349.9</v>
      </c>
      <c r="L69" s="31">
        <v>343.15</v>
      </c>
      <c r="M69" s="31">
        <v>9.8808500000000006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288.75</v>
      </c>
      <c r="D70" s="40">
        <v>288.53333333333336</v>
      </c>
      <c r="E70" s="40">
        <v>285.31666666666672</v>
      </c>
      <c r="F70" s="40">
        <v>281.88333333333338</v>
      </c>
      <c r="G70" s="40">
        <v>278.66666666666674</v>
      </c>
      <c r="H70" s="40">
        <v>291.9666666666667</v>
      </c>
      <c r="I70" s="40">
        <v>295.18333333333328</v>
      </c>
      <c r="J70" s="40">
        <v>298.61666666666667</v>
      </c>
      <c r="K70" s="31">
        <v>291.75</v>
      </c>
      <c r="L70" s="31">
        <v>285.10000000000002</v>
      </c>
      <c r="M70" s="31">
        <v>36.895290000000003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79.650000000000006</v>
      </c>
      <c r="D71" s="40">
        <v>80.066666666666663</v>
      </c>
      <c r="E71" s="40">
        <v>79.033333333333331</v>
      </c>
      <c r="F71" s="40">
        <v>78.416666666666671</v>
      </c>
      <c r="G71" s="40">
        <v>77.38333333333334</v>
      </c>
      <c r="H71" s="40">
        <v>80.683333333333323</v>
      </c>
      <c r="I71" s="40">
        <v>81.716666666666654</v>
      </c>
      <c r="J71" s="40">
        <v>82.333333333333314</v>
      </c>
      <c r="K71" s="31">
        <v>81.099999999999994</v>
      </c>
      <c r="L71" s="31">
        <v>79.45</v>
      </c>
      <c r="M71" s="31">
        <v>203.91244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54.6</v>
      </c>
      <c r="D72" s="40">
        <v>54.916666666666664</v>
      </c>
      <c r="E72" s="40">
        <v>54.083333333333329</v>
      </c>
      <c r="F72" s="40">
        <v>53.566666666666663</v>
      </c>
      <c r="G72" s="40">
        <v>52.733333333333327</v>
      </c>
      <c r="H72" s="40">
        <v>55.43333333333333</v>
      </c>
      <c r="I72" s="40">
        <v>56.266666666666659</v>
      </c>
      <c r="J72" s="40">
        <v>56.783333333333331</v>
      </c>
      <c r="K72" s="31">
        <v>55.75</v>
      </c>
      <c r="L72" s="31">
        <v>54.4</v>
      </c>
      <c r="M72" s="31">
        <v>59.218609999999998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18.25</v>
      </c>
      <c r="D73" s="40">
        <v>18.400000000000002</v>
      </c>
      <c r="E73" s="40">
        <v>18.100000000000005</v>
      </c>
      <c r="F73" s="40">
        <v>17.950000000000003</v>
      </c>
      <c r="G73" s="40">
        <v>17.650000000000006</v>
      </c>
      <c r="H73" s="40">
        <v>18.550000000000004</v>
      </c>
      <c r="I73" s="40">
        <v>18.850000000000001</v>
      </c>
      <c r="J73" s="40">
        <v>19.000000000000004</v>
      </c>
      <c r="K73" s="31">
        <v>18.7</v>
      </c>
      <c r="L73" s="31">
        <v>18.25</v>
      </c>
      <c r="M73" s="31">
        <v>41.574109999999997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1798.7</v>
      </c>
      <c r="D74" s="40">
        <v>1803.5666666666666</v>
      </c>
      <c r="E74" s="40">
        <v>1784.1333333333332</v>
      </c>
      <c r="F74" s="40">
        <v>1769.5666666666666</v>
      </c>
      <c r="G74" s="40">
        <v>1750.1333333333332</v>
      </c>
      <c r="H74" s="40">
        <v>1818.1333333333332</v>
      </c>
      <c r="I74" s="40">
        <v>1837.5666666666666</v>
      </c>
      <c r="J74" s="40">
        <v>1852.1333333333332</v>
      </c>
      <c r="K74" s="31">
        <v>1823</v>
      </c>
      <c r="L74" s="31">
        <v>1789</v>
      </c>
      <c r="M74" s="31">
        <v>4.6483999999999996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5405.05</v>
      </c>
      <c r="D75" s="40">
        <v>5406.9333333333334</v>
      </c>
      <c r="E75" s="40">
        <v>5373.1166666666668</v>
      </c>
      <c r="F75" s="40">
        <v>5341.1833333333334</v>
      </c>
      <c r="G75" s="40">
        <v>5307.3666666666668</v>
      </c>
      <c r="H75" s="40">
        <v>5438.8666666666668</v>
      </c>
      <c r="I75" s="40">
        <v>5472.6833333333343</v>
      </c>
      <c r="J75" s="40">
        <v>5504.6166666666668</v>
      </c>
      <c r="K75" s="31">
        <v>5440.75</v>
      </c>
      <c r="L75" s="31">
        <v>5375</v>
      </c>
      <c r="M75" s="31">
        <v>0.18415000000000001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821.1</v>
      </c>
      <c r="D76" s="40">
        <v>819.65</v>
      </c>
      <c r="E76" s="40">
        <v>814.44999999999993</v>
      </c>
      <c r="F76" s="40">
        <v>807.8</v>
      </c>
      <c r="G76" s="40">
        <v>802.59999999999991</v>
      </c>
      <c r="H76" s="40">
        <v>826.3</v>
      </c>
      <c r="I76" s="40">
        <v>831.5</v>
      </c>
      <c r="J76" s="40">
        <v>838.15</v>
      </c>
      <c r="K76" s="31">
        <v>824.85</v>
      </c>
      <c r="L76" s="31">
        <v>813</v>
      </c>
      <c r="M76" s="31">
        <v>5.5658700000000003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389.65</v>
      </c>
      <c r="D77" s="40">
        <v>389.43333333333334</v>
      </c>
      <c r="E77" s="40">
        <v>385.01666666666665</v>
      </c>
      <c r="F77" s="40">
        <v>380.38333333333333</v>
      </c>
      <c r="G77" s="40">
        <v>375.96666666666664</v>
      </c>
      <c r="H77" s="40">
        <v>394.06666666666666</v>
      </c>
      <c r="I77" s="40">
        <v>398.48333333333329</v>
      </c>
      <c r="J77" s="40">
        <v>403.11666666666667</v>
      </c>
      <c r="K77" s="31">
        <v>393.85</v>
      </c>
      <c r="L77" s="31">
        <v>384.8</v>
      </c>
      <c r="M77" s="31">
        <v>2.0302600000000002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207.45</v>
      </c>
      <c r="D78" s="40">
        <v>208.23333333333335</v>
      </c>
      <c r="E78" s="40">
        <v>205.76666666666671</v>
      </c>
      <c r="F78" s="40">
        <v>204.08333333333337</v>
      </c>
      <c r="G78" s="40">
        <v>201.61666666666673</v>
      </c>
      <c r="H78" s="40">
        <v>209.91666666666669</v>
      </c>
      <c r="I78" s="40">
        <v>212.38333333333333</v>
      </c>
      <c r="J78" s="40">
        <v>214.06666666666666</v>
      </c>
      <c r="K78" s="31">
        <v>210.7</v>
      </c>
      <c r="L78" s="31">
        <v>206.55</v>
      </c>
      <c r="M78" s="31">
        <v>64.598820000000003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764.3</v>
      </c>
      <c r="D79" s="40">
        <v>758.16666666666663</v>
      </c>
      <c r="E79" s="40">
        <v>748.68333333333328</v>
      </c>
      <c r="F79" s="40">
        <v>733.06666666666661</v>
      </c>
      <c r="G79" s="40">
        <v>723.58333333333326</v>
      </c>
      <c r="H79" s="40">
        <v>773.7833333333333</v>
      </c>
      <c r="I79" s="40">
        <v>783.26666666666665</v>
      </c>
      <c r="J79" s="40">
        <v>798.88333333333333</v>
      </c>
      <c r="K79" s="31">
        <v>767.65</v>
      </c>
      <c r="L79" s="31">
        <v>742.55</v>
      </c>
      <c r="M79" s="31">
        <v>15.396699999999999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57.15</v>
      </c>
      <c r="D80" s="40">
        <v>57.4</v>
      </c>
      <c r="E80" s="40">
        <v>56.75</v>
      </c>
      <c r="F80" s="40">
        <v>56.35</v>
      </c>
      <c r="G80" s="40">
        <v>55.7</v>
      </c>
      <c r="H80" s="40">
        <v>57.8</v>
      </c>
      <c r="I80" s="40">
        <v>58.449999999999989</v>
      </c>
      <c r="J80" s="40">
        <v>58.849999999999994</v>
      </c>
      <c r="K80" s="31">
        <v>58.05</v>
      </c>
      <c r="L80" s="31">
        <v>57</v>
      </c>
      <c r="M80" s="31">
        <v>221.57667000000001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419.95</v>
      </c>
      <c r="D81" s="40">
        <v>420.4666666666667</v>
      </c>
      <c r="E81" s="40">
        <v>416.63333333333338</v>
      </c>
      <c r="F81" s="40">
        <v>413.31666666666666</v>
      </c>
      <c r="G81" s="40">
        <v>409.48333333333335</v>
      </c>
      <c r="H81" s="40">
        <v>423.78333333333342</v>
      </c>
      <c r="I81" s="40">
        <v>427.61666666666667</v>
      </c>
      <c r="J81" s="40">
        <v>430.93333333333345</v>
      </c>
      <c r="K81" s="31">
        <v>424.3</v>
      </c>
      <c r="L81" s="31">
        <v>417.15</v>
      </c>
      <c r="M81" s="31">
        <v>58.845579999999998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12439.5</v>
      </c>
      <c r="D82" s="40">
        <v>12432.866666666667</v>
      </c>
      <c r="E82" s="40">
        <v>12265.733333333334</v>
      </c>
      <c r="F82" s="40">
        <v>12091.966666666667</v>
      </c>
      <c r="G82" s="40">
        <v>11924.833333333334</v>
      </c>
      <c r="H82" s="40">
        <v>12606.633333333333</v>
      </c>
      <c r="I82" s="40">
        <v>12773.766666666668</v>
      </c>
      <c r="J82" s="40">
        <v>12947.533333333333</v>
      </c>
      <c r="K82" s="31">
        <v>12600</v>
      </c>
      <c r="L82" s="31">
        <v>12259.1</v>
      </c>
      <c r="M82" s="31">
        <v>2.5690000000000001E-2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726.8</v>
      </c>
      <c r="D83" s="40">
        <v>730.03333333333342</v>
      </c>
      <c r="E83" s="40">
        <v>719.96666666666681</v>
      </c>
      <c r="F83" s="40">
        <v>713.13333333333344</v>
      </c>
      <c r="G83" s="40">
        <v>703.06666666666683</v>
      </c>
      <c r="H83" s="40">
        <v>736.86666666666679</v>
      </c>
      <c r="I83" s="40">
        <v>746.93333333333339</v>
      </c>
      <c r="J83" s="40">
        <v>753.76666666666677</v>
      </c>
      <c r="K83" s="31">
        <v>740.1</v>
      </c>
      <c r="L83" s="31">
        <v>723.2</v>
      </c>
      <c r="M83" s="31">
        <v>260.09026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368.2</v>
      </c>
      <c r="D84" s="40">
        <v>368.84999999999997</v>
      </c>
      <c r="E84" s="40">
        <v>365.89999999999992</v>
      </c>
      <c r="F84" s="40">
        <v>363.59999999999997</v>
      </c>
      <c r="G84" s="40">
        <v>360.64999999999992</v>
      </c>
      <c r="H84" s="40">
        <v>371.14999999999992</v>
      </c>
      <c r="I84" s="40">
        <v>374.09999999999997</v>
      </c>
      <c r="J84" s="40">
        <v>376.39999999999992</v>
      </c>
      <c r="K84" s="31">
        <v>371.8</v>
      </c>
      <c r="L84" s="31">
        <v>366.55</v>
      </c>
      <c r="M84" s="31">
        <v>12.57724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1304.25</v>
      </c>
      <c r="D85" s="40">
        <v>1311.75</v>
      </c>
      <c r="E85" s="40">
        <v>1288.5</v>
      </c>
      <c r="F85" s="40">
        <v>1272.75</v>
      </c>
      <c r="G85" s="40">
        <v>1249.5</v>
      </c>
      <c r="H85" s="40">
        <v>1327.5</v>
      </c>
      <c r="I85" s="40">
        <v>1350.75</v>
      </c>
      <c r="J85" s="40">
        <v>1366.5</v>
      </c>
      <c r="K85" s="31">
        <v>1335</v>
      </c>
      <c r="L85" s="31">
        <v>1296</v>
      </c>
      <c r="M85" s="31">
        <v>1.6536900000000001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439.9</v>
      </c>
      <c r="D86" s="40">
        <v>442.68333333333334</v>
      </c>
      <c r="E86" s="40">
        <v>432.4666666666667</v>
      </c>
      <c r="F86" s="40">
        <v>425.03333333333336</v>
      </c>
      <c r="G86" s="40">
        <v>414.81666666666672</v>
      </c>
      <c r="H86" s="40">
        <v>450.11666666666667</v>
      </c>
      <c r="I86" s="40">
        <v>460.33333333333326</v>
      </c>
      <c r="J86" s="40">
        <v>467.76666666666665</v>
      </c>
      <c r="K86" s="31">
        <v>452.9</v>
      </c>
      <c r="L86" s="31">
        <v>435.25</v>
      </c>
      <c r="M86" s="31">
        <v>36.894060000000003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111.45</v>
      </c>
      <c r="D87" s="40">
        <v>112.23333333333333</v>
      </c>
      <c r="E87" s="40">
        <v>110.51666666666667</v>
      </c>
      <c r="F87" s="40">
        <v>109.58333333333333</v>
      </c>
      <c r="G87" s="40">
        <v>107.86666666666666</v>
      </c>
      <c r="H87" s="40">
        <v>113.16666666666667</v>
      </c>
      <c r="I87" s="40">
        <v>114.88333333333334</v>
      </c>
      <c r="J87" s="40">
        <v>115.81666666666668</v>
      </c>
      <c r="K87" s="31">
        <v>113.95</v>
      </c>
      <c r="L87" s="31">
        <v>111.3</v>
      </c>
      <c r="M87" s="31">
        <v>3.23516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6445.1</v>
      </c>
      <c r="D88" s="40">
        <v>6454.7</v>
      </c>
      <c r="E88" s="40">
        <v>6365.4</v>
      </c>
      <c r="F88" s="40">
        <v>6285.7</v>
      </c>
      <c r="G88" s="40">
        <v>6196.4</v>
      </c>
      <c r="H88" s="40">
        <v>6534.4</v>
      </c>
      <c r="I88" s="40">
        <v>6623.7000000000007</v>
      </c>
      <c r="J88" s="40">
        <v>6703.4</v>
      </c>
      <c r="K88" s="31">
        <v>6544</v>
      </c>
      <c r="L88" s="31">
        <v>6375</v>
      </c>
      <c r="M88" s="31">
        <v>0.32976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850.4</v>
      </c>
      <c r="D89" s="40">
        <v>855.35</v>
      </c>
      <c r="E89" s="40">
        <v>838.7</v>
      </c>
      <c r="F89" s="40">
        <v>827</v>
      </c>
      <c r="G89" s="40">
        <v>810.35</v>
      </c>
      <c r="H89" s="40">
        <v>867.05000000000007</v>
      </c>
      <c r="I89" s="40">
        <v>883.69999999999993</v>
      </c>
      <c r="J89" s="40">
        <v>895.40000000000009</v>
      </c>
      <c r="K89" s="31">
        <v>872</v>
      </c>
      <c r="L89" s="31">
        <v>843.65</v>
      </c>
      <c r="M89" s="31">
        <v>24.51182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1164.6500000000001</v>
      </c>
      <c r="D90" s="40">
        <v>1173.0833333333333</v>
      </c>
      <c r="E90" s="40">
        <v>1151.7666666666664</v>
      </c>
      <c r="F90" s="40">
        <v>1138.8833333333332</v>
      </c>
      <c r="G90" s="40">
        <v>1117.5666666666664</v>
      </c>
      <c r="H90" s="40">
        <v>1185.9666666666665</v>
      </c>
      <c r="I90" s="40">
        <v>1207.2833333333335</v>
      </c>
      <c r="J90" s="40">
        <v>1220.1666666666665</v>
      </c>
      <c r="K90" s="31">
        <v>1194.4000000000001</v>
      </c>
      <c r="L90" s="31">
        <v>1160.2</v>
      </c>
      <c r="M90" s="31">
        <v>0.72465000000000002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15369.3</v>
      </c>
      <c r="D91" s="40">
        <v>15354.516666666668</v>
      </c>
      <c r="E91" s="40">
        <v>15234.783333333336</v>
      </c>
      <c r="F91" s="40">
        <v>15100.266666666668</v>
      </c>
      <c r="G91" s="40">
        <v>14980.533333333336</v>
      </c>
      <c r="H91" s="40">
        <v>15489.033333333336</v>
      </c>
      <c r="I91" s="40">
        <v>15608.76666666667</v>
      </c>
      <c r="J91" s="40">
        <v>15743.283333333336</v>
      </c>
      <c r="K91" s="31">
        <v>15474.25</v>
      </c>
      <c r="L91" s="31">
        <v>15220</v>
      </c>
      <c r="M91" s="31">
        <v>0.40458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420.8</v>
      </c>
      <c r="D92" s="40">
        <v>420.36666666666662</v>
      </c>
      <c r="E92" s="40">
        <v>401.73333333333323</v>
      </c>
      <c r="F92" s="40">
        <v>382.66666666666663</v>
      </c>
      <c r="G92" s="40">
        <v>364.03333333333325</v>
      </c>
      <c r="H92" s="40">
        <v>439.43333333333322</v>
      </c>
      <c r="I92" s="40">
        <v>458.06666666666655</v>
      </c>
      <c r="J92" s="40">
        <v>477.13333333333321</v>
      </c>
      <c r="K92" s="31">
        <v>439</v>
      </c>
      <c r="L92" s="31">
        <v>401.3</v>
      </c>
      <c r="M92" s="31">
        <v>34.226750000000003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4042.35</v>
      </c>
      <c r="D93" s="40">
        <v>4045.1</v>
      </c>
      <c r="E93" s="40">
        <v>4014.75</v>
      </c>
      <c r="F93" s="40">
        <v>3987.15</v>
      </c>
      <c r="G93" s="40">
        <v>3956.8</v>
      </c>
      <c r="H93" s="40">
        <v>4072.7</v>
      </c>
      <c r="I93" s="40">
        <v>4103.0499999999993</v>
      </c>
      <c r="J93" s="40">
        <v>4130.6499999999996</v>
      </c>
      <c r="K93" s="31">
        <v>4075.45</v>
      </c>
      <c r="L93" s="31">
        <v>4017.5</v>
      </c>
      <c r="M93" s="31">
        <v>3.22858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160.30000000000001</v>
      </c>
      <c r="D94" s="40">
        <v>160.93333333333334</v>
      </c>
      <c r="E94" s="40">
        <v>159.11666666666667</v>
      </c>
      <c r="F94" s="40">
        <v>157.93333333333334</v>
      </c>
      <c r="G94" s="40">
        <v>156.11666666666667</v>
      </c>
      <c r="H94" s="40">
        <v>162.11666666666667</v>
      </c>
      <c r="I94" s="40">
        <v>163.93333333333334</v>
      </c>
      <c r="J94" s="40">
        <v>165.11666666666667</v>
      </c>
      <c r="K94" s="31">
        <v>162.75</v>
      </c>
      <c r="L94" s="31">
        <v>159.75</v>
      </c>
      <c r="M94" s="31">
        <v>10.499370000000001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397.85</v>
      </c>
      <c r="D95" s="40">
        <v>396.11666666666662</v>
      </c>
      <c r="E95" s="40">
        <v>391.23333333333323</v>
      </c>
      <c r="F95" s="40">
        <v>384.61666666666662</v>
      </c>
      <c r="G95" s="40">
        <v>379.73333333333323</v>
      </c>
      <c r="H95" s="40">
        <v>402.73333333333323</v>
      </c>
      <c r="I95" s="40">
        <v>407.61666666666656</v>
      </c>
      <c r="J95" s="40">
        <v>414.23333333333323</v>
      </c>
      <c r="K95" s="31">
        <v>401</v>
      </c>
      <c r="L95" s="31">
        <v>389.5</v>
      </c>
      <c r="M95" s="31">
        <v>2.9650500000000002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86.15</v>
      </c>
      <c r="D96" s="40">
        <v>86.616666666666674</v>
      </c>
      <c r="E96" s="40">
        <v>85.333333333333343</v>
      </c>
      <c r="F96" s="40">
        <v>84.516666666666666</v>
      </c>
      <c r="G96" s="40">
        <v>83.233333333333334</v>
      </c>
      <c r="H96" s="40">
        <v>87.433333333333351</v>
      </c>
      <c r="I96" s="40">
        <v>88.716666666666683</v>
      </c>
      <c r="J96" s="40">
        <v>89.53333333333336</v>
      </c>
      <c r="K96" s="31">
        <v>87.9</v>
      </c>
      <c r="L96" s="31">
        <v>85.8</v>
      </c>
      <c r="M96" s="31">
        <v>48.063740000000003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2890.95</v>
      </c>
      <c r="D97" s="40">
        <v>2911.4</v>
      </c>
      <c r="E97" s="40">
        <v>2854.55</v>
      </c>
      <c r="F97" s="40">
        <v>2818.15</v>
      </c>
      <c r="G97" s="40">
        <v>2761.3</v>
      </c>
      <c r="H97" s="40">
        <v>2947.8</v>
      </c>
      <c r="I97" s="40">
        <v>3004.6499999999996</v>
      </c>
      <c r="J97" s="40">
        <v>3041.05</v>
      </c>
      <c r="K97" s="31">
        <v>2968.25</v>
      </c>
      <c r="L97" s="31">
        <v>2875</v>
      </c>
      <c r="M97" s="31">
        <v>0.37739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302.8</v>
      </c>
      <c r="D98" s="40">
        <v>304.64999999999998</v>
      </c>
      <c r="E98" s="40">
        <v>298.54999999999995</v>
      </c>
      <c r="F98" s="40">
        <v>294.29999999999995</v>
      </c>
      <c r="G98" s="40">
        <v>288.19999999999993</v>
      </c>
      <c r="H98" s="40">
        <v>308.89999999999998</v>
      </c>
      <c r="I98" s="40">
        <v>315</v>
      </c>
      <c r="J98" s="40">
        <v>319.25</v>
      </c>
      <c r="K98" s="31">
        <v>310.75</v>
      </c>
      <c r="L98" s="31">
        <v>300.39999999999998</v>
      </c>
      <c r="M98" s="31">
        <v>2.6183399999999999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567.25</v>
      </c>
      <c r="D99" s="40">
        <v>567.2166666666667</v>
      </c>
      <c r="E99" s="40">
        <v>563.53333333333342</v>
      </c>
      <c r="F99" s="40">
        <v>559.81666666666672</v>
      </c>
      <c r="G99" s="40">
        <v>556.13333333333344</v>
      </c>
      <c r="H99" s="40">
        <v>570.93333333333339</v>
      </c>
      <c r="I99" s="40">
        <v>574.61666666666679</v>
      </c>
      <c r="J99" s="40">
        <v>578.33333333333337</v>
      </c>
      <c r="K99" s="31">
        <v>570.9</v>
      </c>
      <c r="L99" s="31">
        <v>563.5</v>
      </c>
      <c r="M99" s="31">
        <v>17.990449999999999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681.15</v>
      </c>
      <c r="D100" s="40">
        <v>675.31666666666672</v>
      </c>
      <c r="E100" s="40">
        <v>659.63333333333344</v>
      </c>
      <c r="F100" s="40">
        <v>638.11666666666667</v>
      </c>
      <c r="G100" s="40">
        <v>622.43333333333339</v>
      </c>
      <c r="H100" s="40">
        <v>696.83333333333348</v>
      </c>
      <c r="I100" s="40">
        <v>712.51666666666665</v>
      </c>
      <c r="J100" s="40">
        <v>734.03333333333353</v>
      </c>
      <c r="K100" s="31">
        <v>691</v>
      </c>
      <c r="L100" s="31">
        <v>653.79999999999995</v>
      </c>
      <c r="M100" s="31">
        <v>45.878579999999999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160.80000000000001</v>
      </c>
      <c r="D101" s="40">
        <v>160.6</v>
      </c>
      <c r="E101" s="40">
        <v>158.19999999999999</v>
      </c>
      <c r="F101" s="40">
        <v>155.6</v>
      </c>
      <c r="G101" s="40">
        <v>153.19999999999999</v>
      </c>
      <c r="H101" s="40">
        <v>163.19999999999999</v>
      </c>
      <c r="I101" s="40">
        <v>165.60000000000002</v>
      </c>
      <c r="J101" s="40">
        <v>168.2</v>
      </c>
      <c r="K101" s="31">
        <v>163</v>
      </c>
      <c r="L101" s="31">
        <v>158</v>
      </c>
      <c r="M101" s="31">
        <v>184.68123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895.85</v>
      </c>
      <c r="D102" s="40">
        <v>901.2833333333333</v>
      </c>
      <c r="E102" s="40">
        <v>885.56666666666661</v>
      </c>
      <c r="F102" s="40">
        <v>875.2833333333333</v>
      </c>
      <c r="G102" s="40">
        <v>859.56666666666661</v>
      </c>
      <c r="H102" s="40">
        <v>911.56666666666661</v>
      </c>
      <c r="I102" s="40">
        <v>927.2833333333333</v>
      </c>
      <c r="J102" s="40">
        <v>937.56666666666661</v>
      </c>
      <c r="K102" s="31">
        <v>917</v>
      </c>
      <c r="L102" s="31">
        <v>891</v>
      </c>
      <c r="M102" s="31">
        <v>1.72445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517.6</v>
      </c>
      <c r="D103" s="40">
        <v>514.5333333333333</v>
      </c>
      <c r="E103" s="40">
        <v>505.06666666666661</v>
      </c>
      <c r="F103" s="40">
        <v>492.5333333333333</v>
      </c>
      <c r="G103" s="40">
        <v>483.06666666666661</v>
      </c>
      <c r="H103" s="40">
        <v>527.06666666666661</v>
      </c>
      <c r="I103" s="40">
        <v>536.5333333333333</v>
      </c>
      <c r="J103" s="40">
        <v>549.06666666666661</v>
      </c>
      <c r="K103" s="31">
        <v>524</v>
      </c>
      <c r="L103" s="31">
        <v>502</v>
      </c>
      <c r="M103" s="31">
        <v>0.92596000000000001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875.1</v>
      </c>
      <c r="D104" s="40">
        <v>865.36666666666667</v>
      </c>
      <c r="E104" s="40">
        <v>851.73333333333335</v>
      </c>
      <c r="F104" s="40">
        <v>828.36666666666667</v>
      </c>
      <c r="G104" s="40">
        <v>814.73333333333335</v>
      </c>
      <c r="H104" s="40">
        <v>888.73333333333335</v>
      </c>
      <c r="I104" s="40">
        <v>902.36666666666679</v>
      </c>
      <c r="J104" s="40">
        <v>925.73333333333335</v>
      </c>
      <c r="K104" s="31">
        <v>879</v>
      </c>
      <c r="L104" s="31">
        <v>842</v>
      </c>
      <c r="M104" s="31">
        <v>1.3580000000000001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141.15</v>
      </c>
      <c r="D105" s="40">
        <v>141.18333333333331</v>
      </c>
      <c r="E105" s="40">
        <v>139.86666666666662</v>
      </c>
      <c r="F105" s="40">
        <v>138.58333333333331</v>
      </c>
      <c r="G105" s="40">
        <v>137.26666666666662</v>
      </c>
      <c r="H105" s="40">
        <v>142.46666666666661</v>
      </c>
      <c r="I105" s="40">
        <v>143.78333333333327</v>
      </c>
      <c r="J105" s="40">
        <v>145.06666666666661</v>
      </c>
      <c r="K105" s="31">
        <v>142.5</v>
      </c>
      <c r="L105" s="31">
        <v>139.9</v>
      </c>
      <c r="M105" s="31">
        <v>7.8070899999999996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1364.4</v>
      </c>
      <c r="D106" s="40">
        <v>1369.3999999999999</v>
      </c>
      <c r="E106" s="40">
        <v>1339.9999999999998</v>
      </c>
      <c r="F106" s="40">
        <v>1315.6</v>
      </c>
      <c r="G106" s="40">
        <v>1286.1999999999998</v>
      </c>
      <c r="H106" s="40">
        <v>1393.7999999999997</v>
      </c>
      <c r="I106" s="40">
        <v>1423.1999999999998</v>
      </c>
      <c r="J106" s="40">
        <v>1447.5999999999997</v>
      </c>
      <c r="K106" s="31">
        <v>1398.8</v>
      </c>
      <c r="L106" s="31">
        <v>1345</v>
      </c>
      <c r="M106" s="31">
        <v>3.4758399999999998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21.1</v>
      </c>
      <c r="D107" s="40">
        <v>21.25</v>
      </c>
      <c r="E107" s="40">
        <v>20.9</v>
      </c>
      <c r="F107" s="40">
        <v>20.7</v>
      </c>
      <c r="G107" s="40">
        <v>20.349999999999998</v>
      </c>
      <c r="H107" s="40">
        <v>21.45</v>
      </c>
      <c r="I107" s="40">
        <v>21.8</v>
      </c>
      <c r="J107" s="40">
        <v>22</v>
      </c>
      <c r="K107" s="31">
        <v>21.6</v>
      </c>
      <c r="L107" s="31">
        <v>21.05</v>
      </c>
      <c r="M107" s="31">
        <v>37.062919999999998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1273.5999999999999</v>
      </c>
      <c r="D108" s="40">
        <v>1278.8166666666666</v>
      </c>
      <c r="E108" s="40">
        <v>1262.7833333333333</v>
      </c>
      <c r="F108" s="40">
        <v>1251.9666666666667</v>
      </c>
      <c r="G108" s="40">
        <v>1235.9333333333334</v>
      </c>
      <c r="H108" s="40">
        <v>1289.6333333333332</v>
      </c>
      <c r="I108" s="40">
        <v>1305.6666666666665</v>
      </c>
      <c r="J108" s="40">
        <v>1316.4833333333331</v>
      </c>
      <c r="K108" s="31">
        <v>1294.8499999999999</v>
      </c>
      <c r="L108" s="31">
        <v>1268</v>
      </c>
      <c r="M108" s="31">
        <v>2.7653300000000001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436.2</v>
      </c>
      <c r="D109" s="40">
        <v>431.10000000000008</v>
      </c>
      <c r="E109" s="40">
        <v>423.70000000000016</v>
      </c>
      <c r="F109" s="40">
        <v>411.2000000000001</v>
      </c>
      <c r="G109" s="40">
        <v>403.80000000000018</v>
      </c>
      <c r="H109" s="40">
        <v>443.60000000000014</v>
      </c>
      <c r="I109" s="40">
        <v>451.00000000000011</v>
      </c>
      <c r="J109" s="40">
        <v>463.50000000000011</v>
      </c>
      <c r="K109" s="31">
        <v>438.5</v>
      </c>
      <c r="L109" s="31">
        <v>418.6</v>
      </c>
      <c r="M109" s="31">
        <v>4.8343600000000002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939.35</v>
      </c>
      <c r="D110" s="40">
        <v>934.98333333333323</v>
      </c>
      <c r="E110" s="40">
        <v>920.46666666666647</v>
      </c>
      <c r="F110" s="40">
        <v>901.58333333333326</v>
      </c>
      <c r="G110" s="40">
        <v>887.06666666666649</v>
      </c>
      <c r="H110" s="40">
        <v>953.86666666666645</v>
      </c>
      <c r="I110" s="40">
        <v>968.3833333333331</v>
      </c>
      <c r="J110" s="40">
        <v>987.26666666666642</v>
      </c>
      <c r="K110" s="31">
        <v>949.5</v>
      </c>
      <c r="L110" s="31">
        <v>916.1</v>
      </c>
      <c r="M110" s="31">
        <v>15.394349999999999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4587.6499999999996</v>
      </c>
      <c r="D111" s="40">
        <v>4589.0333333333328</v>
      </c>
      <c r="E111" s="40">
        <v>4560.0666666666657</v>
      </c>
      <c r="F111" s="40">
        <v>4532.4833333333327</v>
      </c>
      <c r="G111" s="40">
        <v>4503.5166666666655</v>
      </c>
      <c r="H111" s="40">
        <v>4616.6166666666659</v>
      </c>
      <c r="I111" s="40">
        <v>4645.583333333333</v>
      </c>
      <c r="J111" s="40">
        <v>4673.1666666666661</v>
      </c>
      <c r="K111" s="31">
        <v>4618</v>
      </c>
      <c r="L111" s="31">
        <v>4561.45</v>
      </c>
      <c r="M111" s="31">
        <v>4.4589999999999998E-2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206.1</v>
      </c>
      <c r="D112" s="40">
        <v>205.75</v>
      </c>
      <c r="E112" s="40">
        <v>203.35</v>
      </c>
      <c r="F112" s="40">
        <v>200.6</v>
      </c>
      <c r="G112" s="40">
        <v>198.2</v>
      </c>
      <c r="H112" s="40">
        <v>208.5</v>
      </c>
      <c r="I112" s="40">
        <v>210.89999999999998</v>
      </c>
      <c r="J112" s="40">
        <v>213.65</v>
      </c>
      <c r="K112" s="31">
        <v>208.15</v>
      </c>
      <c r="L112" s="31">
        <v>203</v>
      </c>
      <c r="M112" s="31">
        <v>20.102170000000001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306.7</v>
      </c>
      <c r="D113" s="40">
        <v>308.0333333333333</v>
      </c>
      <c r="E113" s="40">
        <v>303.66666666666663</v>
      </c>
      <c r="F113" s="40">
        <v>300.63333333333333</v>
      </c>
      <c r="G113" s="40">
        <v>296.26666666666665</v>
      </c>
      <c r="H113" s="40">
        <v>311.06666666666661</v>
      </c>
      <c r="I113" s="40">
        <v>315.43333333333328</v>
      </c>
      <c r="J113" s="40">
        <v>318.46666666666658</v>
      </c>
      <c r="K113" s="31">
        <v>312.39999999999998</v>
      </c>
      <c r="L113" s="31">
        <v>305</v>
      </c>
      <c r="M113" s="31">
        <v>5.3352199999999996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690.5</v>
      </c>
      <c r="D114" s="40">
        <v>698</v>
      </c>
      <c r="E114" s="40">
        <v>682</v>
      </c>
      <c r="F114" s="40">
        <v>673.5</v>
      </c>
      <c r="G114" s="40">
        <v>657.5</v>
      </c>
      <c r="H114" s="40">
        <v>706.5</v>
      </c>
      <c r="I114" s="40">
        <v>722.5</v>
      </c>
      <c r="J114" s="40">
        <v>731</v>
      </c>
      <c r="K114" s="31">
        <v>714</v>
      </c>
      <c r="L114" s="31">
        <v>689.5</v>
      </c>
      <c r="M114" s="31">
        <v>0.24485999999999999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585.95000000000005</v>
      </c>
      <c r="D115" s="40">
        <v>586.98333333333335</v>
      </c>
      <c r="E115" s="40">
        <v>571.9666666666667</v>
      </c>
      <c r="F115" s="40">
        <v>557.98333333333335</v>
      </c>
      <c r="G115" s="40">
        <v>542.9666666666667</v>
      </c>
      <c r="H115" s="40">
        <v>600.9666666666667</v>
      </c>
      <c r="I115" s="40">
        <v>615.98333333333335</v>
      </c>
      <c r="J115" s="40">
        <v>629.9666666666667</v>
      </c>
      <c r="K115" s="31">
        <v>602</v>
      </c>
      <c r="L115" s="31">
        <v>573</v>
      </c>
      <c r="M115" s="31">
        <v>31.86741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968.1</v>
      </c>
      <c r="D116" s="40">
        <v>965.86666666666667</v>
      </c>
      <c r="E116" s="40">
        <v>961.73333333333335</v>
      </c>
      <c r="F116" s="40">
        <v>955.36666666666667</v>
      </c>
      <c r="G116" s="40">
        <v>951.23333333333335</v>
      </c>
      <c r="H116" s="40">
        <v>972.23333333333335</v>
      </c>
      <c r="I116" s="40">
        <v>976.36666666666679</v>
      </c>
      <c r="J116" s="40">
        <v>982.73333333333335</v>
      </c>
      <c r="K116" s="31">
        <v>970</v>
      </c>
      <c r="L116" s="31">
        <v>959.5</v>
      </c>
      <c r="M116" s="31">
        <v>12.97533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152.55000000000001</v>
      </c>
      <c r="D117" s="40">
        <v>152.04999999999998</v>
      </c>
      <c r="E117" s="40">
        <v>151.09999999999997</v>
      </c>
      <c r="F117" s="40">
        <v>149.64999999999998</v>
      </c>
      <c r="G117" s="40">
        <v>148.69999999999996</v>
      </c>
      <c r="H117" s="40">
        <v>153.49999999999997</v>
      </c>
      <c r="I117" s="40">
        <v>154.44999999999996</v>
      </c>
      <c r="J117" s="40">
        <v>155.89999999999998</v>
      </c>
      <c r="K117" s="31">
        <v>153</v>
      </c>
      <c r="L117" s="31">
        <v>150.6</v>
      </c>
      <c r="M117" s="31">
        <v>10.61717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167.35</v>
      </c>
      <c r="D118" s="40">
        <v>166.81666666666669</v>
      </c>
      <c r="E118" s="40">
        <v>163.63333333333338</v>
      </c>
      <c r="F118" s="40">
        <v>159.91666666666669</v>
      </c>
      <c r="G118" s="40">
        <v>156.73333333333338</v>
      </c>
      <c r="H118" s="40">
        <v>170.53333333333339</v>
      </c>
      <c r="I118" s="40">
        <v>173.71666666666673</v>
      </c>
      <c r="J118" s="40">
        <v>177.43333333333339</v>
      </c>
      <c r="K118" s="31">
        <v>170</v>
      </c>
      <c r="L118" s="31">
        <v>163.1</v>
      </c>
      <c r="M118" s="31">
        <v>313.99318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363.75</v>
      </c>
      <c r="D119" s="40">
        <v>364.41666666666669</v>
      </c>
      <c r="E119" s="40">
        <v>361.88333333333338</v>
      </c>
      <c r="F119" s="40">
        <v>360.01666666666671</v>
      </c>
      <c r="G119" s="40">
        <v>357.48333333333341</v>
      </c>
      <c r="H119" s="40">
        <v>366.28333333333336</v>
      </c>
      <c r="I119" s="40">
        <v>368.81666666666666</v>
      </c>
      <c r="J119" s="40">
        <v>370.68333333333334</v>
      </c>
      <c r="K119" s="31">
        <v>366.95</v>
      </c>
      <c r="L119" s="31">
        <v>362.55</v>
      </c>
      <c r="M119" s="31">
        <v>0.93742999999999999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5652.75</v>
      </c>
      <c r="D120" s="40">
        <v>5628.55</v>
      </c>
      <c r="E120" s="40">
        <v>5582.4500000000007</v>
      </c>
      <c r="F120" s="40">
        <v>5512.1500000000005</v>
      </c>
      <c r="G120" s="40">
        <v>5466.0500000000011</v>
      </c>
      <c r="H120" s="40">
        <v>5698.85</v>
      </c>
      <c r="I120" s="40">
        <v>5744.9500000000007</v>
      </c>
      <c r="J120" s="40">
        <v>5815.25</v>
      </c>
      <c r="K120" s="31">
        <v>5674.65</v>
      </c>
      <c r="L120" s="31">
        <v>5558.25</v>
      </c>
      <c r="M120" s="31">
        <v>2.2023299999999999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1701.55</v>
      </c>
      <c r="D121" s="40">
        <v>1709.8500000000001</v>
      </c>
      <c r="E121" s="40">
        <v>1689.7000000000003</v>
      </c>
      <c r="F121" s="40">
        <v>1677.8500000000001</v>
      </c>
      <c r="G121" s="40">
        <v>1657.7000000000003</v>
      </c>
      <c r="H121" s="40">
        <v>1721.7000000000003</v>
      </c>
      <c r="I121" s="40">
        <v>1741.8500000000004</v>
      </c>
      <c r="J121" s="40">
        <v>1753.7000000000003</v>
      </c>
      <c r="K121" s="31">
        <v>1730</v>
      </c>
      <c r="L121" s="31">
        <v>1698</v>
      </c>
      <c r="M121" s="31">
        <v>6.649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3405.35</v>
      </c>
      <c r="D122" s="40">
        <v>3434.0666666666671</v>
      </c>
      <c r="E122" s="40">
        <v>3364.3333333333339</v>
      </c>
      <c r="F122" s="40">
        <v>3323.3166666666671</v>
      </c>
      <c r="G122" s="40">
        <v>3253.5833333333339</v>
      </c>
      <c r="H122" s="40">
        <v>3475.0833333333339</v>
      </c>
      <c r="I122" s="40">
        <v>3544.8166666666666</v>
      </c>
      <c r="J122" s="40">
        <v>3585.8333333333339</v>
      </c>
      <c r="K122" s="31">
        <v>3503.8</v>
      </c>
      <c r="L122" s="31">
        <v>3393.05</v>
      </c>
      <c r="M122" s="31">
        <v>3.0325899999999999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711.95</v>
      </c>
      <c r="D123" s="40">
        <v>713.15</v>
      </c>
      <c r="E123" s="40">
        <v>699.8</v>
      </c>
      <c r="F123" s="40">
        <v>687.65</v>
      </c>
      <c r="G123" s="40">
        <v>674.3</v>
      </c>
      <c r="H123" s="40">
        <v>725.3</v>
      </c>
      <c r="I123" s="40">
        <v>738.65000000000009</v>
      </c>
      <c r="J123" s="40">
        <v>750.8</v>
      </c>
      <c r="K123" s="31">
        <v>726.5</v>
      </c>
      <c r="L123" s="31">
        <v>701</v>
      </c>
      <c r="M123" s="31">
        <v>22.339510000000001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806.15</v>
      </c>
      <c r="D124" s="40">
        <v>814.11666666666667</v>
      </c>
      <c r="E124" s="40">
        <v>794.7833333333333</v>
      </c>
      <c r="F124" s="40">
        <v>783.41666666666663</v>
      </c>
      <c r="G124" s="40">
        <v>764.08333333333326</v>
      </c>
      <c r="H124" s="40">
        <v>825.48333333333335</v>
      </c>
      <c r="I124" s="40">
        <v>844.81666666666661</v>
      </c>
      <c r="J124" s="40">
        <v>856.18333333333339</v>
      </c>
      <c r="K124" s="31">
        <v>833.45</v>
      </c>
      <c r="L124" s="31">
        <v>802.75</v>
      </c>
      <c r="M124" s="31">
        <v>7.3093500000000002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656.95</v>
      </c>
      <c r="D125" s="40">
        <v>657.5</v>
      </c>
      <c r="E125" s="40">
        <v>650</v>
      </c>
      <c r="F125" s="40">
        <v>643.04999999999995</v>
      </c>
      <c r="G125" s="40">
        <v>635.54999999999995</v>
      </c>
      <c r="H125" s="40">
        <v>664.45</v>
      </c>
      <c r="I125" s="40">
        <v>671.95</v>
      </c>
      <c r="J125" s="40">
        <v>678.90000000000009</v>
      </c>
      <c r="K125" s="31">
        <v>665</v>
      </c>
      <c r="L125" s="31">
        <v>650.54999999999995</v>
      </c>
      <c r="M125" s="31">
        <v>1.56149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488.8</v>
      </c>
      <c r="D126" s="40">
        <v>483.11666666666662</v>
      </c>
      <c r="E126" s="40">
        <v>473.23333333333323</v>
      </c>
      <c r="F126" s="40">
        <v>457.66666666666663</v>
      </c>
      <c r="G126" s="40">
        <v>447.78333333333325</v>
      </c>
      <c r="H126" s="40">
        <v>498.68333333333322</v>
      </c>
      <c r="I126" s="40">
        <v>508.56666666666655</v>
      </c>
      <c r="J126" s="40">
        <v>524.13333333333321</v>
      </c>
      <c r="K126" s="31">
        <v>493</v>
      </c>
      <c r="L126" s="31">
        <v>467.55</v>
      </c>
      <c r="M126" s="31">
        <v>18.430340000000001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1027.8</v>
      </c>
      <c r="D127" s="40">
        <v>1027.3666666666666</v>
      </c>
      <c r="E127" s="40">
        <v>1015.4333333333332</v>
      </c>
      <c r="F127" s="40">
        <v>1003.0666666666666</v>
      </c>
      <c r="G127" s="40">
        <v>991.13333333333321</v>
      </c>
      <c r="H127" s="40">
        <v>1039.7333333333331</v>
      </c>
      <c r="I127" s="40">
        <v>1051.6666666666665</v>
      </c>
      <c r="J127" s="40">
        <v>1064.0333333333331</v>
      </c>
      <c r="K127" s="31">
        <v>1039.3</v>
      </c>
      <c r="L127" s="31">
        <v>1015</v>
      </c>
      <c r="M127" s="31">
        <v>4.5464900000000004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1064</v>
      </c>
      <c r="D128" s="40">
        <v>1072.4333333333334</v>
      </c>
      <c r="E128" s="40">
        <v>1046.5666666666668</v>
      </c>
      <c r="F128" s="40">
        <v>1029.1333333333334</v>
      </c>
      <c r="G128" s="40">
        <v>1003.2666666666669</v>
      </c>
      <c r="H128" s="40">
        <v>1089.8666666666668</v>
      </c>
      <c r="I128" s="40">
        <v>1115.7333333333336</v>
      </c>
      <c r="J128" s="40">
        <v>1133.1666666666667</v>
      </c>
      <c r="K128" s="31">
        <v>1098.3</v>
      </c>
      <c r="L128" s="31">
        <v>1055</v>
      </c>
      <c r="M128" s="31">
        <v>1.8698399999999999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92.45</v>
      </c>
      <c r="D129" s="40">
        <v>92.55</v>
      </c>
      <c r="E129" s="40">
        <v>91.6</v>
      </c>
      <c r="F129" s="40">
        <v>90.75</v>
      </c>
      <c r="G129" s="40">
        <v>89.8</v>
      </c>
      <c r="H129" s="40">
        <v>93.399999999999991</v>
      </c>
      <c r="I129" s="40">
        <v>94.350000000000009</v>
      </c>
      <c r="J129" s="40">
        <v>95.199999999999989</v>
      </c>
      <c r="K129" s="31">
        <v>93.5</v>
      </c>
      <c r="L129" s="31">
        <v>91.7</v>
      </c>
      <c r="M129" s="31">
        <v>20.988299999999999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1026.8</v>
      </c>
      <c r="D130" s="40">
        <v>1032.2666666666667</v>
      </c>
      <c r="E130" s="40">
        <v>1014.5333333333333</v>
      </c>
      <c r="F130" s="40">
        <v>1002.2666666666667</v>
      </c>
      <c r="G130" s="40">
        <v>984.5333333333333</v>
      </c>
      <c r="H130" s="40">
        <v>1044.5333333333333</v>
      </c>
      <c r="I130" s="40">
        <v>1062.2666666666664</v>
      </c>
      <c r="J130" s="40">
        <v>1074.5333333333333</v>
      </c>
      <c r="K130" s="31">
        <v>1050</v>
      </c>
      <c r="L130" s="31">
        <v>1020</v>
      </c>
      <c r="M130" s="31">
        <v>0.74502000000000002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401.85</v>
      </c>
      <c r="D131" s="40">
        <v>394.88333333333338</v>
      </c>
      <c r="E131" s="40">
        <v>376.96666666666675</v>
      </c>
      <c r="F131" s="40">
        <v>352.08333333333337</v>
      </c>
      <c r="G131" s="40">
        <v>334.16666666666674</v>
      </c>
      <c r="H131" s="40">
        <v>419.76666666666677</v>
      </c>
      <c r="I131" s="40">
        <v>437.68333333333339</v>
      </c>
      <c r="J131" s="40">
        <v>462.56666666666678</v>
      </c>
      <c r="K131" s="31">
        <v>412.8</v>
      </c>
      <c r="L131" s="31">
        <v>370</v>
      </c>
      <c r="M131" s="31">
        <v>764.61998000000006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647.65</v>
      </c>
      <c r="D132" s="40">
        <v>647.1</v>
      </c>
      <c r="E132" s="40">
        <v>643.20000000000005</v>
      </c>
      <c r="F132" s="40">
        <v>638.75</v>
      </c>
      <c r="G132" s="40">
        <v>634.85</v>
      </c>
      <c r="H132" s="40">
        <v>651.55000000000007</v>
      </c>
      <c r="I132" s="40">
        <v>655.44999999999993</v>
      </c>
      <c r="J132" s="40">
        <v>659.90000000000009</v>
      </c>
      <c r="K132" s="31">
        <v>651</v>
      </c>
      <c r="L132" s="31">
        <v>642.65</v>
      </c>
      <c r="M132" s="31">
        <v>14.805289999999999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2127.15</v>
      </c>
      <c r="D133" s="40">
        <v>2142.4166666666665</v>
      </c>
      <c r="E133" s="40">
        <v>2100.833333333333</v>
      </c>
      <c r="F133" s="40">
        <v>2074.5166666666664</v>
      </c>
      <c r="G133" s="40">
        <v>2032.9333333333329</v>
      </c>
      <c r="H133" s="40">
        <v>2168.7333333333331</v>
      </c>
      <c r="I133" s="40">
        <v>2210.3166666666662</v>
      </c>
      <c r="J133" s="40">
        <v>2236.6333333333332</v>
      </c>
      <c r="K133" s="31">
        <v>2184</v>
      </c>
      <c r="L133" s="31">
        <v>2116.1</v>
      </c>
      <c r="M133" s="31">
        <v>2.8198799999999999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2469.1999999999998</v>
      </c>
      <c r="D134" s="40">
        <v>2458.0666666666666</v>
      </c>
      <c r="E134" s="40">
        <v>2441.1333333333332</v>
      </c>
      <c r="F134" s="40">
        <v>2413.0666666666666</v>
      </c>
      <c r="G134" s="40">
        <v>2396.1333333333332</v>
      </c>
      <c r="H134" s="40">
        <v>2486.1333333333332</v>
      </c>
      <c r="I134" s="40">
        <v>2503.0666666666666</v>
      </c>
      <c r="J134" s="40">
        <v>2531.1333333333332</v>
      </c>
      <c r="K134" s="31">
        <v>2475</v>
      </c>
      <c r="L134" s="31">
        <v>2430</v>
      </c>
      <c r="M134" s="31">
        <v>7.6691000000000003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233.3</v>
      </c>
      <c r="D135" s="40">
        <v>234.48333333333335</v>
      </c>
      <c r="E135" s="40">
        <v>230.1166666666667</v>
      </c>
      <c r="F135" s="40">
        <v>226.93333333333337</v>
      </c>
      <c r="G135" s="40">
        <v>222.56666666666672</v>
      </c>
      <c r="H135" s="40">
        <v>237.66666666666669</v>
      </c>
      <c r="I135" s="40">
        <v>242.03333333333336</v>
      </c>
      <c r="J135" s="40">
        <v>245.21666666666667</v>
      </c>
      <c r="K135" s="31">
        <v>238.85</v>
      </c>
      <c r="L135" s="31">
        <v>231.3</v>
      </c>
      <c r="M135" s="31">
        <v>49.408540000000002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181.05</v>
      </c>
      <c r="D136" s="40">
        <v>181.86666666666667</v>
      </c>
      <c r="E136" s="40">
        <v>179.18333333333334</v>
      </c>
      <c r="F136" s="40">
        <v>177.31666666666666</v>
      </c>
      <c r="G136" s="40">
        <v>174.63333333333333</v>
      </c>
      <c r="H136" s="40">
        <v>183.73333333333335</v>
      </c>
      <c r="I136" s="40">
        <v>186.41666666666669</v>
      </c>
      <c r="J136" s="40">
        <v>188.28333333333336</v>
      </c>
      <c r="K136" s="31">
        <v>184.55</v>
      </c>
      <c r="L136" s="31">
        <v>180</v>
      </c>
      <c r="M136" s="31">
        <v>9.0900599999999994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832.55</v>
      </c>
      <c r="D137" s="40">
        <v>829.41666666666663</v>
      </c>
      <c r="E137" s="40">
        <v>818.98333333333323</v>
      </c>
      <c r="F137" s="40">
        <v>805.41666666666663</v>
      </c>
      <c r="G137" s="40">
        <v>794.98333333333323</v>
      </c>
      <c r="H137" s="40">
        <v>842.98333333333323</v>
      </c>
      <c r="I137" s="40">
        <v>853.41666666666663</v>
      </c>
      <c r="J137" s="40">
        <v>866.98333333333323</v>
      </c>
      <c r="K137" s="31">
        <v>839.85</v>
      </c>
      <c r="L137" s="31">
        <v>815.85</v>
      </c>
      <c r="M137" s="31">
        <v>1.1955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554.04999999999995</v>
      </c>
      <c r="D138" s="40">
        <v>545.11666666666667</v>
      </c>
      <c r="E138" s="40">
        <v>530.23333333333335</v>
      </c>
      <c r="F138" s="40">
        <v>506.41666666666663</v>
      </c>
      <c r="G138" s="40">
        <v>491.5333333333333</v>
      </c>
      <c r="H138" s="40">
        <v>568.93333333333339</v>
      </c>
      <c r="I138" s="40">
        <v>583.81666666666683</v>
      </c>
      <c r="J138" s="40">
        <v>607.63333333333344</v>
      </c>
      <c r="K138" s="31">
        <v>560</v>
      </c>
      <c r="L138" s="31">
        <v>521.29999999999995</v>
      </c>
      <c r="M138" s="31">
        <v>9.7957900000000002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20.6</v>
      </c>
      <c r="D139" s="40">
        <v>20.399999999999999</v>
      </c>
      <c r="E139" s="40">
        <v>19.849999999999998</v>
      </c>
      <c r="F139" s="40">
        <v>19.099999999999998</v>
      </c>
      <c r="G139" s="40">
        <v>18.549999999999997</v>
      </c>
      <c r="H139" s="40">
        <v>21.15</v>
      </c>
      <c r="I139" s="40">
        <v>21.699999999999996</v>
      </c>
      <c r="J139" s="40">
        <v>22.45</v>
      </c>
      <c r="K139" s="31">
        <v>20.95</v>
      </c>
      <c r="L139" s="31">
        <v>19.649999999999999</v>
      </c>
      <c r="M139" s="31">
        <v>234.19015999999999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204.3</v>
      </c>
      <c r="D140" s="40">
        <v>206.79999999999998</v>
      </c>
      <c r="E140" s="40">
        <v>199.99999999999997</v>
      </c>
      <c r="F140" s="40">
        <v>195.7</v>
      </c>
      <c r="G140" s="40">
        <v>188.89999999999998</v>
      </c>
      <c r="H140" s="40">
        <v>211.09999999999997</v>
      </c>
      <c r="I140" s="40">
        <v>217.89999999999998</v>
      </c>
      <c r="J140" s="40">
        <v>222.19999999999996</v>
      </c>
      <c r="K140" s="31">
        <v>213.6</v>
      </c>
      <c r="L140" s="31">
        <v>202.5</v>
      </c>
      <c r="M140" s="31">
        <v>11.40371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5212.1000000000004</v>
      </c>
      <c r="D141" s="40">
        <v>5192.8</v>
      </c>
      <c r="E141" s="40">
        <v>5160.9000000000005</v>
      </c>
      <c r="F141" s="40">
        <v>5109.7000000000007</v>
      </c>
      <c r="G141" s="40">
        <v>5077.8000000000011</v>
      </c>
      <c r="H141" s="40">
        <v>5244</v>
      </c>
      <c r="I141" s="40">
        <v>5275.9</v>
      </c>
      <c r="J141" s="40">
        <v>5327.0999999999995</v>
      </c>
      <c r="K141" s="31">
        <v>5224.7</v>
      </c>
      <c r="L141" s="31">
        <v>5141.6000000000004</v>
      </c>
      <c r="M141" s="31">
        <v>2.5829200000000001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4396.3</v>
      </c>
      <c r="D142" s="40">
        <v>4355.7833333333328</v>
      </c>
      <c r="E142" s="40">
        <v>4251.5666666666657</v>
      </c>
      <c r="F142" s="40">
        <v>4106.833333333333</v>
      </c>
      <c r="G142" s="40">
        <v>4002.6166666666659</v>
      </c>
      <c r="H142" s="40">
        <v>4500.5166666666655</v>
      </c>
      <c r="I142" s="40">
        <v>4604.7333333333327</v>
      </c>
      <c r="J142" s="40">
        <v>4749.4666666666653</v>
      </c>
      <c r="K142" s="31">
        <v>4460</v>
      </c>
      <c r="L142" s="31">
        <v>4211.05</v>
      </c>
      <c r="M142" s="31">
        <v>11.42122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4040.1</v>
      </c>
      <c r="D143" s="40">
        <v>4029.2833333333328</v>
      </c>
      <c r="E143" s="40">
        <v>3998.8666666666659</v>
      </c>
      <c r="F143" s="40">
        <v>3957.6333333333332</v>
      </c>
      <c r="G143" s="40">
        <v>3927.2166666666662</v>
      </c>
      <c r="H143" s="40">
        <v>4070.5166666666655</v>
      </c>
      <c r="I143" s="40">
        <v>4100.9333333333325</v>
      </c>
      <c r="J143" s="40">
        <v>4142.1666666666652</v>
      </c>
      <c r="K143" s="31">
        <v>4059.7</v>
      </c>
      <c r="L143" s="31">
        <v>3988.05</v>
      </c>
      <c r="M143" s="31">
        <v>2.3020800000000001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4797.3</v>
      </c>
      <c r="D144" s="40">
        <v>4811.9666666666672</v>
      </c>
      <c r="E144" s="40">
        <v>4755.3333333333339</v>
      </c>
      <c r="F144" s="40">
        <v>4713.3666666666668</v>
      </c>
      <c r="G144" s="40">
        <v>4656.7333333333336</v>
      </c>
      <c r="H144" s="40">
        <v>4853.9333333333343</v>
      </c>
      <c r="I144" s="40">
        <v>4910.5666666666675</v>
      </c>
      <c r="J144" s="40">
        <v>4952.5333333333347</v>
      </c>
      <c r="K144" s="31">
        <v>4868.6000000000004</v>
      </c>
      <c r="L144" s="31">
        <v>4770</v>
      </c>
      <c r="M144" s="31">
        <v>5.6007300000000004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433.3</v>
      </c>
      <c r="D145" s="40">
        <v>437.08333333333331</v>
      </c>
      <c r="E145" s="40">
        <v>427.31666666666661</v>
      </c>
      <c r="F145" s="40">
        <v>421.33333333333331</v>
      </c>
      <c r="G145" s="40">
        <v>411.56666666666661</v>
      </c>
      <c r="H145" s="40">
        <v>443.06666666666661</v>
      </c>
      <c r="I145" s="40">
        <v>452.83333333333337</v>
      </c>
      <c r="J145" s="40">
        <v>458.81666666666661</v>
      </c>
      <c r="K145" s="31">
        <v>446.85</v>
      </c>
      <c r="L145" s="31">
        <v>431.1</v>
      </c>
      <c r="M145" s="31">
        <v>1.9890699999999999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123.4</v>
      </c>
      <c r="D146" s="40">
        <v>121.26666666666667</v>
      </c>
      <c r="E146" s="40">
        <v>118.38333333333333</v>
      </c>
      <c r="F146" s="40">
        <v>113.36666666666666</v>
      </c>
      <c r="G146" s="40">
        <v>110.48333333333332</v>
      </c>
      <c r="H146" s="40">
        <v>126.28333333333333</v>
      </c>
      <c r="I146" s="40">
        <v>129.16666666666669</v>
      </c>
      <c r="J146" s="40">
        <v>134.18333333333334</v>
      </c>
      <c r="K146" s="31">
        <v>124.15</v>
      </c>
      <c r="L146" s="31">
        <v>116.25</v>
      </c>
      <c r="M146" s="31">
        <v>49.176740000000002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251.9</v>
      </c>
      <c r="D147" s="40">
        <v>253.9666666666667</v>
      </c>
      <c r="E147" s="40">
        <v>249.13333333333338</v>
      </c>
      <c r="F147" s="40">
        <v>246.36666666666667</v>
      </c>
      <c r="G147" s="40">
        <v>241.53333333333336</v>
      </c>
      <c r="H147" s="40">
        <v>256.73333333333341</v>
      </c>
      <c r="I147" s="40">
        <v>261.56666666666666</v>
      </c>
      <c r="J147" s="40">
        <v>264.33333333333343</v>
      </c>
      <c r="K147" s="31">
        <v>258.8</v>
      </c>
      <c r="L147" s="31">
        <v>251.2</v>
      </c>
      <c r="M147" s="31">
        <v>4.5214600000000003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81.75</v>
      </c>
      <c r="D148" s="40">
        <v>82.066666666666663</v>
      </c>
      <c r="E148" s="40">
        <v>80.23333333333332</v>
      </c>
      <c r="F148" s="40">
        <v>78.716666666666654</v>
      </c>
      <c r="G148" s="40">
        <v>76.883333333333312</v>
      </c>
      <c r="H148" s="40">
        <v>83.583333333333329</v>
      </c>
      <c r="I148" s="40">
        <v>85.416666666666671</v>
      </c>
      <c r="J148" s="40">
        <v>86.933333333333337</v>
      </c>
      <c r="K148" s="31">
        <v>83.9</v>
      </c>
      <c r="L148" s="31">
        <v>80.55</v>
      </c>
      <c r="M148" s="31">
        <v>29.739450000000001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2857.05</v>
      </c>
      <c r="D149" s="40">
        <v>2859.0499999999997</v>
      </c>
      <c r="E149" s="40">
        <v>2841.3999999999996</v>
      </c>
      <c r="F149" s="40">
        <v>2825.75</v>
      </c>
      <c r="G149" s="40">
        <v>2808.1</v>
      </c>
      <c r="H149" s="40">
        <v>2874.6999999999994</v>
      </c>
      <c r="I149" s="40">
        <v>2892.35</v>
      </c>
      <c r="J149" s="40">
        <v>2907.9999999999991</v>
      </c>
      <c r="K149" s="31">
        <v>2876.7</v>
      </c>
      <c r="L149" s="31">
        <v>2843.4</v>
      </c>
      <c r="M149" s="31">
        <v>4.5267999999999997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213.95</v>
      </c>
      <c r="D150" s="40">
        <v>214.46666666666667</v>
      </c>
      <c r="E150" s="40">
        <v>208.93333333333334</v>
      </c>
      <c r="F150" s="40">
        <v>203.91666666666666</v>
      </c>
      <c r="G150" s="40">
        <v>198.38333333333333</v>
      </c>
      <c r="H150" s="40">
        <v>219.48333333333335</v>
      </c>
      <c r="I150" s="40">
        <v>225.01666666666671</v>
      </c>
      <c r="J150" s="40">
        <v>230.03333333333336</v>
      </c>
      <c r="K150" s="31">
        <v>220</v>
      </c>
      <c r="L150" s="31">
        <v>209.45</v>
      </c>
      <c r="M150" s="31">
        <v>12.121869999999999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584.4</v>
      </c>
      <c r="D151" s="40">
        <v>584.68333333333339</v>
      </c>
      <c r="E151" s="40">
        <v>580.86666666666679</v>
      </c>
      <c r="F151" s="40">
        <v>577.33333333333337</v>
      </c>
      <c r="G151" s="40">
        <v>573.51666666666677</v>
      </c>
      <c r="H151" s="40">
        <v>588.21666666666681</v>
      </c>
      <c r="I151" s="40">
        <v>592.03333333333342</v>
      </c>
      <c r="J151" s="40">
        <v>595.56666666666683</v>
      </c>
      <c r="K151" s="31">
        <v>588.5</v>
      </c>
      <c r="L151" s="31">
        <v>581.15</v>
      </c>
      <c r="M151" s="31">
        <v>2.2848799999999998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1562.4</v>
      </c>
      <c r="D152" s="40">
        <v>1579.1333333333332</v>
      </c>
      <c r="E152" s="40">
        <v>1534.2666666666664</v>
      </c>
      <c r="F152" s="40">
        <v>1506.1333333333332</v>
      </c>
      <c r="G152" s="40">
        <v>1461.2666666666664</v>
      </c>
      <c r="H152" s="40">
        <v>1607.2666666666664</v>
      </c>
      <c r="I152" s="40">
        <v>1652.1333333333332</v>
      </c>
      <c r="J152" s="40">
        <v>1680.2666666666664</v>
      </c>
      <c r="K152" s="31">
        <v>1624</v>
      </c>
      <c r="L152" s="31">
        <v>1551</v>
      </c>
      <c r="M152" s="31">
        <v>1.5714999999999999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74.05</v>
      </c>
      <c r="D153" s="40">
        <v>74.316666666666677</v>
      </c>
      <c r="E153" s="40">
        <v>73.633333333333354</v>
      </c>
      <c r="F153" s="40">
        <v>73.216666666666683</v>
      </c>
      <c r="G153" s="40">
        <v>72.53333333333336</v>
      </c>
      <c r="H153" s="40">
        <v>74.733333333333348</v>
      </c>
      <c r="I153" s="40">
        <v>75.416666666666657</v>
      </c>
      <c r="J153" s="40">
        <v>75.833333333333343</v>
      </c>
      <c r="K153" s="31">
        <v>75</v>
      </c>
      <c r="L153" s="31">
        <v>73.900000000000006</v>
      </c>
      <c r="M153" s="31">
        <v>11.82447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119.25</v>
      </c>
      <c r="D154" s="40">
        <v>119.43333333333334</v>
      </c>
      <c r="E154" s="40">
        <v>118.01666666666668</v>
      </c>
      <c r="F154" s="40">
        <v>116.78333333333335</v>
      </c>
      <c r="G154" s="40">
        <v>115.36666666666669</v>
      </c>
      <c r="H154" s="40">
        <v>120.66666666666667</v>
      </c>
      <c r="I154" s="40">
        <v>122.08333333333333</v>
      </c>
      <c r="J154" s="40">
        <v>123.31666666666666</v>
      </c>
      <c r="K154" s="31">
        <v>120.85</v>
      </c>
      <c r="L154" s="31">
        <v>118.2</v>
      </c>
      <c r="M154" s="31">
        <v>11.816560000000001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746.35</v>
      </c>
      <c r="D155" s="40">
        <v>750.11666666666667</v>
      </c>
      <c r="E155" s="40">
        <v>741.23333333333335</v>
      </c>
      <c r="F155" s="40">
        <v>736.11666666666667</v>
      </c>
      <c r="G155" s="40">
        <v>727.23333333333335</v>
      </c>
      <c r="H155" s="40">
        <v>755.23333333333335</v>
      </c>
      <c r="I155" s="40">
        <v>764.11666666666679</v>
      </c>
      <c r="J155" s="40">
        <v>769.23333333333335</v>
      </c>
      <c r="K155" s="31">
        <v>759</v>
      </c>
      <c r="L155" s="31">
        <v>745</v>
      </c>
      <c r="M155" s="31">
        <v>0.28047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1508.4</v>
      </c>
      <c r="D156" s="40">
        <v>1522.5333333333335</v>
      </c>
      <c r="E156" s="40">
        <v>1473.166666666667</v>
      </c>
      <c r="F156" s="40">
        <v>1437.9333333333334</v>
      </c>
      <c r="G156" s="40">
        <v>1388.5666666666668</v>
      </c>
      <c r="H156" s="40">
        <v>1557.7666666666671</v>
      </c>
      <c r="I156" s="40">
        <v>1607.1333333333334</v>
      </c>
      <c r="J156" s="40">
        <v>1642.3666666666672</v>
      </c>
      <c r="K156" s="31">
        <v>1571.9</v>
      </c>
      <c r="L156" s="31">
        <v>1487.3</v>
      </c>
      <c r="M156" s="31">
        <v>25.975650000000002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181.75</v>
      </c>
      <c r="D157" s="40">
        <v>182.38333333333333</v>
      </c>
      <c r="E157" s="40">
        <v>180.56666666666666</v>
      </c>
      <c r="F157" s="40">
        <v>179.38333333333333</v>
      </c>
      <c r="G157" s="40">
        <v>177.56666666666666</v>
      </c>
      <c r="H157" s="40">
        <v>183.56666666666666</v>
      </c>
      <c r="I157" s="40">
        <v>185.38333333333333</v>
      </c>
      <c r="J157" s="40">
        <v>186.56666666666666</v>
      </c>
      <c r="K157" s="31">
        <v>184.2</v>
      </c>
      <c r="L157" s="31">
        <v>181.2</v>
      </c>
      <c r="M157" s="31">
        <v>39.229889999999997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353</v>
      </c>
      <c r="D158" s="40">
        <v>353.81666666666666</v>
      </c>
      <c r="E158" s="40">
        <v>347.68333333333334</v>
      </c>
      <c r="F158" s="40">
        <v>342.36666666666667</v>
      </c>
      <c r="G158" s="40">
        <v>336.23333333333335</v>
      </c>
      <c r="H158" s="40">
        <v>359.13333333333333</v>
      </c>
      <c r="I158" s="40">
        <v>365.26666666666665</v>
      </c>
      <c r="J158" s="40">
        <v>370.58333333333331</v>
      </c>
      <c r="K158" s="31">
        <v>359.95</v>
      </c>
      <c r="L158" s="31">
        <v>348.5</v>
      </c>
      <c r="M158" s="31">
        <v>1.5010600000000001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81.849999999999994</v>
      </c>
      <c r="D159" s="40">
        <v>81.86666666666666</v>
      </c>
      <c r="E159" s="40">
        <v>81.23333333333332</v>
      </c>
      <c r="F159" s="40">
        <v>80.61666666666666</v>
      </c>
      <c r="G159" s="40">
        <v>79.98333333333332</v>
      </c>
      <c r="H159" s="40">
        <v>82.48333333333332</v>
      </c>
      <c r="I159" s="40">
        <v>83.116666666666674</v>
      </c>
      <c r="J159" s="40">
        <v>83.73333333333332</v>
      </c>
      <c r="K159" s="31">
        <v>82.5</v>
      </c>
      <c r="L159" s="31">
        <v>81.25</v>
      </c>
      <c r="M159" s="31">
        <v>136.40423999999999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3162.4</v>
      </c>
      <c r="D160" s="40">
        <v>3171.15</v>
      </c>
      <c r="E160" s="40">
        <v>3137.4</v>
      </c>
      <c r="F160" s="40">
        <v>3112.4</v>
      </c>
      <c r="G160" s="40">
        <v>3078.65</v>
      </c>
      <c r="H160" s="40">
        <v>3196.15</v>
      </c>
      <c r="I160" s="40">
        <v>3229.9</v>
      </c>
      <c r="J160" s="40">
        <v>3254.9</v>
      </c>
      <c r="K160" s="31">
        <v>3204.9</v>
      </c>
      <c r="L160" s="31">
        <v>3146.15</v>
      </c>
      <c r="M160" s="31">
        <v>0.14171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499.35</v>
      </c>
      <c r="D161" s="40">
        <v>497.41666666666669</v>
      </c>
      <c r="E161" s="40">
        <v>493.43333333333339</v>
      </c>
      <c r="F161" s="40">
        <v>487.51666666666671</v>
      </c>
      <c r="G161" s="40">
        <v>483.53333333333342</v>
      </c>
      <c r="H161" s="40">
        <v>503.33333333333337</v>
      </c>
      <c r="I161" s="40">
        <v>507.31666666666661</v>
      </c>
      <c r="J161" s="40">
        <v>513.23333333333335</v>
      </c>
      <c r="K161" s="31">
        <v>501.4</v>
      </c>
      <c r="L161" s="31">
        <v>491.5</v>
      </c>
      <c r="M161" s="31">
        <v>1.40127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192.9</v>
      </c>
      <c r="D162" s="40">
        <v>194.6</v>
      </c>
      <c r="E162" s="40">
        <v>190.7</v>
      </c>
      <c r="F162" s="40">
        <v>188.5</v>
      </c>
      <c r="G162" s="40">
        <v>184.6</v>
      </c>
      <c r="H162" s="40">
        <v>196.79999999999998</v>
      </c>
      <c r="I162" s="40">
        <v>200.70000000000002</v>
      </c>
      <c r="J162" s="40">
        <v>202.89999999999998</v>
      </c>
      <c r="K162" s="31">
        <v>198.5</v>
      </c>
      <c r="L162" s="31">
        <v>192.4</v>
      </c>
      <c r="M162" s="31">
        <v>7.2091599999999998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199.2</v>
      </c>
      <c r="D163" s="40">
        <v>199.66666666666666</v>
      </c>
      <c r="E163" s="40">
        <v>195.08333333333331</v>
      </c>
      <c r="F163" s="40">
        <v>190.96666666666667</v>
      </c>
      <c r="G163" s="40">
        <v>186.38333333333333</v>
      </c>
      <c r="H163" s="40">
        <v>203.7833333333333</v>
      </c>
      <c r="I163" s="40">
        <v>208.36666666666662</v>
      </c>
      <c r="J163" s="40">
        <v>212.48333333333329</v>
      </c>
      <c r="K163" s="31">
        <v>204.25</v>
      </c>
      <c r="L163" s="31">
        <v>195.55</v>
      </c>
      <c r="M163" s="31">
        <v>25.6997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270.89999999999998</v>
      </c>
      <c r="D164" s="40">
        <v>270.36666666666662</v>
      </c>
      <c r="E164" s="40">
        <v>267.03333333333325</v>
      </c>
      <c r="F164" s="40">
        <v>263.16666666666663</v>
      </c>
      <c r="G164" s="40">
        <v>259.83333333333326</v>
      </c>
      <c r="H164" s="40">
        <v>274.23333333333323</v>
      </c>
      <c r="I164" s="40">
        <v>277.56666666666661</v>
      </c>
      <c r="J164" s="40">
        <v>281.43333333333322</v>
      </c>
      <c r="K164" s="31">
        <v>273.7</v>
      </c>
      <c r="L164" s="31">
        <v>266.5</v>
      </c>
      <c r="M164" s="31">
        <v>22.93336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7.3</v>
      </c>
      <c r="D165" s="40">
        <v>7.3500000000000005</v>
      </c>
      <c r="E165" s="40">
        <v>7.2500000000000009</v>
      </c>
      <c r="F165" s="40">
        <v>7.2</v>
      </c>
      <c r="G165" s="40">
        <v>7.1000000000000005</v>
      </c>
      <c r="H165" s="40">
        <v>7.4000000000000012</v>
      </c>
      <c r="I165" s="40">
        <v>7.5000000000000009</v>
      </c>
      <c r="J165" s="40">
        <v>7.5500000000000016</v>
      </c>
      <c r="K165" s="31">
        <v>7.45</v>
      </c>
      <c r="L165" s="31">
        <v>7.3</v>
      </c>
      <c r="M165" s="31">
        <v>41.419049999999999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47.95</v>
      </c>
      <c r="D166" s="40">
        <v>48</v>
      </c>
      <c r="E166" s="40">
        <v>47.55</v>
      </c>
      <c r="F166" s="40">
        <v>47.15</v>
      </c>
      <c r="G166" s="40">
        <v>46.699999999999996</v>
      </c>
      <c r="H166" s="40">
        <v>48.4</v>
      </c>
      <c r="I166" s="40">
        <v>48.85</v>
      </c>
      <c r="J166" s="40">
        <v>49.25</v>
      </c>
      <c r="K166" s="31">
        <v>48.45</v>
      </c>
      <c r="L166" s="31">
        <v>47.6</v>
      </c>
      <c r="M166" s="31">
        <v>8.6147200000000002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152.9</v>
      </c>
      <c r="D167" s="40">
        <v>153.23333333333335</v>
      </c>
      <c r="E167" s="40">
        <v>150.81666666666669</v>
      </c>
      <c r="F167" s="40">
        <v>148.73333333333335</v>
      </c>
      <c r="G167" s="40">
        <v>146.31666666666669</v>
      </c>
      <c r="H167" s="40">
        <v>155.31666666666669</v>
      </c>
      <c r="I167" s="40">
        <v>157.73333333333332</v>
      </c>
      <c r="J167" s="40">
        <v>159.81666666666669</v>
      </c>
      <c r="K167" s="31">
        <v>155.65</v>
      </c>
      <c r="L167" s="31">
        <v>151.15</v>
      </c>
      <c r="M167" s="31">
        <v>151.38876999999999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306.5</v>
      </c>
      <c r="D168" s="40">
        <v>308.66666666666669</v>
      </c>
      <c r="E168" s="40">
        <v>301.63333333333338</v>
      </c>
      <c r="F168" s="40">
        <v>296.76666666666671</v>
      </c>
      <c r="G168" s="40">
        <v>289.73333333333341</v>
      </c>
      <c r="H168" s="40">
        <v>313.53333333333336</v>
      </c>
      <c r="I168" s="40">
        <v>320.56666666666666</v>
      </c>
      <c r="J168" s="40">
        <v>325.43333333333334</v>
      </c>
      <c r="K168" s="31">
        <v>315.7</v>
      </c>
      <c r="L168" s="31">
        <v>303.8</v>
      </c>
      <c r="M168" s="31">
        <v>0.91947000000000001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4501</v>
      </c>
      <c r="D169" s="40">
        <v>4510.3666666666668</v>
      </c>
      <c r="E169" s="40">
        <v>4470.6333333333332</v>
      </c>
      <c r="F169" s="40">
        <v>4440.2666666666664</v>
      </c>
      <c r="G169" s="40">
        <v>4400.5333333333328</v>
      </c>
      <c r="H169" s="40">
        <v>4540.7333333333336</v>
      </c>
      <c r="I169" s="40">
        <v>4580.4666666666672</v>
      </c>
      <c r="J169" s="40">
        <v>4610.8333333333339</v>
      </c>
      <c r="K169" s="31">
        <v>4550.1000000000004</v>
      </c>
      <c r="L169" s="31">
        <v>4480</v>
      </c>
      <c r="M169" s="31">
        <v>0.26967000000000002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36</v>
      </c>
      <c r="D170" s="40">
        <v>36.15</v>
      </c>
      <c r="E170" s="40">
        <v>35.5</v>
      </c>
      <c r="F170" s="40">
        <v>35</v>
      </c>
      <c r="G170" s="40">
        <v>34.35</v>
      </c>
      <c r="H170" s="40">
        <v>36.65</v>
      </c>
      <c r="I170" s="40">
        <v>37.29999999999999</v>
      </c>
      <c r="J170" s="40">
        <v>37.799999999999997</v>
      </c>
      <c r="K170" s="31">
        <v>36.799999999999997</v>
      </c>
      <c r="L170" s="31">
        <v>35.65</v>
      </c>
      <c r="M170" s="31">
        <v>446.95922999999999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3375.9</v>
      </c>
      <c r="D171" s="40">
        <v>3394.4833333333336</v>
      </c>
      <c r="E171" s="40">
        <v>3336.9666666666672</v>
      </c>
      <c r="F171" s="40">
        <v>3298.0333333333338</v>
      </c>
      <c r="G171" s="40">
        <v>3240.5166666666673</v>
      </c>
      <c r="H171" s="40">
        <v>3433.416666666667</v>
      </c>
      <c r="I171" s="40">
        <v>3490.9333333333334</v>
      </c>
      <c r="J171" s="40">
        <v>3529.8666666666668</v>
      </c>
      <c r="K171" s="31">
        <v>3452</v>
      </c>
      <c r="L171" s="31">
        <v>3355.55</v>
      </c>
      <c r="M171" s="31">
        <v>0.38611000000000001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192.55</v>
      </c>
      <c r="D172" s="40">
        <v>192.61666666666667</v>
      </c>
      <c r="E172" s="40">
        <v>191.03333333333336</v>
      </c>
      <c r="F172" s="40">
        <v>189.51666666666668</v>
      </c>
      <c r="G172" s="40">
        <v>187.93333333333337</v>
      </c>
      <c r="H172" s="40">
        <v>194.13333333333335</v>
      </c>
      <c r="I172" s="40">
        <v>195.71666666666667</v>
      </c>
      <c r="J172" s="40">
        <v>197.23333333333335</v>
      </c>
      <c r="K172" s="31">
        <v>194.2</v>
      </c>
      <c r="L172" s="31">
        <v>191.1</v>
      </c>
      <c r="M172" s="31">
        <v>0.70426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3386.2</v>
      </c>
      <c r="D173" s="40">
        <v>3397.7333333333336</v>
      </c>
      <c r="E173" s="40">
        <v>3348.4666666666672</v>
      </c>
      <c r="F173" s="40">
        <v>3310.7333333333336</v>
      </c>
      <c r="G173" s="40">
        <v>3261.4666666666672</v>
      </c>
      <c r="H173" s="40">
        <v>3435.4666666666672</v>
      </c>
      <c r="I173" s="40">
        <v>3484.7333333333336</v>
      </c>
      <c r="J173" s="40">
        <v>3522.4666666666672</v>
      </c>
      <c r="K173" s="31">
        <v>3447</v>
      </c>
      <c r="L173" s="31">
        <v>3360</v>
      </c>
      <c r="M173" s="31">
        <v>9.8659999999999998E-2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143.25</v>
      </c>
      <c r="D174" s="40">
        <v>143.88333333333333</v>
      </c>
      <c r="E174" s="40">
        <v>142.46666666666664</v>
      </c>
      <c r="F174" s="40">
        <v>141.68333333333331</v>
      </c>
      <c r="G174" s="40">
        <v>140.26666666666662</v>
      </c>
      <c r="H174" s="40">
        <v>144.66666666666666</v>
      </c>
      <c r="I174" s="40">
        <v>146.08333333333334</v>
      </c>
      <c r="J174" s="40">
        <v>146.86666666666667</v>
      </c>
      <c r="K174" s="31">
        <v>145.30000000000001</v>
      </c>
      <c r="L174" s="31">
        <v>143.1</v>
      </c>
      <c r="M174" s="31">
        <v>7.18832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5973.95</v>
      </c>
      <c r="D175" s="40">
        <v>5973.6833333333334</v>
      </c>
      <c r="E175" s="40">
        <v>5922.416666666667</v>
      </c>
      <c r="F175" s="40">
        <v>5870.8833333333332</v>
      </c>
      <c r="G175" s="40">
        <v>5819.6166666666668</v>
      </c>
      <c r="H175" s="40">
        <v>6025.2166666666672</v>
      </c>
      <c r="I175" s="40">
        <v>6076.4833333333336</v>
      </c>
      <c r="J175" s="40">
        <v>6128.0166666666673</v>
      </c>
      <c r="K175" s="31">
        <v>6024.95</v>
      </c>
      <c r="L175" s="31">
        <v>5922.15</v>
      </c>
      <c r="M175" s="31">
        <v>5.1630000000000002E-2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3905.25</v>
      </c>
      <c r="D176" s="40">
        <v>3909.9166666666665</v>
      </c>
      <c r="E176" s="40">
        <v>3862.833333333333</v>
      </c>
      <c r="F176" s="40">
        <v>3820.4166666666665</v>
      </c>
      <c r="G176" s="40">
        <v>3773.333333333333</v>
      </c>
      <c r="H176" s="40">
        <v>3952.333333333333</v>
      </c>
      <c r="I176" s="40">
        <v>3999.4166666666661</v>
      </c>
      <c r="J176" s="40">
        <v>4041.833333333333</v>
      </c>
      <c r="K176" s="31">
        <v>3957</v>
      </c>
      <c r="L176" s="31">
        <v>3867.5</v>
      </c>
      <c r="M176" s="31">
        <v>0.91881000000000002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1509.4</v>
      </c>
      <c r="D177" s="40">
        <v>1512.1333333333332</v>
      </c>
      <c r="E177" s="40">
        <v>1503.2666666666664</v>
      </c>
      <c r="F177" s="40">
        <v>1497.1333333333332</v>
      </c>
      <c r="G177" s="40">
        <v>1488.2666666666664</v>
      </c>
      <c r="H177" s="40">
        <v>1518.2666666666664</v>
      </c>
      <c r="I177" s="40">
        <v>1527.1333333333332</v>
      </c>
      <c r="J177" s="40">
        <v>1533.2666666666664</v>
      </c>
      <c r="K177" s="31">
        <v>1521</v>
      </c>
      <c r="L177" s="31">
        <v>1506</v>
      </c>
      <c r="M177" s="31">
        <v>0.46866000000000002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512</v>
      </c>
      <c r="D178" s="40">
        <v>512.19999999999993</v>
      </c>
      <c r="E178" s="40">
        <v>508.39999999999986</v>
      </c>
      <c r="F178" s="40">
        <v>504.79999999999995</v>
      </c>
      <c r="G178" s="40">
        <v>500.99999999999989</v>
      </c>
      <c r="H178" s="40">
        <v>515.79999999999984</v>
      </c>
      <c r="I178" s="40">
        <v>519.5999999999998</v>
      </c>
      <c r="J178" s="40">
        <v>523.19999999999982</v>
      </c>
      <c r="K178" s="31">
        <v>516</v>
      </c>
      <c r="L178" s="31">
        <v>508.6</v>
      </c>
      <c r="M178" s="31">
        <v>7.0114700000000001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1051.3499999999999</v>
      </c>
      <c r="D179" s="40">
        <v>1057.3333333333333</v>
      </c>
      <c r="E179" s="40">
        <v>1040.1166666666666</v>
      </c>
      <c r="F179" s="40">
        <v>1028.8833333333332</v>
      </c>
      <c r="G179" s="40">
        <v>1011.6666666666665</v>
      </c>
      <c r="H179" s="40">
        <v>1068.5666666666666</v>
      </c>
      <c r="I179" s="40">
        <v>1085.7833333333333</v>
      </c>
      <c r="J179" s="40">
        <v>1097.0166666666667</v>
      </c>
      <c r="K179" s="31">
        <v>1074.55</v>
      </c>
      <c r="L179" s="31">
        <v>1046.0999999999999</v>
      </c>
      <c r="M179" s="31">
        <v>0.40531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647.15</v>
      </c>
      <c r="D180" s="40">
        <v>650.13333333333333</v>
      </c>
      <c r="E180" s="40">
        <v>642.26666666666665</v>
      </c>
      <c r="F180" s="40">
        <v>637.38333333333333</v>
      </c>
      <c r="G180" s="40">
        <v>629.51666666666665</v>
      </c>
      <c r="H180" s="40">
        <v>655.01666666666665</v>
      </c>
      <c r="I180" s="40">
        <v>662.88333333333321</v>
      </c>
      <c r="J180" s="40">
        <v>667.76666666666665</v>
      </c>
      <c r="K180" s="31">
        <v>658</v>
      </c>
      <c r="L180" s="31">
        <v>645.25</v>
      </c>
      <c r="M180" s="31">
        <v>0.63643000000000005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1058.05</v>
      </c>
      <c r="D181" s="40">
        <v>1059.45</v>
      </c>
      <c r="E181" s="40">
        <v>1052.9000000000001</v>
      </c>
      <c r="F181" s="40">
        <v>1047.75</v>
      </c>
      <c r="G181" s="40">
        <v>1041.2</v>
      </c>
      <c r="H181" s="40">
        <v>1064.6000000000001</v>
      </c>
      <c r="I181" s="40">
        <v>1071.1499999999999</v>
      </c>
      <c r="J181" s="40">
        <v>1076.3000000000002</v>
      </c>
      <c r="K181" s="31">
        <v>1066</v>
      </c>
      <c r="L181" s="31">
        <v>1054.3</v>
      </c>
      <c r="M181" s="31">
        <v>8.5469500000000007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588.79999999999995</v>
      </c>
      <c r="D182" s="40">
        <v>584.43333333333328</v>
      </c>
      <c r="E182" s="40">
        <v>574.36666666666656</v>
      </c>
      <c r="F182" s="40">
        <v>559.93333333333328</v>
      </c>
      <c r="G182" s="40">
        <v>549.86666666666656</v>
      </c>
      <c r="H182" s="40">
        <v>598.86666666666656</v>
      </c>
      <c r="I182" s="40">
        <v>608.93333333333339</v>
      </c>
      <c r="J182" s="40">
        <v>623.36666666666656</v>
      </c>
      <c r="K182" s="31">
        <v>594.5</v>
      </c>
      <c r="L182" s="31">
        <v>570</v>
      </c>
      <c r="M182" s="31">
        <v>12.227959999999999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2199.3000000000002</v>
      </c>
      <c r="D183" s="40">
        <v>2156.8833333333337</v>
      </c>
      <c r="E183" s="40">
        <v>1999.4666666666672</v>
      </c>
      <c r="F183" s="40">
        <v>1799.6333333333334</v>
      </c>
      <c r="G183" s="40">
        <v>1642.2166666666669</v>
      </c>
      <c r="H183" s="40">
        <v>2356.7166666666672</v>
      </c>
      <c r="I183" s="40">
        <v>2514.1333333333341</v>
      </c>
      <c r="J183" s="40">
        <v>2713.9666666666676</v>
      </c>
      <c r="K183" s="31">
        <v>2314.3000000000002</v>
      </c>
      <c r="L183" s="31">
        <v>1957.05</v>
      </c>
      <c r="M183" s="31">
        <v>112.19241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321.8</v>
      </c>
      <c r="D184" s="40">
        <v>322.66666666666669</v>
      </c>
      <c r="E184" s="40">
        <v>318.08333333333337</v>
      </c>
      <c r="F184" s="40">
        <v>314.36666666666667</v>
      </c>
      <c r="G184" s="40">
        <v>309.78333333333336</v>
      </c>
      <c r="H184" s="40">
        <v>326.38333333333338</v>
      </c>
      <c r="I184" s="40">
        <v>330.96666666666675</v>
      </c>
      <c r="J184" s="40">
        <v>334.68333333333339</v>
      </c>
      <c r="K184" s="31">
        <v>327.25</v>
      </c>
      <c r="L184" s="31">
        <v>318.95</v>
      </c>
      <c r="M184" s="31">
        <v>15.206020000000001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610.9</v>
      </c>
      <c r="D185" s="40">
        <v>610.26666666666665</v>
      </c>
      <c r="E185" s="40">
        <v>600.63333333333333</v>
      </c>
      <c r="F185" s="40">
        <v>590.36666666666667</v>
      </c>
      <c r="G185" s="40">
        <v>580.73333333333335</v>
      </c>
      <c r="H185" s="40">
        <v>620.5333333333333</v>
      </c>
      <c r="I185" s="40">
        <v>630.16666666666652</v>
      </c>
      <c r="J185" s="40">
        <v>640.43333333333328</v>
      </c>
      <c r="K185" s="31">
        <v>619.9</v>
      </c>
      <c r="L185" s="31">
        <v>600</v>
      </c>
      <c r="M185" s="31">
        <v>5.50854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1606.85</v>
      </c>
      <c r="D186" s="40">
        <v>1601.7666666666667</v>
      </c>
      <c r="E186" s="40">
        <v>1578.5333333333333</v>
      </c>
      <c r="F186" s="40">
        <v>1550.2166666666667</v>
      </c>
      <c r="G186" s="40">
        <v>1526.9833333333333</v>
      </c>
      <c r="H186" s="40">
        <v>1630.0833333333333</v>
      </c>
      <c r="I186" s="40">
        <v>1653.3166666666664</v>
      </c>
      <c r="J186" s="40">
        <v>1681.6333333333332</v>
      </c>
      <c r="K186" s="31">
        <v>1625</v>
      </c>
      <c r="L186" s="31">
        <v>1573.45</v>
      </c>
      <c r="M186" s="31">
        <v>12.13696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364.35</v>
      </c>
      <c r="D187" s="40">
        <v>367.05</v>
      </c>
      <c r="E187" s="40">
        <v>360.8</v>
      </c>
      <c r="F187" s="40">
        <v>357.25</v>
      </c>
      <c r="G187" s="40">
        <v>351</v>
      </c>
      <c r="H187" s="40">
        <v>370.6</v>
      </c>
      <c r="I187" s="40">
        <v>376.85</v>
      </c>
      <c r="J187" s="40">
        <v>380.40000000000003</v>
      </c>
      <c r="K187" s="31">
        <v>373.3</v>
      </c>
      <c r="L187" s="31">
        <v>363.5</v>
      </c>
      <c r="M187" s="31">
        <v>1.69112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139.44999999999999</v>
      </c>
      <c r="D188" s="40">
        <v>139.21666666666667</v>
      </c>
      <c r="E188" s="40">
        <v>137.68333333333334</v>
      </c>
      <c r="F188" s="40">
        <v>135.91666666666666</v>
      </c>
      <c r="G188" s="40">
        <v>134.38333333333333</v>
      </c>
      <c r="H188" s="40">
        <v>140.98333333333335</v>
      </c>
      <c r="I188" s="40">
        <v>142.51666666666671</v>
      </c>
      <c r="J188" s="40">
        <v>144.28333333333336</v>
      </c>
      <c r="K188" s="31">
        <v>140.75</v>
      </c>
      <c r="L188" s="31">
        <v>137.44999999999999</v>
      </c>
      <c r="M188" s="31">
        <v>12.474539999999999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1415.35</v>
      </c>
      <c r="D189" s="40">
        <v>1413.3500000000001</v>
      </c>
      <c r="E189" s="40">
        <v>1386.0000000000002</v>
      </c>
      <c r="F189" s="40">
        <v>1356.65</v>
      </c>
      <c r="G189" s="40">
        <v>1329.3000000000002</v>
      </c>
      <c r="H189" s="40">
        <v>1442.7000000000003</v>
      </c>
      <c r="I189" s="40">
        <v>1470.0500000000002</v>
      </c>
      <c r="J189" s="40">
        <v>1499.4000000000003</v>
      </c>
      <c r="K189" s="31">
        <v>1440.7</v>
      </c>
      <c r="L189" s="31">
        <v>1384</v>
      </c>
      <c r="M189" s="31">
        <v>0.61672000000000005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552.20000000000005</v>
      </c>
      <c r="D190" s="40">
        <v>555.35</v>
      </c>
      <c r="E190" s="40">
        <v>539</v>
      </c>
      <c r="F190" s="40">
        <v>525.79999999999995</v>
      </c>
      <c r="G190" s="40">
        <v>509.44999999999993</v>
      </c>
      <c r="H190" s="40">
        <v>568.55000000000007</v>
      </c>
      <c r="I190" s="40">
        <v>584.9000000000002</v>
      </c>
      <c r="J190" s="40">
        <v>598.10000000000014</v>
      </c>
      <c r="K190" s="31">
        <v>571.70000000000005</v>
      </c>
      <c r="L190" s="31">
        <v>542.15</v>
      </c>
      <c r="M190" s="31">
        <v>20.147459999999999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173.95</v>
      </c>
      <c r="D191" s="40">
        <v>174.76666666666665</v>
      </c>
      <c r="E191" s="40">
        <v>172.68333333333331</v>
      </c>
      <c r="F191" s="40">
        <v>171.41666666666666</v>
      </c>
      <c r="G191" s="40">
        <v>169.33333333333331</v>
      </c>
      <c r="H191" s="40">
        <v>176.0333333333333</v>
      </c>
      <c r="I191" s="40">
        <v>178.11666666666667</v>
      </c>
      <c r="J191" s="40">
        <v>179.3833333333333</v>
      </c>
      <c r="K191" s="31">
        <v>176.85</v>
      </c>
      <c r="L191" s="31">
        <v>173.5</v>
      </c>
      <c r="M191" s="31">
        <v>1.5763199999999999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1766.85</v>
      </c>
      <c r="D192" s="40">
        <v>1768.2833333333335</v>
      </c>
      <c r="E192" s="40">
        <v>1738.5666666666671</v>
      </c>
      <c r="F192" s="40">
        <v>1710.2833333333335</v>
      </c>
      <c r="G192" s="40">
        <v>1680.5666666666671</v>
      </c>
      <c r="H192" s="40">
        <v>1796.5666666666671</v>
      </c>
      <c r="I192" s="40">
        <v>1826.2833333333338</v>
      </c>
      <c r="J192" s="40">
        <v>1854.5666666666671</v>
      </c>
      <c r="K192" s="31">
        <v>1798</v>
      </c>
      <c r="L192" s="31">
        <v>1740</v>
      </c>
      <c r="M192" s="31">
        <v>2.6838199999999999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626.79999999999995</v>
      </c>
      <c r="D193" s="40">
        <v>629.93333333333328</v>
      </c>
      <c r="E193" s="40">
        <v>622.61666666666656</v>
      </c>
      <c r="F193" s="40">
        <v>618.43333333333328</v>
      </c>
      <c r="G193" s="40">
        <v>611.11666666666656</v>
      </c>
      <c r="H193" s="40">
        <v>634.11666666666656</v>
      </c>
      <c r="I193" s="40">
        <v>641.43333333333339</v>
      </c>
      <c r="J193" s="40">
        <v>645.61666666666656</v>
      </c>
      <c r="K193" s="31">
        <v>637.25</v>
      </c>
      <c r="L193" s="31">
        <v>625.75</v>
      </c>
      <c r="M193" s="31">
        <v>14.071580000000001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387.7</v>
      </c>
      <c r="D194" s="40">
        <v>388.4666666666667</v>
      </c>
      <c r="E194" s="40">
        <v>378.93333333333339</v>
      </c>
      <c r="F194" s="40">
        <v>370.16666666666669</v>
      </c>
      <c r="G194" s="40">
        <v>360.63333333333338</v>
      </c>
      <c r="H194" s="40">
        <v>397.23333333333341</v>
      </c>
      <c r="I194" s="40">
        <v>406.76666666666671</v>
      </c>
      <c r="J194" s="40">
        <v>415.53333333333342</v>
      </c>
      <c r="K194" s="31">
        <v>398</v>
      </c>
      <c r="L194" s="31">
        <v>379.7</v>
      </c>
      <c r="M194" s="31">
        <v>19.13542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103.15</v>
      </c>
      <c r="D195" s="40">
        <v>103.38333333333333</v>
      </c>
      <c r="E195" s="40">
        <v>102.26666666666665</v>
      </c>
      <c r="F195" s="40">
        <v>101.38333333333333</v>
      </c>
      <c r="G195" s="40">
        <v>100.26666666666665</v>
      </c>
      <c r="H195" s="40">
        <v>104.26666666666665</v>
      </c>
      <c r="I195" s="40">
        <v>105.38333333333333</v>
      </c>
      <c r="J195" s="40">
        <v>106.26666666666665</v>
      </c>
      <c r="K195" s="31">
        <v>104.5</v>
      </c>
      <c r="L195" s="31">
        <v>102.5</v>
      </c>
      <c r="M195" s="31">
        <v>3.8369300000000002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113.35</v>
      </c>
      <c r="D196" s="40">
        <v>114.15000000000002</v>
      </c>
      <c r="E196" s="40">
        <v>111.60000000000004</v>
      </c>
      <c r="F196" s="40">
        <v>109.85000000000002</v>
      </c>
      <c r="G196" s="40">
        <v>107.30000000000004</v>
      </c>
      <c r="H196" s="40">
        <v>115.90000000000003</v>
      </c>
      <c r="I196" s="40">
        <v>118.45000000000002</v>
      </c>
      <c r="J196" s="40">
        <v>120.20000000000003</v>
      </c>
      <c r="K196" s="31">
        <v>116.7</v>
      </c>
      <c r="L196" s="31">
        <v>112.4</v>
      </c>
      <c r="M196" s="31">
        <v>15.85219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321.25</v>
      </c>
      <c r="D197" s="40">
        <v>320.25</v>
      </c>
      <c r="E197" s="40">
        <v>317.5</v>
      </c>
      <c r="F197" s="40">
        <v>313.75</v>
      </c>
      <c r="G197" s="40">
        <v>311</v>
      </c>
      <c r="H197" s="40">
        <v>324</v>
      </c>
      <c r="I197" s="40">
        <v>326.75</v>
      </c>
      <c r="J197" s="40">
        <v>330.5</v>
      </c>
      <c r="K197" s="31">
        <v>323</v>
      </c>
      <c r="L197" s="31">
        <v>316.5</v>
      </c>
      <c r="M197" s="31">
        <v>6.5875000000000004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593.70000000000005</v>
      </c>
      <c r="D198" s="40">
        <v>597.4</v>
      </c>
      <c r="E198" s="40">
        <v>587.79999999999995</v>
      </c>
      <c r="F198" s="40">
        <v>581.9</v>
      </c>
      <c r="G198" s="40">
        <v>572.29999999999995</v>
      </c>
      <c r="H198" s="40">
        <v>603.29999999999995</v>
      </c>
      <c r="I198" s="40">
        <v>612.90000000000009</v>
      </c>
      <c r="J198" s="40">
        <v>618.79999999999995</v>
      </c>
      <c r="K198" s="31">
        <v>607</v>
      </c>
      <c r="L198" s="31">
        <v>591.5</v>
      </c>
      <c r="M198" s="31">
        <v>0.43902999999999998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2238.85</v>
      </c>
      <c r="D199" s="40">
        <v>2219.9500000000003</v>
      </c>
      <c r="E199" s="40">
        <v>2190.9000000000005</v>
      </c>
      <c r="F199" s="40">
        <v>2142.9500000000003</v>
      </c>
      <c r="G199" s="40">
        <v>2113.9000000000005</v>
      </c>
      <c r="H199" s="40">
        <v>2267.9000000000005</v>
      </c>
      <c r="I199" s="40">
        <v>2296.9500000000007</v>
      </c>
      <c r="J199" s="40">
        <v>2344.9000000000005</v>
      </c>
      <c r="K199" s="31">
        <v>2249</v>
      </c>
      <c r="L199" s="31">
        <v>2172</v>
      </c>
      <c r="M199" s="31">
        <v>1.1234999999999999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1328.3</v>
      </c>
      <c r="D200" s="40">
        <v>1326.2166666666667</v>
      </c>
      <c r="E200" s="40">
        <v>1315.9833333333333</v>
      </c>
      <c r="F200" s="40">
        <v>1303.6666666666667</v>
      </c>
      <c r="G200" s="40">
        <v>1293.4333333333334</v>
      </c>
      <c r="H200" s="40">
        <v>1338.5333333333333</v>
      </c>
      <c r="I200" s="40">
        <v>1348.7666666666669</v>
      </c>
      <c r="J200" s="40">
        <v>1361.0833333333333</v>
      </c>
      <c r="K200" s="31">
        <v>1336.45</v>
      </c>
      <c r="L200" s="31">
        <v>1313.9</v>
      </c>
      <c r="M200" s="31">
        <v>30.372949999999999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3240.65</v>
      </c>
      <c r="D201" s="40">
        <v>3252.5499999999997</v>
      </c>
      <c r="E201" s="40">
        <v>3213.0999999999995</v>
      </c>
      <c r="F201" s="40">
        <v>3185.5499999999997</v>
      </c>
      <c r="G201" s="40">
        <v>3146.0999999999995</v>
      </c>
      <c r="H201" s="40">
        <v>3280.0999999999995</v>
      </c>
      <c r="I201" s="40">
        <v>3319.5499999999993</v>
      </c>
      <c r="J201" s="40">
        <v>3347.0999999999995</v>
      </c>
      <c r="K201" s="31">
        <v>3292</v>
      </c>
      <c r="L201" s="31">
        <v>3225</v>
      </c>
      <c r="M201" s="31">
        <v>3.40496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1570</v>
      </c>
      <c r="D202" s="40">
        <v>1561.3333333333333</v>
      </c>
      <c r="E202" s="40">
        <v>1550.6666666666665</v>
      </c>
      <c r="F202" s="40">
        <v>1531.3333333333333</v>
      </c>
      <c r="G202" s="40">
        <v>1520.6666666666665</v>
      </c>
      <c r="H202" s="40">
        <v>1580.6666666666665</v>
      </c>
      <c r="I202" s="40">
        <v>1591.333333333333</v>
      </c>
      <c r="J202" s="40">
        <v>1610.6666666666665</v>
      </c>
      <c r="K202" s="31">
        <v>1572</v>
      </c>
      <c r="L202" s="31">
        <v>1542</v>
      </c>
      <c r="M202" s="31">
        <v>68.321520000000007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724.65</v>
      </c>
      <c r="D203" s="40">
        <v>727.56666666666661</v>
      </c>
      <c r="E203" s="40">
        <v>719.28333333333319</v>
      </c>
      <c r="F203" s="40">
        <v>713.91666666666663</v>
      </c>
      <c r="G203" s="40">
        <v>705.63333333333321</v>
      </c>
      <c r="H203" s="40">
        <v>732.93333333333317</v>
      </c>
      <c r="I203" s="40">
        <v>741.21666666666647</v>
      </c>
      <c r="J203" s="40">
        <v>746.58333333333314</v>
      </c>
      <c r="K203" s="31">
        <v>735.85</v>
      </c>
      <c r="L203" s="31">
        <v>722.2</v>
      </c>
      <c r="M203" s="31">
        <v>23.369769999999999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72.95</v>
      </c>
      <c r="D204" s="40">
        <v>73.366666666666674</v>
      </c>
      <c r="E204" s="40">
        <v>72.333333333333343</v>
      </c>
      <c r="F204" s="40">
        <v>71.716666666666669</v>
      </c>
      <c r="G204" s="40">
        <v>70.683333333333337</v>
      </c>
      <c r="H204" s="40">
        <v>73.983333333333348</v>
      </c>
      <c r="I204" s="40">
        <v>75.01666666666668</v>
      </c>
      <c r="J204" s="40">
        <v>75.633333333333354</v>
      </c>
      <c r="K204" s="31">
        <v>74.400000000000006</v>
      </c>
      <c r="L204" s="31">
        <v>72.75</v>
      </c>
      <c r="M204" s="31">
        <v>15.886380000000001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1432.4</v>
      </c>
      <c r="D205" s="40">
        <v>1433.8</v>
      </c>
      <c r="E205" s="40">
        <v>1408.6</v>
      </c>
      <c r="F205" s="40">
        <v>1384.8</v>
      </c>
      <c r="G205" s="40">
        <v>1359.6</v>
      </c>
      <c r="H205" s="40">
        <v>1457.6</v>
      </c>
      <c r="I205" s="40">
        <v>1482.8000000000002</v>
      </c>
      <c r="J205" s="40">
        <v>1506.6</v>
      </c>
      <c r="K205" s="31">
        <v>1459</v>
      </c>
      <c r="L205" s="31">
        <v>1410</v>
      </c>
      <c r="M205" s="31">
        <v>3.42584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1383.85</v>
      </c>
      <c r="D206" s="40">
        <v>1389.95</v>
      </c>
      <c r="E206" s="40">
        <v>1345.9</v>
      </c>
      <c r="F206" s="40">
        <v>1307.95</v>
      </c>
      <c r="G206" s="40">
        <v>1263.9000000000001</v>
      </c>
      <c r="H206" s="40">
        <v>1427.9</v>
      </c>
      <c r="I206" s="40">
        <v>1471.9499999999998</v>
      </c>
      <c r="J206" s="40">
        <v>1509.9</v>
      </c>
      <c r="K206" s="31">
        <v>1434</v>
      </c>
      <c r="L206" s="31">
        <v>1352</v>
      </c>
      <c r="M206" s="31">
        <v>0.34340999999999999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1438.25</v>
      </c>
      <c r="D207" s="40">
        <v>1438.7666666666667</v>
      </c>
      <c r="E207" s="40">
        <v>1423.1833333333334</v>
      </c>
      <c r="F207" s="40">
        <v>1408.1166666666668</v>
      </c>
      <c r="G207" s="40">
        <v>1392.5333333333335</v>
      </c>
      <c r="H207" s="40">
        <v>1453.8333333333333</v>
      </c>
      <c r="I207" s="40">
        <v>1469.4166666666667</v>
      </c>
      <c r="J207" s="40">
        <v>1484.4833333333331</v>
      </c>
      <c r="K207" s="31">
        <v>1454.35</v>
      </c>
      <c r="L207" s="31">
        <v>1423.7</v>
      </c>
      <c r="M207" s="31">
        <v>11.379020000000001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256.75</v>
      </c>
      <c r="D208" s="40">
        <v>257.88333333333333</v>
      </c>
      <c r="E208" s="40">
        <v>254.86666666666667</v>
      </c>
      <c r="F208" s="40">
        <v>252.98333333333335</v>
      </c>
      <c r="G208" s="40">
        <v>249.9666666666667</v>
      </c>
      <c r="H208" s="40">
        <v>259.76666666666665</v>
      </c>
      <c r="I208" s="40">
        <v>262.7833333333333</v>
      </c>
      <c r="J208" s="40">
        <v>264.66666666666663</v>
      </c>
      <c r="K208" s="31">
        <v>260.89999999999998</v>
      </c>
      <c r="L208" s="31">
        <v>256</v>
      </c>
      <c r="M208" s="31">
        <v>1.24098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148.65</v>
      </c>
      <c r="D209" s="40">
        <v>146.08333333333334</v>
      </c>
      <c r="E209" s="40">
        <v>141.2166666666667</v>
      </c>
      <c r="F209" s="40">
        <v>133.78333333333336</v>
      </c>
      <c r="G209" s="40">
        <v>128.91666666666671</v>
      </c>
      <c r="H209" s="40">
        <v>153.51666666666668</v>
      </c>
      <c r="I209" s="40">
        <v>158.3833333333333</v>
      </c>
      <c r="J209" s="40">
        <v>165.81666666666666</v>
      </c>
      <c r="K209" s="31">
        <v>150.94999999999999</v>
      </c>
      <c r="L209" s="31">
        <v>138.65</v>
      </c>
      <c r="M209" s="31">
        <v>77.594679999999997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2853.05</v>
      </c>
      <c r="D210" s="40">
        <v>2860.7666666666664</v>
      </c>
      <c r="E210" s="40">
        <v>2839.5333333333328</v>
      </c>
      <c r="F210" s="40">
        <v>2826.0166666666664</v>
      </c>
      <c r="G210" s="40">
        <v>2804.7833333333328</v>
      </c>
      <c r="H210" s="40">
        <v>2874.2833333333328</v>
      </c>
      <c r="I210" s="40">
        <v>2895.5166666666664</v>
      </c>
      <c r="J210" s="40">
        <v>2909.0333333333328</v>
      </c>
      <c r="K210" s="31">
        <v>2882</v>
      </c>
      <c r="L210" s="31">
        <v>2847.25</v>
      </c>
      <c r="M210" s="31">
        <v>4.4803600000000001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52.25</v>
      </c>
      <c r="D211" s="40">
        <v>52.949999999999996</v>
      </c>
      <c r="E211" s="40">
        <v>51.199999999999989</v>
      </c>
      <c r="F211" s="40">
        <v>50.149999999999991</v>
      </c>
      <c r="G211" s="40">
        <v>48.399999999999984</v>
      </c>
      <c r="H211" s="40">
        <v>53.999999999999993</v>
      </c>
      <c r="I211" s="40">
        <v>55.750000000000007</v>
      </c>
      <c r="J211" s="40">
        <v>56.8</v>
      </c>
      <c r="K211" s="31">
        <v>54.7</v>
      </c>
      <c r="L211" s="31">
        <v>51.9</v>
      </c>
      <c r="M211" s="31">
        <v>77.510890000000003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483.25</v>
      </c>
      <c r="D212" s="40">
        <v>478.68333333333334</v>
      </c>
      <c r="E212" s="40">
        <v>472.56666666666666</v>
      </c>
      <c r="F212" s="40">
        <v>461.88333333333333</v>
      </c>
      <c r="G212" s="40">
        <v>455.76666666666665</v>
      </c>
      <c r="H212" s="40">
        <v>489.36666666666667</v>
      </c>
      <c r="I212" s="40">
        <v>495.48333333333335</v>
      </c>
      <c r="J212" s="40">
        <v>506.16666666666669</v>
      </c>
      <c r="K212" s="31">
        <v>484.8</v>
      </c>
      <c r="L212" s="31">
        <v>468</v>
      </c>
      <c r="M212" s="31">
        <v>127.57666999999999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1359.75</v>
      </c>
      <c r="D213" s="40">
        <v>1368.1833333333332</v>
      </c>
      <c r="E213" s="40">
        <v>1346.9166666666663</v>
      </c>
      <c r="F213" s="40">
        <v>1334.083333333333</v>
      </c>
      <c r="G213" s="40">
        <v>1312.8166666666662</v>
      </c>
      <c r="H213" s="40">
        <v>1381.0166666666664</v>
      </c>
      <c r="I213" s="40">
        <v>1402.2833333333333</v>
      </c>
      <c r="J213" s="40">
        <v>1415.1166666666666</v>
      </c>
      <c r="K213" s="31">
        <v>1389.45</v>
      </c>
      <c r="L213" s="31">
        <v>1355.35</v>
      </c>
      <c r="M213" s="31">
        <v>6.5936199999999996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113.1</v>
      </c>
      <c r="D214" s="40">
        <v>113.53333333333335</v>
      </c>
      <c r="E214" s="40">
        <v>112.16666666666669</v>
      </c>
      <c r="F214" s="40">
        <v>111.23333333333333</v>
      </c>
      <c r="G214" s="40">
        <v>109.86666666666667</v>
      </c>
      <c r="H214" s="40">
        <v>114.4666666666667</v>
      </c>
      <c r="I214" s="40">
        <v>115.83333333333334</v>
      </c>
      <c r="J214" s="40">
        <v>116.76666666666671</v>
      </c>
      <c r="K214" s="31">
        <v>114.9</v>
      </c>
      <c r="L214" s="31">
        <v>112.6</v>
      </c>
      <c r="M214" s="31">
        <v>34.850929999999998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280</v>
      </c>
      <c r="D215" s="40">
        <v>279.75</v>
      </c>
      <c r="E215" s="40">
        <v>277.05</v>
      </c>
      <c r="F215" s="40">
        <v>274.10000000000002</v>
      </c>
      <c r="G215" s="40">
        <v>271.40000000000003</v>
      </c>
      <c r="H215" s="40">
        <v>282.7</v>
      </c>
      <c r="I215" s="40">
        <v>285.40000000000003</v>
      </c>
      <c r="J215" s="40">
        <v>288.34999999999997</v>
      </c>
      <c r="K215" s="31">
        <v>282.45</v>
      </c>
      <c r="L215" s="31">
        <v>276.8</v>
      </c>
      <c r="M215" s="31">
        <v>32.22439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2782.3</v>
      </c>
      <c r="D216" s="40">
        <v>2790.9500000000003</v>
      </c>
      <c r="E216" s="40">
        <v>2764.2000000000007</v>
      </c>
      <c r="F216" s="40">
        <v>2746.1000000000004</v>
      </c>
      <c r="G216" s="40">
        <v>2719.3500000000008</v>
      </c>
      <c r="H216" s="40">
        <v>2809.0500000000006</v>
      </c>
      <c r="I216" s="40">
        <v>2835.7999999999997</v>
      </c>
      <c r="J216" s="40">
        <v>2853.9000000000005</v>
      </c>
      <c r="K216" s="31">
        <v>2817.7</v>
      </c>
      <c r="L216" s="31">
        <v>2772.85</v>
      </c>
      <c r="M216" s="31">
        <v>10.544729999999999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322.55</v>
      </c>
      <c r="D217" s="40">
        <v>322.03333333333336</v>
      </c>
      <c r="E217" s="40">
        <v>319.51666666666671</v>
      </c>
      <c r="F217" s="40">
        <v>316.48333333333335</v>
      </c>
      <c r="G217" s="40">
        <v>313.9666666666667</v>
      </c>
      <c r="H217" s="40">
        <v>325.06666666666672</v>
      </c>
      <c r="I217" s="40">
        <v>327.58333333333337</v>
      </c>
      <c r="J217" s="40">
        <v>330.61666666666673</v>
      </c>
      <c r="K217" s="31">
        <v>324.55</v>
      </c>
      <c r="L217" s="31">
        <v>319</v>
      </c>
      <c r="M217" s="31">
        <v>5.1763300000000001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43995.8</v>
      </c>
      <c r="D218" s="40">
        <v>44035.216666666667</v>
      </c>
      <c r="E218" s="40">
        <v>43580.433333333334</v>
      </c>
      <c r="F218" s="40">
        <v>43165.066666666666</v>
      </c>
      <c r="G218" s="40">
        <v>42710.283333333333</v>
      </c>
      <c r="H218" s="40">
        <v>44450.583333333336</v>
      </c>
      <c r="I218" s="40">
        <v>44905.366666666676</v>
      </c>
      <c r="J218" s="40">
        <v>45320.733333333337</v>
      </c>
      <c r="K218" s="31">
        <v>44490</v>
      </c>
      <c r="L218" s="31">
        <v>43619.85</v>
      </c>
      <c r="M218" s="31">
        <v>8.2409999999999997E-2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46.4</v>
      </c>
      <c r="D219" s="40">
        <v>45.733333333333327</v>
      </c>
      <c r="E219" s="40">
        <v>44.266666666666652</v>
      </c>
      <c r="F219" s="40">
        <v>42.133333333333326</v>
      </c>
      <c r="G219" s="40">
        <v>40.66666666666665</v>
      </c>
      <c r="H219" s="40">
        <v>47.866666666666653</v>
      </c>
      <c r="I219" s="40">
        <v>49.333333333333336</v>
      </c>
      <c r="J219" s="40">
        <v>51.466666666666654</v>
      </c>
      <c r="K219" s="31">
        <v>47.2</v>
      </c>
      <c r="L219" s="31">
        <v>43.6</v>
      </c>
      <c r="M219" s="31">
        <v>173.07176999999999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2817.4</v>
      </c>
      <c r="D220" s="40">
        <v>2791.9666666666667</v>
      </c>
      <c r="E220" s="40">
        <v>2755.4333333333334</v>
      </c>
      <c r="F220" s="40">
        <v>2693.4666666666667</v>
      </c>
      <c r="G220" s="40">
        <v>2656.9333333333334</v>
      </c>
      <c r="H220" s="40">
        <v>2853.9333333333334</v>
      </c>
      <c r="I220" s="40">
        <v>2890.4666666666672</v>
      </c>
      <c r="J220" s="40">
        <v>2952.4333333333334</v>
      </c>
      <c r="K220" s="31">
        <v>2828.5</v>
      </c>
      <c r="L220" s="31">
        <v>2730</v>
      </c>
      <c r="M220" s="31">
        <v>37.209650000000003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269.05</v>
      </c>
      <c r="D221" s="40">
        <v>270.56666666666666</v>
      </c>
      <c r="E221" s="40">
        <v>266.63333333333333</v>
      </c>
      <c r="F221" s="40">
        <v>264.21666666666664</v>
      </c>
      <c r="G221" s="40">
        <v>260.2833333333333</v>
      </c>
      <c r="H221" s="40">
        <v>272.98333333333335</v>
      </c>
      <c r="I221" s="40">
        <v>276.91666666666663</v>
      </c>
      <c r="J221" s="40">
        <v>279.33333333333337</v>
      </c>
      <c r="K221" s="31">
        <v>274.5</v>
      </c>
      <c r="L221" s="31">
        <v>268.14999999999998</v>
      </c>
      <c r="M221" s="31">
        <v>0.64310999999999996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717</v>
      </c>
      <c r="D222" s="40">
        <v>714.7166666666667</v>
      </c>
      <c r="E222" s="40">
        <v>709.43333333333339</v>
      </c>
      <c r="F222" s="40">
        <v>701.86666666666667</v>
      </c>
      <c r="G222" s="40">
        <v>696.58333333333337</v>
      </c>
      <c r="H222" s="40">
        <v>722.28333333333342</v>
      </c>
      <c r="I222" s="40">
        <v>727.56666666666672</v>
      </c>
      <c r="J222" s="40">
        <v>735.13333333333344</v>
      </c>
      <c r="K222" s="31">
        <v>720</v>
      </c>
      <c r="L222" s="31">
        <v>707.15</v>
      </c>
      <c r="M222" s="31">
        <v>104.12491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1576.75</v>
      </c>
      <c r="D223" s="40">
        <v>1594.6000000000001</v>
      </c>
      <c r="E223" s="40">
        <v>1552.2000000000003</v>
      </c>
      <c r="F223" s="40">
        <v>1527.65</v>
      </c>
      <c r="G223" s="40">
        <v>1485.2500000000002</v>
      </c>
      <c r="H223" s="40">
        <v>1619.1500000000003</v>
      </c>
      <c r="I223" s="40">
        <v>1661.5500000000004</v>
      </c>
      <c r="J223" s="40">
        <v>1686.1000000000004</v>
      </c>
      <c r="K223" s="31">
        <v>1637</v>
      </c>
      <c r="L223" s="31">
        <v>1570.05</v>
      </c>
      <c r="M223" s="31">
        <v>15.39115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685.75</v>
      </c>
      <c r="D224" s="40">
        <v>688.35</v>
      </c>
      <c r="E224" s="40">
        <v>676.7</v>
      </c>
      <c r="F224" s="40">
        <v>667.65</v>
      </c>
      <c r="G224" s="40">
        <v>656</v>
      </c>
      <c r="H224" s="40">
        <v>697.40000000000009</v>
      </c>
      <c r="I224" s="40">
        <v>709.05</v>
      </c>
      <c r="J224" s="40">
        <v>718.10000000000014</v>
      </c>
      <c r="K224" s="31">
        <v>700</v>
      </c>
      <c r="L224" s="31">
        <v>679.3</v>
      </c>
      <c r="M224" s="31">
        <v>7.2488200000000003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750.25</v>
      </c>
      <c r="D225" s="40">
        <v>748.91666666666663</v>
      </c>
      <c r="E225" s="40">
        <v>742.83333333333326</v>
      </c>
      <c r="F225" s="40">
        <v>735.41666666666663</v>
      </c>
      <c r="G225" s="40">
        <v>729.33333333333326</v>
      </c>
      <c r="H225" s="40">
        <v>756.33333333333326</v>
      </c>
      <c r="I225" s="40">
        <v>762.41666666666652</v>
      </c>
      <c r="J225" s="40">
        <v>769.83333333333326</v>
      </c>
      <c r="K225" s="31">
        <v>755</v>
      </c>
      <c r="L225" s="31">
        <v>741.5</v>
      </c>
      <c r="M225" s="31">
        <v>2.9984999999999999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38.950000000000003</v>
      </c>
      <c r="D226" s="40">
        <v>39</v>
      </c>
      <c r="E226" s="40">
        <v>38.549999999999997</v>
      </c>
      <c r="F226" s="40">
        <v>38.15</v>
      </c>
      <c r="G226" s="40">
        <v>37.699999999999996</v>
      </c>
      <c r="H226" s="40">
        <v>39.4</v>
      </c>
      <c r="I226" s="40">
        <v>39.85</v>
      </c>
      <c r="J226" s="40">
        <v>40.25</v>
      </c>
      <c r="K226" s="31">
        <v>39.450000000000003</v>
      </c>
      <c r="L226" s="31">
        <v>38.6</v>
      </c>
      <c r="M226" s="31">
        <v>87.493799999999993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48.5</v>
      </c>
      <c r="D227" s="40">
        <v>48.833333333333336</v>
      </c>
      <c r="E227" s="40">
        <v>48.016666666666673</v>
      </c>
      <c r="F227" s="40">
        <v>47.533333333333339</v>
      </c>
      <c r="G227" s="40">
        <v>46.716666666666676</v>
      </c>
      <c r="H227" s="40">
        <v>49.31666666666667</v>
      </c>
      <c r="I227" s="40">
        <v>50.133333333333333</v>
      </c>
      <c r="J227" s="40">
        <v>50.616666666666667</v>
      </c>
      <c r="K227" s="31">
        <v>49.65</v>
      </c>
      <c r="L227" s="31">
        <v>48.35</v>
      </c>
      <c r="M227" s="31">
        <v>223.27222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55.35</v>
      </c>
      <c r="D228" s="40">
        <v>55.483333333333327</v>
      </c>
      <c r="E228" s="40">
        <v>54.566666666666656</v>
      </c>
      <c r="F228" s="40">
        <v>53.783333333333331</v>
      </c>
      <c r="G228" s="40">
        <v>52.86666666666666</v>
      </c>
      <c r="H228" s="40">
        <v>56.266666666666652</v>
      </c>
      <c r="I228" s="40">
        <v>57.183333333333323</v>
      </c>
      <c r="J228" s="40">
        <v>57.966666666666647</v>
      </c>
      <c r="K228" s="31">
        <v>56.4</v>
      </c>
      <c r="L228" s="31">
        <v>54.7</v>
      </c>
      <c r="M228" s="31">
        <v>54.32864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1206.4000000000001</v>
      </c>
      <c r="D229" s="40">
        <v>1209.7</v>
      </c>
      <c r="E229" s="40">
        <v>1184.95</v>
      </c>
      <c r="F229" s="40">
        <v>1163.5</v>
      </c>
      <c r="G229" s="40">
        <v>1138.75</v>
      </c>
      <c r="H229" s="40">
        <v>1231.1500000000001</v>
      </c>
      <c r="I229" s="40">
        <v>1255.9000000000001</v>
      </c>
      <c r="J229" s="40">
        <v>1277.3500000000001</v>
      </c>
      <c r="K229" s="31">
        <v>1234.45</v>
      </c>
      <c r="L229" s="31">
        <v>1188.25</v>
      </c>
      <c r="M229" s="31">
        <v>0.92349000000000003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272.10000000000002</v>
      </c>
      <c r="D230" s="40">
        <v>275.8</v>
      </c>
      <c r="E230" s="40">
        <v>265.3</v>
      </c>
      <c r="F230" s="40">
        <v>258.5</v>
      </c>
      <c r="G230" s="40">
        <v>248</v>
      </c>
      <c r="H230" s="40">
        <v>282.60000000000002</v>
      </c>
      <c r="I230" s="40">
        <v>293.10000000000002</v>
      </c>
      <c r="J230" s="40">
        <v>299.90000000000003</v>
      </c>
      <c r="K230" s="31">
        <v>286.3</v>
      </c>
      <c r="L230" s="31">
        <v>269</v>
      </c>
      <c r="M230" s="31">
        <v>8.5827600000000004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1595.25</v>
      </c>
      <c r="D231" s="40">
        <v>1596.3666666666668</v>
      </c>
      <c r="E231" s="40">
        <v>1578.9333333333336</v>
      </c>
      <c r="F231" s="40">
        <v>1562.6166666666668</v>
      </c>
      <c r="G231" s="40">
        <v>1545.1833333333336</v>
      </c>
      <c r="H231" s="40">
        <v>1612.6833333333336</v>
      </c>
      <c r="I231" s="40">
        <v>1630.116666666667</v>
      </c>
      <c r="J231" s="40">
        <v>1646.4333333333336</v>
      </c>
      <c r="K231" s="31">
        <v>1613.8</v>
      </c>
      <c r="L231" s="31">
        <v>1580.05</v>
      </c>
      <c r="M231" s="31">
        <v>0.30214000000000002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562.25</v>
      </c>
      <c r="D232" s="40">
        <v>565.33333333333337</v>
      </c>
      <c r="E232" s="40">
        <v>557.91666666666674</v>
      </c>
      <c r="F232" s="40">
        <v>553.58333333333337</v>
      </c>
      <c r="G232" s="40">
        <v>546.16666666666674</v>
      </c>
      <c r="H232" s="40">
        <v>569.66666666666674</v>
      </c>
      <c r="I232" s="40">
        <v>577.08333333333348</v>
      </c>
      <c r="J232" s="40">
        <v>581.41666666666674</v>
      </c>
      <c r="K232" s="31">
        <v>572.75</v>
      </c>
      <c r="L232" s="31">
        <v>561</v>
      </c>
      <c r="M232" s="31">
        <v>2.1093700000000002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171.15</v>
      </c>
      <c r="D233" s="40">
        <v>172.45000000000002</v>
      </c>
      <c r="E233" s="40">
        <v>169.25000000000003</v>
      </c>
      <c r="F233" s="40">
        <v>167.35000000000002</v>
      </c>
      <c r="G233" s="40">
        <v>164.15000000000003</v>
      </c>
      <c r="H233" s="40">
        <v>174.35000000000002</v>
      </c>
      <c r="I233" s="40">
        <v>177.55</v>
      </c>
      <c r="J233" s="40">
        <v>179.45000000000002</v>
      </c>
      <c r="K233" s="31">
        <v>175.65</v>
      </c>
      <c r="L233" s="31">
        <v>170.55</v>
      </c>
      <c r="M233" s="31">
        <v>17.617519999999999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44.55</v>
      </c>
      <c r="D234" s="40">
        <v>44.449999999999996</v>
      </c>
      <c r="E234" s="40">
        <v>43.899999999999991</v>
      </c>
      <c r="F234" s="40">
        <v>43.249999999999993</v>
      </c>
      <c r="G234" s="40">
        <v>42.699999999999989</v>
      </c>
      <c r="H234" s="40">
        <v>45.099999999999994</v>
      </c>
      <c r="I234" s="40">
        <v>45.649999999999991</v>
      </c>
      <c r="J234" s="40">
        <v>46.3</v>
      </c>
      <c r="K234" s="31">
        <v>45</v>
      </c>
      <c r="L234" s="31">
        <v>43.8</v>
      </c>
      <c r="M234" s="31">
        <v>16.688030000000001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242.5</v>
      </c>
      <c r="D235" s="40">
        <v>243.26666666666665</v>
      </c>
      <c r="E235" s="40">
        <v>240.93333333333331</v>
      </c>
      <c r="F235" s="40">
        <v>239.36666666666665</v>
      </c>
      <c r="G235" s="40">
        <v>237.0333333333333</v>
      </c>
      <c r="H235" s="40">
        <v>244.83333333333331</v>
      </c>
      <c r="I235" s="40">
        <v>247.16666666666669</v>
      </c>
      <c r="J235" s="40">
        <v>248.73333333333332</v>
      </c>
      <c r="K235" s="31">
        <v>245.6</v>
      </c>
      <c r="L235" s="31">
        <v>241.7</v>
      </c>
      <c r="M235" s="31">
        <v>217.9109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118.4</v>
      </c>
      <c r="D236" s="40">
        <v>119.03333333333335</v>
      </c>
      <c r="E236" s="40">
        <v>117.36666666666669</v>
      </c>
      <c r="F236" s="40">
        <v>116.33333333333334</v>
      </c>
      <c r="G236" s="40">
        <v>114.66666666666669</v>
      </c>
      <c r="H236" s="40">
        <v>120.06666666666669</v>
      </c>
      <c r="I236" s="40">
        <v>121.73333333333335</v>
      </c>
      <c r="J236" s="40">
        <v>122.76666666666669</v>
      </c>
      <c r="K236" s="31">
        <v>120.7</v>
      </c>
      <c r="L236" s="31">
        <v>118</v>
      </c>
      <c r="M236" s="31">
        <v>1.97495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185.8</v>
      </c>
      <c r="D237" s="40">
        <v>184.83333333333334</v>
      </c>
      <c r="E237" s="40">
        <v>181.9666666666667</v>
      </c>
      <c r="F237" s="40">
        <v>178.13333333333335</v>
      </c>
      <c r="G237" s="40">
        <v>175.26666666666671</v>
      </c>
      <c r="H237" s="40">
        <v>188.66666666666669</v>
      </c>
      <c r="I237" s="40">
        <v>191.5333333333333</v>
      </c>
      <c r="J237" s="40">
        <v>195.36666666666667</v>
      </c>
      <c r="K237" s="31">
        <v>187.7</v>
      </c>
      <c r="L237" s="31">
        <v>181</v>
      </c>
      <c r="M237" s="31">
        <v>26.02252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229.65</v>
      </c>
      <c r="D238" s="40">
        <v>228.36666666666665</v>
      </c>
      <c r="E238" s="40">
        <v>224.73333333333329</v>
      </c>
      <c r="F238" s="40">
        <v>219.81666666666663</v>
      </c>
      <c r="G238" s="40">
        <v>216.18333333333328</v>
      </c>
      <c r="H238" s="40">
        <v>233.2833333333333</v>
      </c>
      <c r="I238" s="40">
        <v>236.91666666666669</v>
      </c>
      <c r="J238" s="40">
        <v>241.83333333333331</v>
      </c>
      <c r="K238" s="31">
        <v>232</v>
      </c>
      <c r="L238" s="31">
        <v>223.45</v>
      </c>
      <c r="M238" s="31">
        <v>139.13160999999999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154.15</v>
      </c>
      <c r="D239" s="40">
        <v>152.5</v>
      </c>
      <c r="E239" s="40">
        <v>148</v>
      </c>
      <c r="F239" s="40">
        <v>141.85</v>
      </c>
      <c r="G239" s="40">
        <v>137.35</v>
      </c>
      <c r="H239" s="40">
        <v>158.65</v>
      </c>
      <c r="I239" s="40">
        <v>163.15</v>
      </c>
      <c r="J239" s="40">
        <v>169.3</v>
      </c>
      <c r="K239" s="31">
        <v>157</v>
      </c>
      <c r="L239" s="31">
        <v>146.35</v>
      </c>
      <c r="M239" s="31">
        <v>291.88715999999999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8562.5499999999993</v>
      </c>
      <c r="D240" s="40">
        <v>8630.1999999999989</v>
      </c>
      <c r="E240" s="40">
        <v>8462.3999999999978</v>
      </c>
      <c r="F240" s="40">
        <v>8362.2499999999982</v>
      </c>
      <c r="G240" s="40">
        <v>8194.4499999999971</v>
      </c>
      <c r="H240" s="40">
        <v>8730.3499999999985</v>
      </c>
      <c r="I240" s="40">
        <v>8898.1499999999978</v>
      </c>
      <c r="J240" s="40">
        <v>8998.2999999999993</v>
      </c>
      <c r="K240" s="31">
        <v>8798</v>
      </c>
      <c r="L240" s="31">
        <v>8530.0499999999993</v>
      </c>
      <c r="M240" s="31">
        <v>1.1820900000000001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131.94999999999999</v>
      </c>
      <c r="D241" s="40">
        <v>132.71666666666667</v>
      </c>
      <c r="E241" s="40">
        <v>130.78333333333333</v>
      </c>
      <c r="F241" s="40">
        <v>129.61666666666667</v>
      </c>
      <c r="G241" s="40">
        <v>127.68333333333334</v>
      </c>
      <c r="H241" s="40">
        <v>133.88333333333333</v>
      </c>
      <c r="I241" s="40">
        <v>135.81666666666666</v>
      </c>
      <c r="J241" s="40">
        <v>136.98333333333332</v>
      </c>
      <c r="K241" s="31">
        <v>134.65</v>
      </c>
      <c r="L241" s="31">
        <v>131.55000000000001</v>
      </c>
      <c r="M241" s="31">
        <v>16.652550000000002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601.20000000000005</v>
      </c>
      <c r="D242" s="40">
        <v>603.5</v>
      </c>
      <c r="E242" s="40">
        <v>596.1</v>
      </c>
      <c r="F242" s="40">
        <v>591</v>
      </c>
      <c r="G242" s="40">
        <v>583.6</v>
      </c>
      <c r="H242" s="40">
        <v>608.6</v>
      </c>
      <c r="I242" s="40">
        <v>616.00000000000011</v>
      </c>
      <c r="J242" s="40">
        <v>621.1</v>
      </c>
      <c r="K242" s="31">
        <v>610.9</v>
      </c>
      <c r="L242" s="31">
        <v>598.4</v>
      </c>
      <c r="M242" s="31">
        <v>26.306740000000001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183.95</v>
      </c>
      <c r="D243" s="40">
        <v>180.98333333333332</v>
      </c>
      <c r="E243" s="40">
        <v>176.61666666666665</v>
      </c>
      <c r="F243" s="40">
        <v>169.28333333333333</v>
      </c>
      <c r="G243" s="40">
        <v>164.91666666666666</v>
      </c>
      <c r="H243" s="40">
        <v>188.31666666666663</v>
      </c>
      <c r="I243" s="40">
        <v>192.68333333333331</v>
      </c>
      <c r="J243" s="40">
        <v>200.01666666666662</v>
      </c>
      <c r="K243" s="31">
        <v>185.35</v>
      </c>
      <c r="L243" s="31">
        <v>173.65</v>
      </c>
      <c r="M243" s="31">
        <v>246.00021000000001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118</v>
      </c>
      <c r="D244" s="40">
        <v>117.81666666666666</v>
      </c>
      <c r="E244" s="40">
        <v>116.98333333333332</v>
      </c>
      <c r="F244" s="40">
        <v>115.96666666666665</v>
      </c>
      <c r="G244" s="40">
        <v>115.13333333333331</v>
      </c>
      <c r="H244" s="40">
        <v>118.83333333333333</v>
      </c>
      <c r="I244" s="40">
        <v>119.66666666666667</v>
      </c>
      <c r="J244" s="40">
        <v>120.68333333333334</v>
      </c>
      <c r="K244" s="31">
        <v>118.65</v>
      </c>
      <c r="L244" s="31">
        <v>116.8</v>
      </c>
      <c r="M244" s="31">
        <v>89.282650000000004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20.6</v>
      </c>
      <c r="D245" s="40">
        <v>20.7</v>
      </c>
      <c r="E245" s="40">
        <v>20.399999999999999</v>
      </c>
      <c r="F245" s="40">
        <v>20.2</v>
      </c>
      <c r="G245" s="40">
        <v>19.899999999999999</v>
      </c>
      <c r="H245" s="40">
        <v>20.9</v>
      </c>
      <c r="I245" s="40">
        <v>21.200000000000003</v>
      </c>
      <c r="J245" s="40">
        <v>21.4</v>
      </c>
      <c r="K245" s="31">
        <v>21</v>
      </c>
      <c r="L245" s="31">
        <v>20.5</v>
      </c>
      <c r="M245" s="31">
        <v>36.457430000000002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3694.05</v>
      </c>
      <c r="D246" s="40">
        <v>3711.0166666666664</v>
      </c>
      <c r="E246" s="40">
        <v>3663.0333333333328</v>
      </c>
      <c r="F246" s="40">
        <v>3632.0166666666664</v>
      </c>
      <c r="G246" s="40">
        <v>3584.0333333333328</v>
      </c>
      <c r="H246" s="40">
        <v>3742.0333333333328</v>
      </c>
      <c r="I246" s="40">
        <v>3790.0166666666664</v>
      </c>
      <c r="J246" s="40">
        <v>3821.0333333333328</v>
      </c>
      <c r="K246" s="31">
        <v>3759</v>
      </c>
      <c r="L246" s="31">
        <v>3680</v>
      </c>
      <c r="M246" s="31">
        <v>14.307869999999999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259.85000000000002</v>
      </c>
      <c r="D247" s="40">
        <v>261.58333333333331</v>
      </c>
      <c r="E247" s="40">
        <v>256.31666666666661</v>
      </c>
      <c r="F247" s="40">
        <v>252.7833333333333</v>
      </c>
      <c r="G247" s="40">
        <v>247.51666666666659</v>
      </c>
      <c r="H247" s="40">
        <v>265.11666666666662</v>
      </c>
      <c r="I247" s="40">
        <v>270.38333333333338</v>
      </c>
      <c r="J247" s="40">
        <v>273.91666666666663</v>
      </c>
      <c r="K247" s="31">
        <v>266.85000000000002</v>
      </c>
      <c r="L247" s="31">
        <v>258.05</v>
      </c>
      <c r="M247" s="31">
        <v>3.59972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460.5</v>
      </c>
      <c r="D248" s="40">
        <v>462.3</v>
      </c>
      <c r="E248" s="40">
        <v>457.20000000000005</v>
      </c>
      <c r="F248" s="40">
        <v>453.90000000000003</v>
      </c>
      <c r="G248" s="40">
        <v>448.80000000000007</v>
      </c>
      <c r="H248" s="40">
        <v>465.6</v>
      </c>
      <c r="I248" s="40">
        <v>470.70000000000005</v>
      </c>
      <c r="J248" s="40">
        <v>474</v>
      </c>
      <c r="K248" s="31">
        <v>467.4</v>
      </c>
      <c r="L248" s="31">
        <v>459</v>
      </c>
      <c r="M248" s="31">
        <v>1.5297000000000001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537.29999999999995</v>
      </c>
      <c r="D249" s="40">
        <v>537.7833333333333</v>
      </c>
      <c r="E249" s="40">
        <v>533.16666666666663</v>
      </c>
      <c r="F249" s="40">
        <v>529.0333333333333</v>
      </c>
      <c r="G249" s="40">
        <v>524.41666666666663</v>
      </c>
      <c r="H249" s="40">
        <v>541.91666666666663</v>
      </c>
      <c r="I249" s="40">
        <v>546.53333333333342</v>
      </c>
      <c r="J249" s="40">
        <v>550.66666666666663</v>
      </c>
      <c r="K249" s="31">
        <v>542.4</v>
      </c>
      <c r="L249" s="31">
        <v>533.65</v>
      </c>
      <c r="M249" s="31">
        <v>18.573229999999999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279.05</v>
      </c>
      <c r="D250" s="40">
        <v>279.86666666666667</v>
      </c>
      <c r="E250" s="40">
        <v>271.43333333333334</v>
      </c>
      <c r="F250" s="40">
        <v>263.81666666666666</v>
      </c>
      <c r="G250" s="40">
        <v>255.38333333333333</v>
      </c>
      <c r="H250" s="40">
        <v>287.48333333333335</v>
      </c>
      <c r="I250" s="40">
        <v>295.91666666666674</v>
      </c>
      <c r="J250" s="40">
        <v>303.53333333333336</v>
      </c>
      <c r="K250" s="31">
        <v>288.3</v>
      </c>
      <c r="L250" s="31">
        <v>272.25</v>
      </c>
      <c r="M250" s="31">
        <v>107.40264999999999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1169.1500000000001</v>
      </c>
      <c r="D251" s="40">
        <v>1163.7166666666667</v>
      </c>
      <c r="E251" s="40">
        <v>1152.4333333333334</v>
      </c>
      <c r="F251" s="40">
        <v>1135.7166666666667</v>
      </c>
      <c r="G251" s="40">
        <v>1124.4333333333334</v>
      </c>
      <c r="H251" s="40">
        <v>1180.4333333333334</v>
      </c>
      <c r="I251" s="40">
        <v>1191.7166666666667</v>
      </c>
      <c r="J251" s="40">
        <v>1208.4333333333334</v>
      </c>
      <c r="K251" s="31">
        <v>1175</v>
      </c>
      <c r="L251" s="31">
        <v>1147</v>
      </c>
      <c r="M251" s="31">
        <v>48.792349999999999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42.8</v>
      </c>
      <c r="D252" s="40">
        <v>42.816666666666663</v>
      </c>
      <c r="E252" s="40">
        <v>41.833333333333329</v>
      </c>
      <c r="F252" s="40">
        <v>40.866666666666667</v>
      </c>
      <c r="G252" s="40">
        <v>39.883333333333333</v>
      </c>
      <c r="H252" s="40">
        <v>43.783333333333324</v>
      </c>
      <c r="I252" s="40">
        <v>44.766666666666659</v>
      </c>
      <c r="J252" s="40">
        <v>45.73333333333332</v>
      </c>
      <c r="K252" s="31">
        <v>43.8</v>
      </c>
      <c r="L252" s="31">
        <v>41.85</v>
      </c>
      <c r="M252" s="31">
        <v>53.578510000000001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6836.95</v>
      </c>
      <c r="D253" s="40">
        <v>6844.7333333333336</v>
      </c>
      <c r="E253" s="40">
        <v>6789.4666666666672</v>
      </c>
      <c r="F253" s="40">
        <v>6741.9833333333336</v>
      </c>
      <c r="G253" s="40">
        <v>6686.7166666666672</v>
      </c>
      <c r="H253" s="40">
        <v>6892.2166666666672</v>
      </c>
      <c r="I253" s="40">
        <v>6947.4833333333336</v>
      </c>
      <c r="J253" s="40">
        <v>6994.9666666666672</v>
      </c>
      <c r="K253" s="31">
        <v>6900</v>
      </c>
      <c r="L253" s="31">
        <v>6797.25</v>
      </c>
      <c r="M253" s="31">
        <v>3.5091299999999999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1742.55</v>
      </c>
      <c r="D254" s="40">
        <v>1736.2166666666665</v>
      </c>
      <c r="E254" s="40">
        <v>1727.4333333333329</v>
      </c>
      <c r="F254" s="40">
        <v>1712.3166666666664</v>
      </c>
      <c r="G254" s="40">
        <v>1703.5333333333328</v>
      </c>
      <c r="H254" s="40">
        <v>1751.333333333333</v>
      </c>
      <c r="I254" s="40">
        <v>1760.1166666666663</v>
      </c>
      <c r="J254" s="40">
        <v>1775.2333333333331</v>
      </c>
      <c r="K254" s="31">
        <v>1745</v>
      </c>
      <c r="L254" s="31">
        <v>1721.1</v>
      </c>
      <c r="M254" s="31">
        <v>38.260899999999999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981.4</v>
      </c>
      <c r="D255" s="40">
        <v>990.66666666666663</v>
      </c>
      <c r="E255" s="40">
        <v>966.23333333333323</v>
      </c>
      <c r="F255" s="40">
        <v>951.06666666666661</v>
      </c>
      <c r="G255" s="40">
        <v>926.63333333333321</v>
      </c>
      <c r="H255" s="40">
        <v>1005.8333333333333</v>
      </c>
      <c r="I255" s="40">
        <v>1030.2666666666667</v>
      </c>
      <c r="J255" s="40">
        <v>1045.4333333333334</v>
      </c>
      <c r="K255" s="31">
        <v>1015.1</v>
      </c>
      <c r="L255" s="31">
        <v>975.5</v>
      </c>
      <c r="M255" s="31">
        <v>0.35959999999999998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348.55</v>
      </c>
      <c r="D256" s="40">
        <v>353.91666666666669</v>
      </c>
      <c r="E256" s="40">
        <v>340.18333333333339</v>
      </c>
      <c r="F256" s="40">
        <v>331.81666666666672</v>
      </c>
      <c r="G256" s="40">
        <v>318.08333333333343</v>
      </c>
      <c r="H256" s="40">
        <v>362.28333333333336</v>
      </c>
      <c r="I256" s="40">
        <v>376.01666666666659</v>
      </c>
      <c r="J256" s="40">
        <v>384.38333333333333</v>
      </c>
      <c r="K256" s="31">
        <v>367.65</v>
      </c>
      <c r="L256" s="31">
        <v>345.55</v>
      </c>
      <c r="M256" s="31">
        <v>24.482510000000001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692.05</v>
      </c>
      <c r="D257" s="40">
        <v>695.4</v>
      </c>
      <c r="E257" s="40">
        <v>685.8</v>
      </c>
      <c r="F257" s="40">
        <v>679.55</v>
      </c>
      <c r="G257" s="40">
        <v>669.94999999999993</v>
      </c>
      <c r="H257" s="40">
        <v>701.65</v>
      </c>
      <c r="I257" s="40">
        <v>711.25000000000011</v>
      </c>
      <c r="J257" s="40">
        <v>717.5</v>
      </c>
      <c r="K257" s="31">
        <v>705</v>
      </c>
      <c r="L257" s="31">
        <v>689.15</v>
      </c>
      <c r="M257" s="31">
        <v>2.6860499999999998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2216.5</v>
      </c>
      <c r="D258" s="40">
        <v>2219.4</v>
      </c>
      <c r="E258" s="40">
        <v>2192.8000000000002</v>
      </c>
      <c r="F258" s="40">
        <v>2169.1</v>
      </c>
      <c r="G258" s="40">
        <v>2142.5</v>
      </c>
      <c r="H258" s="40">
        <v>2243.1000000000004</v>
      </c>
      <c r="I258" s="40">
        <v>2269.6999999999998</v>
      </c>
      <c r="J258" s="40">
        <v>2293.4000000000005</v>
      </c>
      <c r="K258" s="31">
        <v>2246</v>
      </c>
      <c r="L258" s="31">
        <v>2195.6999999999998</v>
      </c>
      <c r="M258" s="31">
        <v>14.426600000000001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2474.5500000000002</v>
      </c>
      <c r="D259" s="40">
        <v>2451.9333333333334</v>
      </c>
      <c r="E259" s="40">
        <v>2420.416666666667</v>
      </c>
      <c r="F259" s="40">
        <v>2366.2833333333338</v>
      </c>
      <c r="G259" s="40">
        <v>2334.7666666666673</v>
      </c>
      <c r="H259" s="40">
        <v>2506.0666666666666</v>
      </c>
      <c r="I259" s="40">
        <v>2537.583333333333</v>
      </c>
      <c r="J259" s="40">
        <v>2591.7166666666662</v>
      </c>
      <c r="K259" s="31">
        <v>2483.4499999999998</v>
      </c>
      <c r="L259" s="31">
        <v>2397.8000000000002</v>
      </c>
      <c r="M259" s="31">
        <v>1.6377600000000001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1746.7</v>
      </c>
      <c r="D260" s="40">
        <v>1746.8666666666668</v>
      </c>
      <c r="E260" s="40">
        <v>1729.8333333333335</v>
      </c>
      <c r="F260" s="40">
        <v>1712.9666666666667</v>
      </c>
      <c r="G260" s="40">
        <v>1695.9333333333334</v>
      </c>
      <c r="H260" s="40">
        <v>1763.7333333333336</v>
      </c>
      <c r="I260" s="40">
        <v>1780.7666666666669</v>
      </c>
      <c r="J260" s="40">
        <v>1797.6333333333337</v>
      </c>
      <c r="K260" s="31">
        <v>1763.9</v>
      </c>
      <c r="L260" s="31">
        <v>1730</v>
      </c>
      <c r="M260" s="31">
        <v>2.0790799999999998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3195.35</v>
      </c>
      <c r="D261" s="40">
        <v>3215.7833333333333</v>
      </c>
      <c r="E261" s="40">
        <v>3164.5666666666666</v>
      </c>
      <c r="F261" s="40">
        <v>3133.7833333333333</v>
      </c>
      <c r="G261" s="40">
        <v>3082.5666666666666</v>
      </c>
      <c r="H261" s="40">
        <v>3246.5666666666666</v>
      </c>
      <c r="I261" s="40">
        <v>3297.7833333333328</v>
      </c>
      <c r="J261" s="40">
        <v>3328.5666666666666</v>
      </c>
      <c r="K261" s="31">
        <v>3267</v>
      </c>
      <c r="L261" s="31">
        <v>3185</v>
      </c>
      <c r="M261" s="31">
        <v>0.32036999999999999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650.6</v>
      </c>
      <c r="D262" s="40">
        <v>658</v>
      </c>
      <c r="E262" s="40">
        <v>640.6</v>
      </c>
      <c r="F262" s="40">
        <v>630.6</v>
      </c>
      <c r="G262" s="40">
        <v>613.20000000000005</v>
      </c>
      <c r="H262" s="40">
        <v>668</v>
      </c>
      <c r="I262" s="40">
        <v>685.40000000000009</v>
      </c>
      <c r="J262" s="40">
        <v>695.4</v>
      </c>
      <c r="K262" s="31">
        <v>675.4</v>
      </c>
      <c r="L262" s="31">
        <v>648</v>
      </c>
      <c r="M262" s="31">
        <v>7.4872399999999999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239</v>
      </c>
      <c r="D263" s="40">
        <v>240.35</v>
      </c>
      <c r="E263" s="40">
        <v>236.54999999999998</v>
      </c>
      <c r="F263" s="40">
        <v>234.1</v>
      </c>
      <c r="G263" s="40">
        <v>230.29999999999998</v>
      </c>
      <c r="H263" s="40">
        <v>242.79999999999998</v>
      </c>
      <c r="I263" s="40">
        <v>246.6</v>
      </c>
      <c r="J263" s="40">
        <v>249.04999999999998</v>
      </c>
      <c r="K263" s="31">
        <v>244.15</v>
      </c>
      <c r="L263" s="31">
        <v>237.9</v>
      </c>
      <c r="M263" s="31">
        <v>8.4592799999999997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155.75</v>
      </c>
      <c r="D264" s="40">
        <v>156.25</v>
      </c>
      <c r="E264" s="40">
        <v>151.5</v>
      </c>
      <c r="F264" s="40">
        <v>147.25</v>
      </c>
      <c r="G264" s="40">
        <v>142.5</v>
      </c>
      <c r="H264" s="40">
        <v>160.5</v>
      </c>
      <c r="I264" s="40">
        <v>165.25</v>
      </c>
      <c r="J264" s="40">
        <v>169.5</v>
      </c>
      <c r="K264" s="31">
        <v>161</v>
      </c>
      <c r="L264" s="31">
        <v>152</v>
      </c>
      <c r="M264" s="31">
        <v>22.173940000000002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91.5</v>
      </c>
      <c r="D265" s="40">
        <v>91.116666666666674</v>
      </c>
      <c r="E265" s="40">
        <v>90.033333333333346</v>
      </c>
      <c r="F265" s="40">
        <v>88.566666666666677</v>
      </c>
      <c r="G265" s="40">
        <v>87.483333333333348</v>
      </c>
      <c r="H265" s="40">
        <v>92.583333333333343</v>
      </c>
      <c r="I265" s="40">
        <v>93.666666666666657</v>
      </c>
      <c r="J265" s="40">
        <v>95.13333333333334</v>
      </c>
      <c r="K265" s="31">
        <v>92.2</v>
      </c>
      <c r="L265" s="31">
        <v>89.65</v>
      </c>
      <c r="M265" s="31">
        <v>31.302409999999998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350.9</v>
      </c>
      <c r="D266" s="40">
        <v>347.13333333333338</v>
      </c>
      <c r="E266" s="40">
        <v>339.86666666666679</v>
      </c>
      <c r="F266" s="40">
        <v>328.83333333333343</v>
      </c>
      <c r="G266" s="40">
        <v>321.56666666666683</v>
      </c>
      <c r="H266" s="40">
        <v>358.16666666666674</v>
      </c>
      <c r="I266" s="40">
        <v>365.43333333333328</v>
      </c>
      <c r="J266" s="40">
        <v>376.4666666666667</v>
      </c>
      <c r="K266" s="31">
        <v>354.4</v>
      </c>
      <c r="L266" s="31">
        <v>336.1</v>
      </c>
      <c r="M266" s="31">
        <v>11.17244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677.25</v>
      </c>
      <c r="D267" s="40">
        <v>679.5333333333333</v>
      </c>
      <c r="E267" s="40">
        <v>671.81666666666661</v>
      </c>
      <c r="F267" s="40">
        <v>666.38333333333333</v>
      </c>
      <c r="G267" s="40">
        <v>658.66666666666663</v>
      </c>
      <c r="H267" s="40">
        <v>684.96666666666658</v>
      </c>
      <c r="I267" s="40">
        <v>692.68333333333328</v>
      </c>
      <c r="J267" s="40">
        <v>698.11666666666656</v>
      </c>
      <c r="K267" s="31">
        <v>687.25</v>
      </c>
      <c r="L267" s="31">
        <v>674.1</v>
      </c>
      <c r="M267" s="31">
        <v>40.396120000000003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110.4</v>
      </c>
      <c r="D268" s="40">
        <v>109.8</v>
      </c>
      <c r="E268" s="40">
        <v>107.6</v>
      </c>
      <c r="F268" s="40">
        <v>104.8</v>
      </c>
      <c r="G268" s="40">
        <v>102.6</v>
      </c>
      <c r="H268" s="40">
        <v>112.6</v>
      </c>
      <c r="I268" s="40">
        <v>114.80000000000001</v>
      </c>
      <c r="J268" s="40">
        <v>117.6</v>
      </c>
      <c r="K268" s="31">
        <v>112</v>
      </c>
      <c r="L268" s="31">
        <v>107</v>
      </c>
      <c r="M268" s="31">
        <v>2.7819699999999998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89.95</v>
      </c>
      <c r="D269" s="40">
        <v>90.583333333333329</v>
      </c>
      <c r="E269" s="40">
        <v>87.86666666666666</v>
      </c>
      <c r="F269" s="40">
        <v>85.783333333333331</v>
      </c>
      <c r="G269" s="40">
        <v>83.066666666666663</v>
      </c>
      <c r="H269" s="40">
        <v>92.666666666666657</v>
      </c>
      <c r="I269" s="40">
        <v>95.383333333333326</v>
      </c>
      <c r="J269" s="40">
        <v>97.466666666666654</v>
      </c>
      <c r="K269" s="31">
        <v>93.3</v>
      </c>
      <c r="L269" s="31">
        <v>88.5</v>
      </c>
      <c r="M269" s="31">
        <v>9.2011099999999999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116.9</v>
      </c>
      <c r="D270" s="40">
        <v>117.18333333333334</v>
      </c>
      <c r="E270" s="40">
        <v>115.86666666666667</v>
      </c>
      <c r="F270" s="40">
        <v>114.83333333333334</v>
      </c>
      <c r="G270" s="40">
        <v>113.51666666666668</v>
      </c>
      <c r="H270" s="40">
        <v>118.21666666666667</v>
      </c>
      <c r="I270" s="40">
        <v>119.53333333333333</v>
      </c>
      <c r="J270" s="40">
        <v>120.56666666666666</v>
      </c>
      <c r="K270" s="31">
        <v>118.5</v>
      </c>
      <c r="L270" s="31">
        <v>116.15</v>
      </c>
      <c r="M270" s="31">
        <v>8.1089599999999997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284.2</v>
      </c>
      <c r="D271" s="40">
        <v>283.76666666666665</v>
      </c>
      <c r="E271" s="40">
        <v>279.73333333333329</v>
      </c>
      <c r="F271" s="40">
        <v>275.26666666666665</v>
      </c>
      <c r="G271" s="40">
        <v>271.23333333333329</v>
      </c>
      <c r="H271" s="40">
        <v>288.23333333333329</v>
      </c>
      <c r="I271" s="40">
        <v>292.26666666666659</v>
      </c>
      <c r="J271" s="40">
        <v>296.73333333333329</v>
      </c>
      <c r="K271" s="31">
        <v>287.8</v>
      </c>
      <c r="L271" s="31">
        <v>279.3</v>
      </c>
      <c r="M271" s="31">
        <v>3.5767000000000002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162.80000000000001</v>
      </c>
      <c r="D272" s="40">
        <v>163.83333333333334</v>
      </c>
      <c r="E272" s="40">
        <v>160.9666666666667</v>
      </c>
      <c r="F272" s="40">
        <v>159.13333333333335</v>
      </c>
      <c r="G272" s="40">
        <v>156.26666666666671</v>
      </c>
      <c r="H272" s="40">
        <v>165.66666666666669</v>
      </c>
      <c r="I272" s="40">
        <v>168.5333333333333</v>
      </c>
      <c r="J272" s="40">
        <v>170.36666666666667</v>
      </c>
      <c r="K272" s="31">
        <v>166.7</v>
      </c>
      <c r="L272" s="31">
        <v>162</v>
      </c>
      <c r="M272" s="31">
        <v>14.19055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371.15</v>
      </c>
      <c r="D273" s="40">
        <v>371.38333333333338</v>
      </c>
      <c r="E273" s="40">
        <v>368.76666666666677</v>
      </c>
      <c r="F273" s="40">
        <v>366.38333333333338</v>
      </c>
      <c r="G273" s="40">
        <v>363.76666666666677</v>
      </c>
      <c r="H273" s="40">
        <v>373.76666666666677</v>
      </c>
      <c r="I273" s="40">
        <v>376.38333333333344</v>
      </c>
      <c r="J273" s="40">
        <v>378.76666666666677</v>
      </c>
      <c r="K273" s="31">
        <v>374</v>
      </c>
      <c r="L273" s="31">
        <v>369</v>
      </c>
      <c r="M273" s="31">
        <v>54.101889999999997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2190.35</v>
      </c>
      <c r="D274" s="40">
        <v>2193.25</v>
      </c>
      <c r="E274" s="40">
        <v>2172.6</v>
      </c>
      <c r="F274" s="40">
        <v>2154.85</v>
      </c>
      <c r="G274" s="40">
        <v>2134.1999999999998</v>
      </c>
      <c r="H274" s="40">
        <v>2211</v>
      </c>
      <c r="I274" s="40">
        <v>2231.6499999999996</v>
      </c>
      <c r="J274" s="40">
        <v>2249.4</v>
      </c>
      <c r="K274" s="31">
        <v>2213.9</v>
      </c>
      <c r="L274" s="31">
        <v>2175.5</v>
      </c>
      <c r="M274" s="31">
        <v>0.11473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4181.1499999999996</v>
      </c>
      <c r="D275" s="40">
        <v>4184.05</v>
      </c>
      <c r="E275" s="40">
        <v>4133.1000000000004</v>
      </c>
      <c r="F275" s="40">
        <v>4085.05</v>
      </c>
      <c r="G275" s="40">
        <v>4034.1000000000004</v>
      </c>
      <c r="H275" s="40">
        <v>4232.1000000000004</v>
      </c>
      <c r="I275" s="40">
        <v>4283.0499999999993</v>
      </c>
      <c r="J275" s="40">
        <v>4331.1000000000004</v>
      </c>
      <c r="K275" s="31">
        <v>4235</v>
      </c>
      <c r="L275" s="31">
        <v>4136</v>
      </c>
      <c r="M275" s="31">
        <v>5.0022200000000003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989.15</v>
      </c>
      <c r="D276" s="40">
        <v>987.1</v>
      </c>
      <c r="E276" s="40">
        <v>984.2</v>
      </c>
      <c r="F276" s="40">
        <v>979.25</v>
      </c>
      <c r="G276" s="40">
        <v>976.35</v>
      </c>
      <c r="H276" s="40">
        <v>992.05000000000007</v>
      </c>
      <c r="I276" s="40">
        <v>994.94999999999993</v>
      </c>
      <c r="J276" s="40">
        <v>999.90000000000009</v>
      </c>
      <c r="K276" s="31">
        <v>990</v>
      </c>
      <c r="L276" s="31">
        <v>982.15</v>
      </c>
      <c r="M276" s="31">
        <v>2.7543000000000002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168.05</v>
      </c>
      <c r="D277" s="40">
        <v>168.46666666666667</v>
      </c>
      <c r="E277" s="40">
        <v>167.13333333333333</v>
      </c>
      <c r="F277" s="40">
        <v>166.21666666666667</v>
      </c>
      <c r="G277" s="40">
        <v>164.88333333333333</v>
      </c>
      <c r="H277" s="40">
        <v>169.38333333333333</v>
      </c>
      <c r="I277" s="40">
        <v>170.71666666666664</v>
      </c>
      <c r="J277" s="40">
        <v>171.63333333333333</v>
      </c>
      <c r="K277" s="31">
        <v>169.8</v>
      </c>
      <c r="L277" s="31">
        <v>167.55</v>
      </c>
      <c r="M277" s="31">
        <v>1.9937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2098.4499999999998</v>
      </c>
      <c r="D278" s="40">
        <v>2117.8833333333332</v>
      </c>
      <c r="E278" s="40">
        <v>2065.7666666666664</v>
      </c>
      <c r="F278" s="40">
        <v>2033.083333333333</v>
      </c>
      <c r="G278" s="40">
        <v>1980.9666666666662</v>
      </c>
      <c r="H278" s="40">
        <v>2150.5666666666666</v>
      </c>
      <c r="I278" s="40">
        <v>2202.6833333333334</v>
      </c>
      <c r="J278" s="40">
        <v>2235.3666666666668</v>
      </c>
      <c r="K278" s="31">
        <v>2170</v>
      </c>
      <c r="L278" s="31">
        <v>2085.1999999999998</v>
      </c>
      <c r="M278" s="31">
        <v>0.98080000000000001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899.75</v>
      </c>
      <c r="D279" s="40">
        <v>890.81666666666661</v>
      </c>
      <c r="E279" s="40">
        <v>869.93333333333317</v>
      </c>
      <c r="F279" s="40">
        <v>840.11666666666656</v>
      </c>
      <c r="G279" s="40">
        <v>819.23333333333312</v>
      </c>
      <c r="H279" s="40">
        <v>920.63333333333321</v>
      </c>
      <c r="I279" s="40">
        <v>941.51666666666665</v>
      </c>
      <c r="J279" s="40">
        <v>971.33333333333326</v>
      </c>
      <c r="K279" s="31">
        <v>911.7</v>
      </c>
      <c r="L279" s="31">
        <v>861</v>
      </c>
      <c r="M279" s="31">
        <v>14.53327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293.85000000000002</v>
      </c>
      <c r="D280" s="40">
        <v>293.91666666666669</v>
      </c>
      <c r="E280" s="40">
        <v>290.93333333333339</v>
      </c>
      <c r="F280" s="40">
        <v>288.01666666666671</v>
      </c>
      <c r="G280" s="40">
        <v>285.03333333333342</v>
      </c>
      <c r="H280" s="40">
        <v>296.83333333333337</v>
      </c>
      <c r="I280" s="40">
        <v>299.81666666666661</v>
      </c>
      <c r="J280" s="40">
        <v>302.73333333333335</v>
      </c>
      <c r="K280" s="31">
        <v>296.89999999999998</v>
      </c>
      <c r="L280" s="31">
        <v>291</v>
      </c>
      <c r="M280" s="31">
        <v>7.0731599999999997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348.15</v>
      </c>
      <c r="D281" s="40">
        <v>345.41666666666669</v>
      </c>
      <c r="E281" s="40">
        <v>340.83333333333337</v>
      </c>
      <c r="F281" s="40">
        <v>333.51666666666671</v>
      </c>
      <c r="G281" s="40">
        <v>328.93333333333339</v>
      </c>
      <c r="H281" s="40">
        <v>352.73333333333335</v>
      </c>
      <c r="I281" s="40">
        <v>357.31666666666672</v>
      </c>
      <c r="J281" s="40">
        <v>364.63333333333333</v>
      </c>
      <c r="K281" s="31">
        <v>350</v>
      </c>
      <c r="L281" s="31">
        <v>338.1</v>
      </c>
      <c r="M281" s="31">
        <v>28.846579999999999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290.10000000000002</v>
      </c>
      <c r="D282" s="40">
        <v>289.03333333333336</v>
      </c>
      <c r="E282" s="40">
        <v>274.56666666666672</v>
      </c>
      <c r="F282" s="40">
        <v>259.03333333333336</v>
      </c>
      <c r="G282" s="40">
        <v>244.56666666666672</v>
      </c>
      <c r="H282" s="40">
        <v>304.56666666666672</v>
      </c>
      <c r="I282" s="40">
        <v>319.0333333333333</v>
      </c>
      <c r="J282" s="40">
        <v>334.56666666666672</v>
      </c>
      <c r="K282" s="31">
        <v>303.5</v>
      </c>
      <c r="L282" s="31">
        <v>273.5</v>
      </c>
      <c r="M282" s="31">
        <v>55.514090000000003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1270.8</v>
      </c>
      <c r="D283" s="40">
        <v>1283.3</v>
      </c>
      <c r="E283" s="40">
        <v>1247.5999999999999</v>
      </c>
      <c r="F283" s="40">
        <v>1224.3999999999999</v>
      </c>
      <c r="G283" s="40">
        <v>1188.6999999999998</v>
      </c>
      <c r="H283" s="40">
        <v>1306.5</v>
      </c>
      <c r="I283" s="40">
        <v>1342.2000000000003</v>
      </c>
      <c r="J283" s="40">
        <v>1365.4</v>
      </c>
      <c r="K283" s="31">
        <v>1319</v>
      </c>
      <c r="L283" s="31">
        <v>1260.0999999999999</v>
      </c>
      <c r="M283" s="31">
        <v>0.33862999999999999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1167</v>
      </c>
      <c r="D284" s="40">
        <v>1166.1666666666667</v>
      </c>
      <c r="E284" s="40">
        <v>1147.9333333333334</v>
      </c>
      <c r="F284" s="40">
        <v>1128.8666666666666</v>
      </c>
      <c r="G284" s="40">
        <v>1110.6333333333332</v>
      </c>
      <c r="H284" s="40">
        <v>1185.2333333333336</v>
      </c>
      <c r="I284" s="40">
        <v>1203.4666666666667</v>
      </c>
      <c r="J284" s="40">
        <v>1222.5333333333338</v>
      </c>
      <c r="K284" s="31">
        <v>1184.4000000000001</v>
      </c>
      <c r="L284" s="31">
        <v>1147.0999999999999</v>
      </c>
      <c r="M284" s="31">
        <v>2.1528900000000002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402.65</v>
      </c>
      <c r="D285" s="40">
        <v>405.86666666666662</v>
      </c>
      <c r="E285" s="40">
        <v>397.28333333333325</v>
      </c>
      <c r="F285" s="40">
        <v>391.91666666666663</v>
      </c>
      <c r="G285" s="40">
        <v>383.33333333333326</v>
      </c>
      <c r="H285" s="40">
        <v>411.23333333333323</v>
      </c>
      <c r="I285" s="40">
        <v>419.81666666666661</v>
      </c>
      <c r="J285" s="40">
        <v>425.18333333333322</v>
      </c>
      <c r="K285" s="31">
        <v>414.45</v>
      </c>
      <c r="L285" s="31">
        <v>400.5</v>
      </c>
      <c r="M285" s="31">
        <v>4.2159800000000001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625.04999999999995</v>
      </c>
      <c r="D286" s="40">
        <v>623.36666666666667</v>
      </c>
      <c r="E286" s="40">
        <v>618.98333333333335</v>
      </c>
      <c r="F286" s="40">
        <v>612.91666666666663</v>
      </c>
      <c r="G286" s="40">
        <v>608.5333333333333</v>
      </c>
      <c r="H286" s="40">
        <v>629.43333333333339</v>
      </c>
      <c r="I286" s="40">
        <v>633.81666666666683</v>
      </c>
      <c r="J286" s="40">
        <v>639.88333333333344</v>
      </c>
      <c r="K286" s="31">
        <v>627.75</v>
      </c>
      <c r="L286" s="31">
        <v>617.29999999999995</v>
      </c>
      <c r="M286" s="31">
        <v>0.99314000000000002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47.8</v>
      </c>
      <c r="D287" s="40">
        <v>48.20000000000001</v>
      </c>
      <c r="E287" s="40">
        <v>47.300000000000018</v>
      </c>
      <c r="F287" s="40">
        <v>46.800000000000011</v>
      </c>
      <c r="G287" s="40">
        <v>45.90000000000002</v>
      </c>
      <c r="H287" s="40">
        <v>48.700000000000017</v>
      </c>
      <c r="I287" s="40">
        <v>49.600000000000009</v>
      </c>
      <c r="J287" s="40">
        <v>50.100000000000016</v>
      </c>
      <c r="K287" s="31">
        <v>49.1</v>
      </c>
      <c r="L287" s="31">
        <v>47.7</v>
      </c>
      <c r="M287" s="31">
        <v>23.152090000000001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590.35</v>
      </c>
      <c r="D288" s="40">
        <v>592.98333333333323</v>
      </c>
      <c r="E288" s="40">
        <v>585.96666666666647</v>
      </c>
      <c r="F288" s="40">
        <v>581.58333333333326</v>
      </c>
      <c r="G288" s="40">
        <v>574.56666666666649</v>
      </c>
      <c r="H288" s="40">
        <v>597.36666666666645</v>
      </c>
      <c r="I288" s="40">
        <v>604.3833333333331</v>
      </c>
      <c r="J288" s="40">
        <v>608.76666666666642</v>
      </c>
      <c r="K288" s="31">
        <v>600</v>
      </c>
      <c r="L288" s="31">
        <v>588.6</v>
      </c>
      <c r="M288" s="31">
        <v>1.2654300000000001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453.55</v>
      </c>
      <c r="D289" s="40">
        <v>451.61666666666673</v>
      </c>
      <c r="E289" s="40">
        <v>444.63333333333344</v>
      </c>
      <c r="F289" s="40">
        <v>435.7166666666667</v>
      </c>
      <c r="G289" s="40">
        <v>428.73333333333341</v>
      </c>
      <c r="H289" s="40">
        <v>460.53333333333347</v>
      </c>
      <c r="I289" s="40">
        <v>467.51666666666671</v>
      </c>
      <c r="J289" s="40">
        <v>476.43333333333351</v>
      </c>
      <c r="K289" s="31">
        <v>458.6</v>
      </c>
      <c r="L289" s="31">
        <v>442.7</v>
      </c>
      <c r="M289" s="31">
        <v>5.9977999999999998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2024</v>
      </c>
      <c r="D290" s="40">
        <v>2022.3</v>
      </c>
      <c r="E290" s="40">
        <v>1992.6</v>
      </c>
      <c r="F290" s="40">
        <v>1961.2</v>
      </c>
      <c r="G290" s="40">
        <v>1931.5</v>
      </c>
      <c r="H290" s="40">
        <v>2053.6999999999998</v>
      </c>
      <c r="I290" s="40">
        <v>2083.4</v>
      </c>
      <c r="J290" s="40">
        <v>2114.7999999999997</v>
      </c>
      <c r="K290" s="31">
        <v>2052</v>
      </c>
      <c r="L290" s="31">
        <v>1990.9</v>
      </c>
      <c r="M290" s="31">
        <v>29.891069999999999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87.8</v>
      </c>
      <c r="D291" s="40">
        <v>87.733333333333334</v>
      </c>
      <c r="E291" s="40">
        <v>86.566666666666663</v>
      </c>
      <c r="F291" s="40">
        <v>85.333333333333329</v>
      </c>
      <c r="G291" s="40">
        <v>84.166666666666657</v>
      </c>
      <c r="H291" s="40">
        <v>88.966666666666669</v>
      </c>
      <c r="I291" s="40">
        <v>90.133333333333326</v>
      </c>
      <c r="J291" s="40">
        <v>91.366666666666674</v>
      </c>
      <c r="K291" s="31">
        <v>88.9</v>
      </c>
      <c r="L291" s="31">
        <v>86.5</v>
      </c>
      <c r="M291" s="31">
        <v>89.60042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4772</v>
      </c>
      <c r="D292" s="40">
        <v>4739.4833333333336</v>
      </c>
      <c r="E292" s="40">
        <v>4682.5166666666673</v>
      </c>
      <c r="F292" s="40">
        <v>4593.0333333333338</v>
      </c>
      <c r="G292" s="40">
        <v>4536.0666666666675</v>
      </c>
      <c r="H292" s="40">
        <v>4828.9666666666672</v>
      </c>
      <c r="I292" s="40">
        <v>4885.9333333333343</v>
      </c>
      <c r="J292" s="40">
        <v>4975.416666666667</v>
      </c>
      <c r="K292" s="31">
        <v>4796.45</v>
      </c>
      <c r="L292" s="31">
        <v>4650</v>
      </c>
      <c r="M292" s="31">
        <v>2.4642200000000001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440.85</v>
      </c>
      <c r="D293" s="40">
        <v>439.26666666666671</v>
      </c>
      <c r="E293" s="40">
        <v>434.93333333333339</v>
      </c>
      <c r="F293" s="40">
        <v>429.01666666666671</v>
      </c>
      <c r="G293" s="40">
        <v>424.68333333333339</v>
      </c>
      <c r="H293" s="40">
        <v>445.18333333333339</v>
      </c>
      <c r="I293" s="40">
        <v>449.51666666666677</v>
      </c>
      <c r="J293" s="40">
        <v>455.43333333333339</v>
      </c>
      <c r="K293" s="31">
        <v>443.6</v>
      </c>
      <c r="L293" s="31">
        <v>433.35</v>
      </c>
      <c r="M293" s="31">
        <v>67.424779999999998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296.25</v>
      </c>
      <c r="D294" s="40">
        <v>298.45</v>
      </c>
      <c r="E294" s="40">
        <v>292.89999999999998</v>
      </c>
      <c r="F294" s="40">
        <v>289.55</v>
      </c>
      <c r="G294" s="40">
        <v>284</v>
      </c>
      <c r="H294" s="40">
        <v>301.79999999999995</v>
      </c>
      <c r="I294" s="40">
        <v>307.35000000000002</v>
      </c>
      <c r="J294" s="40">
        <v>310.69999999999993</v>
      </c>
      <c r="K294" s="31">
        <v>304</v>
      </c>
      <c r="L294" s="31">
        <v>295.10000000000002</v>
      </c>
      <c r="M294" s="31">
        <v>1.12066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7974.3</v>
      </c>
      <c r="D295" s="40">
        <v>7982.0999999999995</v>
      </c>
      <c r="E295" s="40">
        <v>7914.1999999999989</v>
      </c>
      <c r="F295" s="40">
        <v>7854.0999999999995</v>
      </c>
      <c r="G295" s="40">
        <v>7786.1999999999989</v>
      </c>
      <c r="H295" s="40">
        <v>8042.1999999999989</v>
      </c>
      <c r="I295" s="40">
        <v>8110.0999999999985</v>
      </c>
      <c r="J295" s="40">
        <v>8170.1999999999989</v>
      </c>
      <c r="K295" s="31">
        <v>8050</v>
      </c>
      <c r="L295" s="31">
        <v>7922</v>
      </c>
      <c r="M295" s="31">
        <v>4.2939999999999999E-2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6036.7</v>
      </c>
      <c r="D296" s="40">
        <v>5998.2333333333336</v>
      </c>
      <c r="E296" s="40">
        <v>5898.4666666666672</v>
      </c>
      <c r="F296" s="40">
        <v>5760.2333333333336</v>
      </c>
      <c r="G296" s="40">
        <v>5660.4666666666672</v>
      </c>
      <c r="H296" s="40">
        <v>6136.4666666666672</v>
      </c>
      <c r="I296" s="40">
        <v>6236.2333333333336</v>
      </c>
      <c r="J296" s="40">
        <v>6374.4666666666672</v>
      </c>
      <c r="K296" s="31">
        <v>6098</v>
      </c>
      <c r="L296" s="31">
        <v>5860</v>
      </c>
      <c r="M296" s="31">
        <v>2.80558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1769.7</v>
      </c>
      <c r="D297" s="40">
        <v>1753.25</v>
      </c>
      <c r="E297" s="40">
        <v>1731.5</v>
      </c>
      <c r="F297" s="40">
        <v>1693.3</v>
      </c>
      <c r="G297" s="40">
        <v>1671.55</v>
      </c>
      <c r="H297" s="40">
        <v>1791.45</v>
      </c>
      <c r="I297" s="40">
        <v>1813.2</v>
      </c>
      <c r="J297" s="40">
        <v>1851.4</v>
      </c>
      <c r="K297" s="31">
        <v>1775</v>
      </c>
      <c r="L297" s="31">
        <v>1715.05</v>
      </c>
      <c r="M297" s="31">
        <v>37.02946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622.15</v>
      </c>
      <c r="D298" s="40">
        <v>620.98333333333335</v>
      </c>
      <c r="E298" s="40">
        <v>614.7166666666667</v>
      </c>
      <c r="F298" s="40">
        <v>607.2833333333333</v>
      </c>
      <c r="G298" s="40">
        <v>601.01666666666665</v>
      </c>
      <c r="H298" s="40">
        <v>628.41666666666674</v>
      </c>
      <c r="I298" s="40">
        <v>634.68333333333339</v>
      </c>
      <c r="J298" s="40">
        <v>642.11666666666679</v>
      </c>
      <c r="K298" s="31">
        <v>627.25</v>
      </c>
      <c r="L298" s="31">
        <v>613.54999999999995</v>
      </c>
      <c r="M298" s="31">
        <v>19.397919999999999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42.85</v>
      </c>
      <c r="D299" s="40">
        <v>42.983333333333341</v>
      </c>
      <c r="E299" s="40">
        <v>42.01666666666668</v>
      </c>
      <c r="F299" s="40">
        <v>41.183333333333337</v>
      </c>
      <c r="G299" s="40">
        <v>40.216666666666676</v>
      </c>
      <c r="H299" s="40">
        <v>43.816666666666684</v>
      </c>
      <c r="I299" s="40">
        <v>44.783333333333339</v>
      </c>
      <c r="J299" s="40">
        <v>45.616666666666688</v>
      </c>
      <c r="K299" s="31">
        <v>43.95</v>
      </c>
      <c r="L299" s="31">
        <v>42.15</v>
      </c>
      <c r="M299" s="31">
        <v>150.93360999999999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2799.95</v>
      </c>
      <c r="D300" s="40">
        <v>2844.6</v>
      </c>
      <c r="E300" s="40">
        <v>2744.2</v>
      </c>
      <c r="F300" s="40">
        <v>2688.45</v>
      </c>
      <c r="G300" s="40">
        <v>2588.0499999999997</v>
      </c>
      <c r="H300" s="40">
        <v>2900.35</v>
      </c>
      <c r="I300" s="40">
        <v>3000.7500000000005</v>
      </c>
      <c r="J300" s="40">
        <v>3056.5</v>
      </c>
      <c r="K300" s="31">
        <v>2945</v>
      </c>
      <c r="L300" s="31">
        <v>2788.85</v>
      </c>
      <c r="M300" s="31">
        <v>6.0426299999999999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940.35</v>
      </c>
      <c r="D301" s="40">
        <v>939.44999999999993</v>
      </c>
      <c r="E301" s="40">
        <v>930.89999999999986</v>
      </c>
      <c r="F301" s="40">
        <v>921.44999999999993</v>
      </c>
      <c r="G301" s="40">
        <v>912.89999999999986</v>
      </c>
      <c r="H301" s="40">
        <v>948.89999999999986</v>
      </c>
      <c r="I301" s="40">
        <v>957.44999999999982</v>
      </c>
      <c r="J301" s="40">
        <v>966.89999999999986</v>
      </c>
      <c r="K301" s="31">
        <v>948</v>
      </c>
      <c r="L301" s="31">
        <v>930</v>
      </c>
      <c r="M301" s="31">
        <v>10.5436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3681.1</v>
      </c>
      <c r="D302" s="40">
        <v>3713.5</v>
      </c>
      <c r="E302" s="40">
        <v>3640.15</v>
      </c>
      <c r="F302" s="40">
        <v>3599.2000000000003</v>
      </c>
      <c r="G302" s="40">
        <v>3525.8500000000004</v>
      </c>
      <c r="H302" s="40">
        <v>3754.45</v>
      </c>
      <c r="I302" s="40">
        <v>3827.8</v>
      </c>
      <c r="J302" s="40">
        <v>3868.7499999999995</v>
      </c>
      <c r="K302" s="31">
        <v>3786.85</v>
      </c>
      <c r="L302" s="31">
        <v>3672.55</v>
      </c>
      <c r="M302" s="31">
        <v>0.77103999999999995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791.8</v>
      </c>
      <c r="D303" s="40">
        <v>797.41666666666663</v>
      </c>
      <c r="E303" s="40">
        <v>781.48333333333323</v>
      </c>
      <c r="F303" s="40">
        <v>771.16666666666663</v>
      </c>
      <c r="G303" s="40">
        <v>755.23333333333323</v>
      </c>
      <c r="H303" s="40">
        <v>807.73333333333323</v>
      </c>
      <c r="I303" s="40">
        <v>823.66666666666663</v>
      </c>
      <c r="J303" s="40">
        <v>833.98333333333323</v>
      </c>
      <c r="K303" s="31">
        <v>813.35</v>
      </c>
      <c r="L303" s="31">
        <v>787.1</v>
      </c>
      <c r="M303" s="31">
        <v>0.30534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43.6</v>
      </c>
      <c r="D304" s="40">
        <v>43.833333333333336</v>
      </c>
      <c r="E304" s="40">
        <v>43.216666666666669</v>
      </c>
      <c r="F304" s="40">
        <v>42.833333333333336</v>
      </c>
      <c r="G304" s="40">
        <v>42.216666666666669</v>
      </c>
      <c r="H304" s="40">
        <v>44.216666666666669</v>
      </c>
      <c r="I304" s="40">
        <v>44.833333333333329</v>
      </c>
      <c r="J304" s="40">
        <v>45.216666666666669</v>
      </c>
      <c r="K304" s="31">
        <v>44.45</v>
      </c>
      <c r="L304" s="31">
        <v>43.45</v>
      </c>
      <c r="M304" s="31">
        <v>9.6981800000000007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162.35</v>
      </c>
      <c r="D305" s="40">
        <v>163.28333333333333</v>
      </c>
      <c r="E305" s="40">
        <v>160.91666666666666</v>
      </c>
      <c r="F305" s="40">
        <v>159.48333333333332</v>
      </c>
      <c r="G305" s="40">
        <v>157.11666666666665</v>
      </c>
      <c r="H305" s="40">
        <v>164.71666666666667</v>
      </c>
      <c r="I305" s="40">
        <v>167.08333333333334</v>
      </c>
      <c r="J305" s="40">
        <v>168.51666666666668</v>
      </c>
      <c r="K305" s="31">
        <v>165.65</v>
      </c>
      <c r="L305" s="31">
        <v>161.85</v>
      </c>
      <c r="M305" s="31">
        <v>4.1864100000000004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80220.7</v>
      </c>
      <c r="D306" s="40">
        <v>80407.083333333328</v>
      </c>
      <c r="E306" s="40">
        <v>79815.166666666657</v>
      </c>
      <c r="F306" s="40">
        <v>79409.633333333331</v>
      </c>
      <c r="G306" s="40">
        <v>78817.71666666666</v>
      </c>
      <c r="H306" s="40">
        <v>80812.616666666654</v>
      </c>
      <c r="I306" s="40">
        <v>81404.533333333311</v>
      </c>
      <c r="J306" s="40">
        <v>81810.066666666651</v>
      </c>
      <c r="K306" s="31">
        <v>80999</v>
      </c>
      <c r="L306" s="31">
        <v>80001.55</v>
      </c>
      <c r="M306" s="31">
        <v>6.5299999999999997E-2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1105</v>
      </c>
      <c r="D307" s="40">
        <v>1101.7</v>
      </c>
      <c r="E307" s="40">
        <v>1094.4000000000001</v>
      </c>
      <c r="F307" s="40">
        <v>1083.8</v>
      </c>
      <c r="G307" s="40">
        <v>1076.5</v>
      </c>
      <c r="H307" s="40">
        <v>1112.3000000000002</v>
      </c>
      <c r="I307" s="40">
        <v>1119.5999999999999</v>
      </c>
      <c r="J307" s="40">
        <v>1130.2000000000003</v>
      </c>
      <c r="K307" s="31">
        <v>1109</v>
      </c>
      <c r="L307" s="31">
        <v>1091.0999999999999</v>
      </c>
      <c r="M307" s="31">
        <v>5.2143699999999997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4726.8500000000004</v>
      </c>
      <c r="D308" s="40">
        <v>4731.6166666666668</v>
      </c>
      <c r="E308" s="40">
        <v>4620.2333333333336</v>
      </c>
      <c r="F308" s="40">
        <v>4513.6166666666668</v>
      </c>
      <c r="G308" s="40">
        <v>4402.2333333333336</v>
      </c>
      <c r="H308" s="40">
        <v>4838.2333333333336</v>
      </c>
      <c r="I308" s="40">
        <v>4949.6166666666668</v>
      </c>
      <c r="J308" s="40">
        <v>5056.2333333333336</v>
      </c>
      <c r="K308" s="31">
        <v>4843</v>
      </c>
      <c r="L308" s="31">
        <v>4625</v>
      </c>
      <c r="M308" s="31">
        <v>0.22355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315.39999999999998</v>
      </c>
      <c r="D309" s="40">
        <v>317.73333333333335</v>
      </c>
      <c r="E309" s="40">
        <v>311.66666666666669</v>
      </c>
      <c r="F309" s="40">
        <v>307.93333333333334</v>
      </c>
      <c r="G309" s="40">
        <v>301.86666666666667</v>
      </c>
      <c r="H309" s="40">
        <v>321.4666666666667</v>
      </c>
      <c r="I309" s="40">
        <v>327.5333333333333</v>
      </c>
      <c r="J309" s="40">
        <v>331.26666666666671</v>
      </c>
      <c r="K309" s="31">
        <v>323.8</v>
      </c>
      <c r="L309" s="31">
        <v>314</v>
      </c>
      <c r="M309" s="31">
        <v>0.78395000000000004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185</v>
      </c>
      <c r="D310" s="40">
        <v>184.9</v>
      </c>
      <c r="E310" s="40">
        <v>182.10000000000002</v>
      </c>
      <c r="F310" s="40">
        <v>179.20000000000002</v>
      </c>
      <c r="G310" s="40">
        <v>176.40000000000003</v>
      </c>
      <c r="H310" s="40">
        <v>187.8</v>
      </c>
      <c r="I310" s="40">
        <v>190.60000000000002</v>
      </c>
      <c r="J310" s="40">
        <v>193.5</v>
      </c>
      <c r="K310" s="31">
        <v>187.7</v>
      </c>
      <c r="L310" s="31">
        <v>182</v>
      </c>
      <c r="M310" s="31">
        <v>71.217789999999994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758.45</v>
      </c>
      <c r="D311" s="40">
        <v>757.73333333333323</v>
      </c>
      <c r="E311" s="40">
        <v>753.46666666666647</v>
      </c>
      <c r="F311" s="40">
        <v>748.48333333333323</v>
      </c>
      <c r="G311" s="40">
        <v>744.21666666666647</v>
      </c>
      <c r="H311" s="40">
        <v>762.71666666666647</v>
      </c>
      <c r="I311" s="40">
        <v>766.98333333333312</v>
      </c>
      <c r="J311" s="40">
        <v>771.96666666666647</v>
      </c>
      <c r="K311" s="31">
        <v>762</v>
      </c>
      <c r="L311" s="31">
        <v>752.75</v>
      </c>
      <c r="M311" s="31">
        <v>18.903220000000001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232.25</v>
      </c>
      <c r="D312" s="40">
        <v>233.33333333333334</v>
      </c>
      <c r="E312" s="40">
        <v>227.11666666666667</v>
      </c>
      <c r="F312" s="40">
        <v>221.98333333333332</v>
      </c>
      <c r="G312" s="40">
        <v>215.76666666666665</v>
      </c>
      <c r="H312" s="40">
        <v>238.4666666666667</v>
      </c>
      <c r="I312" s="40">
        <v>244.68333333333334</v>
      </c>
      <c r="J312" s="40">
        <v>249.81666666666672</v>
      </c>
      <c r="K312" s="31">
        <v>239.55</v>
      </c>
      <c r="L312" s="31">
        <v>228.2</v>
      </c>
      <c r="M312" s="31">
        <v>2.9291800000000001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240.65</v>
      </c>
      <c r="D313" s="40">
        <v>242.86666666666667</v>
      </c>
      <c r="E313" s="40">
        <v>237.78333333333336</v>
      </c>
      <c r="F313" s="40">
        <v>234.91666666666669</v>
      </c>
      <c r="G313" s="40">
        <v>229.83333333333337</v>
      </c>
      <c r="H313" s="40">
        <v>245.73333333333335</v>
      </c>
      <c r="I313" s="40">
        <v>250.81666666666666</v>
      </c>
      <c r="J313" s="40">
        <v>253.68333333333334</v>
      </c>
      <c r="K313" s="31">
        <v>247.95</v>
      </c>
      <c r="L313" s="31">
        <v>240</v>
      </c>
      <c r="M313" s="31">
        <v>5.6844099999999997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726.65</v>
      </c>
      <c r="D314" s="40">
        <v>730.5</v>
      </c>
      <c r="E314" s="40">
        <v>709</v>
      </c>
      <c r="F314" s="40">
        <v>691.35</v>
      </c>
      <c r="G314" s="40">
        <v>669.85</v>
      </c>
      <c r="H314" s="40">
        <v>748.15</v>
      </c>
      <c r="I314" s="40">
        <v>769.65</v>
      </c>
      <c r="J314" s="40">
        <v>787.3</v>
      </c>
      <c r="K314" s="31">
        <v>752</v>
      </c>
      <c r="L314" s="31">
        <v>712.85</v>
      </c>
      <c r="M314" s="31">
        <v>0.92269999999999996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174</v>
      </c>
      <c r="D315" s="40">
        <v>173.81666666666669</v>
      </c>
      <c r="E315" s="40">
        <v>171.73333333333338</v>
      </c>
      <c r="F315" s="40">
        <v>169.4666666666667</v>
      </c>
      <c r="G315" s="40">
        <v>167.38333333333338</v>
      </c>
      <c r="H315" s="40">
        <v>176.08333333333337</v>
      </c>
      <c r="I315" s="40">
        <v>178.16666666666669</v>
      </c>
      <c r="J315" s="40">
        <v>180.43333333333337</v>
      </c>
      <c r="K315" s="31">
        <v>175.9</v>
      </c>
      <c r="L315" s="31">
        <v>171.55</v>
      </c>
      <c r="M315" s="31">
        <v>82.065830000000005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44.2</v>
      </c>
      <c r="D316" s="40">
        <v>44.016666666666673</v>
      </c>
      <c r="E316" s="40">
        <v>43.283333333333346</v>
      </c>
      <c r="F316" s="40">
        <v>42.366666666666674</v>
      </c>
      <c r="G316" s="40">
        <v>41.633333333333347</v>
      </c>
      <c r="H316" s="40">
        <v>44.933333333333344</v>
      </c>
      <c r="I316" s="40">
        <v>45.666666666666679</v>
      </c>
      <c r="J316" s="40">
        <v>46.583333333333343</v>
      </c>
      <c r="K316" s="31">
        <v>44.75</v>
      </c>
      <c r="L316" s="31">
        <v>43.1</v>
      </c>
      <c r="M316" s="31">
        <v>15.301589999999999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566.79999999999995</v>
      </c>
      <c r="D317" s="40">
        <v>567.58333333333337</v>
      </c>
      <c r="E317" s="40">
        <v>562.06666666666672</v>
      </c>
      <c r="F317" s="40">
        <v>557.33333333333337</v>
      </c>
      <c r="G317" s="40">
        <v>551.81666666666672</v>
      </c>
      <c r="H317" s="40">
        <v>572.31666666666672</v>
      </c>
      <c r="I317" s="40">
        <v>577.83333333333337</v>
      </c>
      <c r="J317" s="40">
        <v>582.56666666666672</v>
      </c>
      <c r="K317" s="31">
        <v>573.1</v>
      </c>
      <c r="L317" s="31">
        <v>562.85</v>
      </c>
      <c r="M317" s="31">
        <v>25.815249999999999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6846.7</v>
      </c>
      <c r="D318" s="40">
        <v>6849.2</v>
      </c>
      <c r="E318" s="40">
        <v>6818.5</v>
      </c>
      <c r="F318" s="40">
        <v>6790.3</v>
      </c>
      <c r="G318" s="40">
        <v>6759.6</v>
      </c>
      <c r="H318" s="40">
        <v>6877.4</v>
      </c>
      <c r="I318" s="40">
        <v>6908.0999999999985</v>
      </c>
      <c r="J318" s="40">
        <v>6936.2999999999993</v>
      </c>
      <c r="K318" s="31">
        <v>6879.9</v>
      </c>
      <c r="L318" s="31">
        <v>6821</v>
      </c>
      <c r="M318" s="31">
        <v>4.3273999999999999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1041.2</v>
      </c>
      <c r="D319" s="40">
        <v>1039.6166666666666</v>
      </c>
      <c r="E319" s="40">
        <v>1024.4333333333332</v>
      </c>
      <c r="F319" s="40">
        <v>1007.6666666666666</v>
      </c>
      <c r="G319" s="40">
        <v>992.48333333333323</v>
      </c>
      <c r="H319" s="40">
        <v>1056.3833333333332</v>
      </c>
      <c r="I319" s="40">
        <v>1071.5666666666666</v>
      </c>
      <c r="J319" s="40">
        <v>1088.333333333333</v>
      </c>
      <c r="K319" s="31">
        <v>1054.8</v>
      </c>
      <c r="L319" s="31">
        <v>1022.85</v>
      </c>
      <c r="M319" s="31">
        <v>7.3090599999999997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371.55</v>
      </c>
      <c r="D320" s="40">
        <v>373.48333333333335</v>
      </c>
      <c r="E320" s="40">
        <v>367.06666666666672</v>
      </c>
      <c r="F320" s="40">
        <v>362.58333333333337</v>
      </c>
      <c r="G320" s="40">
        <v>356.16666666666674</v>
      </c>
      <c r="H320" s="40">
        <v>377.9666666666667</v>
      </c>
      <c r="I320" s="40">
        <v>384.38333333333333</v>
      </c>
      <c r="J320" s="40">
        <v>388.86666666666667</v>
      </c>
      <c r="K320" s="31">
        <v>379.9</v>
      </c>
      <c r="L320" s="31">
        <v>369</v>
      </c>
      <c r="M320" s="31">
        <v>3.7805300000000002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252.65</v>
      </c>
      <c r="D321" s="40">
        <v>253.48333333333335</v>
      </c>
      <c r="E321" s="40">
        <v>250.51666666666671</v>
      </c>
      <c r="F321" s="40">
        <v>248.38333333333335</v>
      </c>
      <c r="G321" s="40">
        <v>245.41666666666671</v>
      </c>
      <c r="H321" s="40">
        <v>255.6166666666667</v>
      </c>
      <c r="I321" s="40">
        <v>258.58333333333337</v>
      </c>
      <c r="J321" s="40">
        <v>260.7166666666667</v>
      </c>
      <c r="K321" s="31">
        <v>256.45</v>
      </c>
      <c r="L321" s="31">
        <v>251.35</v>
      </c>
      <c r="M321" s="31">
        <v>2.4355600000000002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3113.7</v>
      </c>
      <c r="D322" s="40">
        <v>3094.6166666666663</v>
      </c>
      <c r="E322" s="40">
        <v>3028.2833333333328</v>
      </c>
      <c r="F322" s="40">
        <v>2942.8666666666663</v>
      </c>
      <c r="G322" s="40">
        <v>2876.5333333333328</v>
      </c>
      <c r="H322" s="40">
        <v>3180.0333333333328</v>
      </c>
      <c r="I322" s="40">
        <v>3246.3666666666659</v>
      </c>
      <c r="J322" s="40">
        <v>3331.7833333333328</v>
      </c>
      <c r="K322" s="31">
        <v>3160.95</v>
      </c>
      <c r="L322" s="31">
        <v>3009.2</v>
      </c>
      <c r="M322" s="31">
        <v>2.9308100000000001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4553.8</v>
      </c>
      <c r="D323" s="40">
        <v>4546.9333333333334</v>
      </c>
      <c r="E323" s="40">
        <v>4496.8666666666668</v>
      </c>
      <c r="F323" s="40">
        <v>4439.9333333333334</v>
      </c>
      <c r="G323" s="40">
        <v>4389.8666666666668</v>
      </c>
      <c r="H323" s="40">
        <v>4603.8666666666668</v>
      </c>
      <c r="I323" s="40">
        <v>4653.9333333333343</v>
      </c>
      <c r="J323" s="40">
        <v>4710.8666666666668</v>
      </c>
      <c r="K323" s="31">
        <v>4597</v>
      </c>
      <c r="L323" s="31">
        <v>4490</v>
      </c>
      <c r="M323" s="31">
        <v>10.96499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128.85</v>
      </c>
      <c r="D324" s="40">
        <v>129.33333333333334</v>
      </c>
      <c r="E324" s="40">
        <v>127.56666666666669</v>
      </c>
      <c r="F324" s="40">
        <v>126.28333333333336</v>
      </c>
      <c r="G324" s="40">
        <v>124.51666666666671</v>
      </c>
      <c r="H324" s="40">
        <v>130.61666666666667</v>
      </c>
      <c r="I324" s="40">
        <v>132.38333333333333</v>
      </c>
      <c r="J324" s="40">
        <v>133.66666666666666</v>
      </c>
      <c r="K324" s="31">
        <v>131.1</v>
      </c>
      <c r="L324" s="31">
        <v>128.05000000000001</v>
      </c>
      <c r="M324" s="31">
        <v>3.46217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733.25</v>
      </c>
      <c r="D325" s="40">
        <v>735.88333333333333</v>
      </c>
      <c r="E325" s="40">
        <v>727.31666666666661</v>
      </c>
      <c r="F325" s="40">
        <v>721.38333333333333</v>
      </c>
      <c r="G325" s="40">
        <v>712.81666666666661</v>
      </c>
      <c r="H325" s="40">
        <v>741.81666666666661</v>
      </c>
      <c r="I325" s="40">
        <v>750.38333333333344</v>
      </c>
      <c r="J325" s="40">
        <v>756.31666666666661</v>
      </c>
      <c r="K325" s="31">
        <v>744.45</v>
      </c>
      <c r="L325" s="31">
        <v>729.95</v>
      </c>
      <c r="M325" s="31">
        <v>1.4948900000000001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185.65</v>
      </c>
      <c r="D326" s="40">
        <v>186.35</v>
      </c>
      <c r="E326" s="40">
        <v>184</v>
      </c>
      <c r="F326" s="40">
        <v>182.35</v>
      </c>
      <c r="G326" s="40">
        <v>180</v>
      </c>
      <c r="H326" s="40">
        <v>188</v>
      </c>
      <c r="I326" s="40">
        <v>190.34999999999997</v>
      </c>
      <c r="J326" s="40">
        <v>192</v>
      </c>
      <c r="K326" s="31">
        <v>188.7</v>
      </c>
      <c r="L326" s="31">
        <v>184.7</v>
      </c>
      <c r="M326" s="31">
        <v>1.7379800000000001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873.35</v>
      </c>
      <c r="D327" s="40">
        <v>866.11666666666667</v>
      </c>
      <c r="E327" s="40">
        <v>853.23333333333335</v>
      </c>
      <c r="F327" s="40">
        <v>833.11666666666667</v>
      </c>
      <c r="G327" s="40">
        <v>820.23333333333335</v>
      </c>
      <c r="H327" s="40">
        <v>886.23333333333335</v>
      </c>
      <c r="I327" s="40">
        <v>899.11666666666679</v>
      </c>
      <c r="J327" s="40">
        <v>919.23333333333335</v>
      </c>
      <c r="K327" s="31">
        <v>879</v>
      </c>
      <c r="L327" s="31">
        <v>846</v>
      </c>
      <c r="M327" s="31">
        <v>13.02097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3338.6</v>
      </c>
      <c r="D328" s="40">
        <v>3329.2000000000003</v>
      </c>
      <c r="E328" s="40">
        <v>3264.4000000000005</v>
      </c>
      <c r="F328" s="40">
        <v>3190.2000000000003</v>
      </c>
      <c r="G328" s="40">
        <v>3125.4000000000005</v>
      </c>
      <c r="H328" s="40">
        <v>3403.4000000000005</v>
      </c>
      <c r="I328" s="40">
        <v>3468.2000000000007</v>
      </c>
      <c r="J328" s="40">
        <v>3542.4000000000005</v>
      </c>
      <c r="K328" s="31">
        <v>3394</v>
      </c>
      <c r="L328" s="31">
        <v>3255</v>
      </c>
      <c r="M328" s="31">
        <v>8.5312400000000004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1629.55</v>
      </c>
      <c r="D329" s="40">
        <v>1633.5</v>
      </c>
      <c r="E329" s="40">
        <v>1607.65</v>
      </c>
      <c r="F329" s="40">
        <v>1585.75</v>
      </c>
      <c r="G329" s="40">
        <v>1559.9</v>
      </c>
      <c r="H329" s="40">
        <v>1655.4</v>
      </c>
      <c r="I329" s="40">
        <v>1681.25</v>
      </c>
      <c r="J329" s="40">
        <v>1703.15</v>
      </c>
      <c r="K329" s="31">
        <v>1659.35</v>
      </c>
      <c r="L329" s="31">
        <v>1611.6</v>
      </c>
      <c r="M329" s="31">
        <v>5.3792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1519.95</v>
      </c>
      <c r="D330" s="40">
        <v>1532.3833333333332</v>
      </c>
      <c r="E330" s="40">
        <v>1504.4666666666665</v>
      </c>
      <c r="F330" s="40">
        <v>1488.9833333333333</v>
      </c>
      <c r="G330" s="40">
        <v>1461.0666666666666</v>
      </c>
      <c r="H330" s="40">
        <v>1547.8666666666663</v>
      </c>
      <c r="I330" s="40">
        <v>1575.7833333333333</v>
      </c>
      <c r="J330" s="40">
        <v>1591.2666666666662</v>
      </c>
      <c r="K330" s="31">
        <v>1560.3</v>
      </c>
      <c r="L330" s="31">
        <v>1516.9</v>
      </c>
      <c r="M330" s="31">
        <v>8.0420700000000007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884.4</v>
      </c>
      <c r="D331" s="40">
        <v>889.75</v>
      </c>
      <c r="E331" s="40">
        <v>872.5</v>
      </c>
      <c r="F331" s="40">
        <v>860.6</v>
      </c>
      <c r="G331" s="40">
        <v>843.35</v>
      </c>
      <c r="H331" s="40">
        <v>901.65</v>
      </c>
      <c r="I331" s="40">
        <v>918.9</v>
      </c>
      <c r="J331" s="40">
        <v>930.8</v>
      </c>
      <c r="K331" s="31">
        <v>907</v>
      </c>
      <c r="L331" s="31">
        <v>877.85</v>
      </c>
      <c r="M331" s="31">
        <v>3.45966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</v>
      </c>
      <c r="D332" s="40">
        <v>46.266666666666673</v>
      </c>
      <c r="E332" s="40">
        <v>44.933333333333344</v>
      </c>
      <c r="F332" s="40">
        <v>42.866666666666674</v>
      </c>
      <c r="G332" s="40">
        <v>41.533333333333346</v>
      </c>
      <c r="H332" s="40">
        <v>48.333333333333343</v>
      </c>
      <c r="I332" s="40">
        <v>49.666666666666671</v>
      </c>
      <c r="J332" s="40">
        <v>51.733333333333341</v>
      </c>
      <c r="K332" s="31">
        <v>47.6</v>
      </c>
      <c r="L332" s="31">
        <v>44.2</v>
      </c>
      <c r="M332" s="31">
        <v>263.72358000000003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82.85</v>
      </c>
      <c r="D333" s="40">
        <v>82.766666666666666</v>
      </c>
      <c r="E333" s="40">
        <v>81.633333333333326</v>
      </c>
      <c r="F333" s="40">
        <v>80.416666666666657</v>
      </c>
      <c r="G333" s="40">
        <v>79.283333333333317</v>
      </c>
      <c r="H333" s="40">
        <v>83.983333333333334</v>
      </c>
      <c r="I333" s="40">
        <v>85.116666666666688</v>
      </c>
      <c r="J333" s="40">
        <v>86.333333333333343</v>
      </c>
      <c r="K333" s="31">
        <v>83.9</v>
      </c>
      <c r="L333" s="31">
        <v>81.55</v>
      </c>
      <c r="M333" s="31">
        <v>44.76117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616.29999999999995</v>
      </c>
      <c r="D334" s="40">
        <v>624.6</v>
      </c>
      <c r="E334" s="40">
        <v>604.20000000000005</v>
      </c>
      <c r="F334" s="40">
        <v>592.1</v>
      </c>
      <c r="G334" s="40">
        <v>571.70000000000005</v>
      </c>
      <c r="H334" s="40">
        <v>636.70000000000005</v>
      </c>
      <c r="I334" s="40">
        <v>657.09999999999991</v>
      </c>
      <c r="J334" s="40">
        <v>669.2</v>
      </c>
      <c r="K334" s="31">
        <v>645</v>
      </c>
      <c r="L334" s="31">
        <v>612.5</v>
      </c>
      <c r="M334" s="31">
        <v>3.4479000000000002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27.75</v>
      </c>
      <c r="D335" s="40">
        <v>27.7</v>
      </c>
      <c r="E335" s="40">
        <v>27.299999999999997</v>
      </c>
      <c r="F335" s="40">
        <v>26.849999999999998</v>
      </c>
      <c r="G335" s="40">
        <v>26.449999999999996</v>
      </c>
      <c r="H335" s="40">
        <v>28.15</v>
      </c>
      <c r="I335" s="40">
        <v>28.549999999999997</v>
      </c>
      <c r="J335" s="40">
        <v>29</v>
      </c>
      <c r="K335" s="31">
        <v>28.1</v>
      </c>
      <c r="L335" s="31">
        <v>27.25</v>
      </c>
      <c r="M335" s="31">
        <v>89.646659999999997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56.75</v>
      </c>
      <c r="D336" s="40">
        <v>57.216666666666669</v>
      </c>
      <c r="E336" s="40">
        <v>55.933333333333337</v>
      </c>
      <c r="F336" s="40">
        <v>55.116666666666667</v>
      </c>
      <c r="G336" s="40">
        <v>53.833333333333336</v>
      </c>
      <c r="H336" s="40">
        <v>58.033333333333339</v>
      </c>
      <c r="I336" s="40">
        <v>59.31666666666667</v>
      </c>
      <c r="J336" s="40">
        <v>60.13333333333334</v>
      </c>
      <c r="K336" s="31">
        <v>58.5</v>
      </c>
      <c r="L336" s="31">
        <v>56.4</v>
      </c>
      <c r="M336" s="31">
        <v>28.912960000000002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142.9</v>
      </c>
      <c r="D337" s="40">
        <v>143.88333333333333</v>
      </c>
      <c r="E337" s="40">
        <v>141.01666666666665</v>
      </c>
      <c r="F337" s="40">
        <v>139.13333333333333</v>
      </c>
      <c r="G337" s="40">
        <v>136.26666666666665</v>
      </c>
      <c r="H337" s="40">
        <v>145.76666666666665</v>
      </c>
      <c r="I337" s="40">
        <v>148.63333333333333</v>
      </c>
      <c r="J337" s="40">
        <v>150.51666666666665</v>
      </c>
      <c r="K337" s="31">
        <v>146.75</v>
      </c>
      <c r="L337" s="31">
        <v>142</v>
      </c>
      <c r="M337" s="31">
        <v>107.25591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294.75</v>
      </c>
      <c r="D338" s="40">
        <v>297.53333333333336</v>
      </c>
      <c r="E338" s="40">
        <v>290.7166666666667</v>
      </c>
      <c r="F338" s="40">
        <v>286.68333333333334</v>
      </c>
      <c r="G338" s="40">
        <v>279.86666666666667</v>
      </c>
      <c r="H338" s="40">
        <v>301.56666666666672</v>
      </c>
      <c r="I338" s="40">
        <v>308.38333333333344</v>
      </c>
      <c r="J338" s="40">
        <v>312.41666666666674</v>
      </c>
      <c r="K338" s="31">
        <v>304.35000000000002</v>
      </c>
      <c r="L338" s="31">
        <v>293.5</v>
      </c>
      <c r="M338" s="31">
        <v>9.0770400000000002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126.2</v>
      </c>
      <c r="D339" s="40">
        <v>125.95</v>
      </c>
      <c r="E339" s="40">
        <v>124.9</v>
      </c>
      <c r="F339" s="40">
        <v>123.60000000000001</v>
      </c>
      <c r="G339" s="40">
        <v>122.55000000000001</v>
      </c>
      <c r="H339" s="40">
        <v>127.25</v>
      </c>
      <c r="I339" s="40">
        <v>128.29999999999998</v>
      </c>
      <c r="J339" s="40">
        <v>129.6</v>
      </c>
      <c r="K339" s="31">
        <v>127</v>
      </c>
      <c r="L339" s="31">
        <v>124.65</v>
      </c>
      <c r="M339" s="31">
        <v>110.53966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553.29999999999995</v>
      </c>
      <c r="D340" s="40">
        <v>546.86666666666667</v>
      </c>
      <c r="E340" s="40">
        <v>534.0333333333333</v>
      </c>
      <c r="F340" s="40">
        <v>514.76666666666665</v>
      </c>
      <c r="G340" s="40">
        <v>501.93333333333328</v>
      </c>
      <c r="H340" s="40">
        <v>566.13333333333333</v>
      </c>
      <c r="I340" s="40">
        <v>578.96666666666658</v>
      </c>
      <c r="J340" s="40">
        <v>598.23333333333335</v>
      </c>
      <c r="K340" s="31">
        <v>559.70000000000005</v>
      </c>
      <c r="L340" s="31">
        <v>527.6</v>
      </c>
      <c r="M340" s="31">
        <v>6.7001600000000003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91.05</v>
      </c>
      <c r="D341" s="40">
        <v>91.600000000000009</v>
      </c>
      <c r="E341" s="40">
        <v>89.950000000000017</v>
      </c>
      <c r="F341" s="40">
        <v>88.850000000000009</v>
      </c>
      <c r="G341" s="40">
        <v>87.200000000000017</v>
      </c>
      <c r="H341" s="40">
        <v>92.700000000000017</v>
      </c>
      <c r="I341" s="40">
        <v>94.350000000000023</v>
      </c>
      <c r="J341" s="40">
        <v>95.450000000000017</v>
      </c>
      <c r="K341" s="31">
        <v>93.25</v>
      </c>
      <c r="L341" s="31">
        <v>90.5</v>
      </c>
      <c r="M341" s="31">
        <v>248.37791999999999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55.6</v>
      </c>
      <c r="D342" s="40">
        <v>55.833333333333336</v>
      </c>
      <c r="E342" s="40">
        <v>55.166666666666671</v>
      </c>
      <c r="F342" s="40">
        <v>54.733333333333334</v>
      </c>
      <c r="G342" s="40">
        <v>54.06666666666667</v>
      </c>
      <c r="H342" s="40">
        <v>56.266666666666673</v>
      </c>
      <c r="I342" s="40">
        <v>56.933333333333344</v>
      </c>
      <c r="J342" s="40">
        <v>57.366666666666674</v>
      </c>
      <c r="K342" s="31">
        <v>56.5</v>
      </c>
      <c r="L342" s="31">
        <v>55.4</v>
      </c>
      <c r="M342" s="31">
        <v>5.0370900000000001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3925.9</v>
      </c>
      <c r="D343" s="40">
        <v>3921.1999999999994</v>
      </c>
      <c r="E343" s="40">
        <v>3897.3999999999987</v>
      </c>
      <c r="F343" s="40">
        <v>3868.8999999999992</v>
      </c>
      <c r="G343" s="40">
        <v>3845.0999999999985</v>
      </c>
      <c r="H343" s="40">
        <v>3949.6999999999989</v>
      </c>
      <c r="I343" s="40">
        <v>3973.4999999999991</v>
      </c>
      <c r="J343" s="40">
        <v>4001.9999999999991</v>
      </c>
      <c r="K343" s="31">
        <v>3945</v>
      </c>
      <c r="L343" s="31">
        <v>3892.7</v>
      </c>
      <c r="M343" s="31">
        <v>1.3407199999999999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19839</v>
      </c>
      <c r="D344" s="40">
        <v>19926.666666666668</v>
      </c>
      <c r="E344" s="40">
        <v>19732.333333333336</v>
      </c>
      <c r="F344" s="40">
        <v>19625.666666666668</v>
      </c>
      <c r="G344" s="40">
        <v>19431.333333333336</v>
      </c>
      <c r="H344" s="40">
        <v>20033.333333333336</v>
      </c>
      <c r="I344" s="40">
        <v>20227.666666666672</v>
      </c>
      <c r="J344" s="40">
        <v>20334.333333333336</v>
      </c>
      <c r="K344" s="31">
        <v>20121</v>
      </c>
      <c r="L344" s="31">
        <v>19820</v>
      </c>
      <c r="M344" s="31">
        <v>0.53724000000000005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52</v>
      </c>
      <c r="D345" s="40">
        <v>52.416666666666664</v>
      </c>
      <c r="E345" s="40">
        <v>51.283333333333331</v>
      </c>
      <c r="F345" s="40">
        <v>50.56666666666667</v>
      </c>
      <c r="G345" s="40">
        <v>49.433333333333337</v>
      </c>
      <c r="H345" s="40">
        <v>53.133333333333326</v>
      </c>
      <c r="I345" s="40">
        <v>54.266666666666666</v>
      </c>
      <c r="J345" s="40">
        <v>54.98333333333332</v>
      </c>
      <c r="K345" s="31">
        <v>53.55</v>
      </c>
      <c r="L345" s="31">
        <v>51.7</v>
      </c>
      <c r="M345" s="31">
        <v>17.258949999999999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2860.8</v>
      </c>
      <c r="D346" s="40">
        <v>2863.85</v>
      </c>
      <c r="E346" s="40">
        <v>2841.95</v>
      </c>
      <c r="F346" s="40">
        <v>2823.1</v>
      </c>
      <c r="G346" s="40">
        <v>2801.2</v>
      </c>
      <c r="H346" s="40">
        <v>2882.7</v>
      </c>
      <c r="I346" s="40">
        <v>2904.6000000000004</v>
      </c>
      <c r="J346" s="40">
        <v>2923.45</v>
      </c>
      <c r="K346" s="31">
        <v>2885.75</v>
      </c>
      <c r="L346" s="31">
        <v>2845</v>
      </c>
      <c r="M346" s="31">
        <v>7.3700000000000002E-2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443.95</v>
      </c>
      <c r="D347" s="40">
        <v>445.41666666666669</v>
      </c>
      <c r="E347" s="40">
        <v>436.53333333333336</v>
      </c>
      <c r="F347" s="40">
        <v>429.11666666666667</v>
      </c>
      <c r="G347" s="40">
        <v>420.23333333333335</v>
      </c>
      <c r="H347" s="40">
        <v>452.83333333333337</v>
      </c>
      <c r="I347" s="40">
        <v>461.7166666666667</v>
      </c>
      <c r="J347" s="40">
        <v>469.13333333333338</v>
      </c>
      <c r="K347" s="31">
        <v>454.3</v>
      </c>
      <c r="L347" s="31">
        <v>438</v>
      </c>
      <c r="M347" s="31">
        <v>23.644200000000001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847.3</v>
      </c>
      <c r="D348" s="40">
        <v>831.98333333333323</v>
      </c>
      <c r="E348" s="40">
        <v>775.31666666666649</v>
      </c>
      <c r="F348" s="40">
        <v>703.33333333333326</v>
      </c>
      <c r="G348" s="40">
        <v>646.66666666666652</v>
      </c>
      <c r="H348" s="40">
        <v>903.96666666666647</v>
      </c>
      <c r="I348" s="40">
        <v>960.63333333333321</v>
      </c>
      <c r="J348" s="40">
        <v>1032.6166666666663</v>
      </c>
      <c r="K348" s="31">
        <v>888.65</v>
      </c>
      <c r="L348" s="31">
        <v>760</v>
      </c>
      <c r="M348" s="31">
        <v>76.69511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137.75</v>
      </c>
      <c r="D349" s="40">
        <v>136.83333333333334</v>
      </c>
      <c r="E349" s="40">
        <v>135.31666666666669</v>
      </c>
      <c r="F349" s="40">
        <v>132.88333333333335</v>
      </c>
      <c r="G349" s="40">
        <v>131.3666666666667</v>
      </c>
      <c r="H349" s="40">
        <v>139.26666666666668</v>
      </c>
      <c r="I349" s="40">
        <v>140.78333333333333</v>
      </c>
      <c r="J349" s="40">
        <v>143.21666666666667</v>
      </c>
      <c r="K349" s="31">
        <v>138.35</v>
      </c>
      <c r="L349" s="31">
        <v>134.4</v>
      </c>
      <c r="M349" s="31">
        <v>186.88981999999999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213.85</v>
      </c>
      <c r="D350" s="40">
        <v>216.46666666666667</v>
      </c>
      <c r="E350" s="40">
        <v>210.23333333333335</v>
      </c>
      <c r="F350" s="40">
        <v>206.61666666666667</v>
      </c>
      <c r="G350" s="40">
        <v>200.38333333333335</v>
      </c>
      <c r="H350" s="40">
        <v>220.08333333333334</v>
      </c>
      <c r="I350" s="40">
        <v>226.31666666666663</v>
      </c>
      <c r="J350" s="40">
        <v>229.93333333333334</v>
      </c>
      <c r="K350" s="31">
        <v>222.7</v>
      </c>
      <c r="L350" s="31">
        <v>212.85</v>
      </c>
      <c r="M350" s="31">
        <v>17.111969999999999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4698.05</v>
      </c>
      <c r="D351" s="40">
        <v>4697.0333333333328</v>
      </c>
      <c r="E351" s="40">
        <v>4664.0666666666657</v>
      </c>
      <c r="F351" s="40">
        <v>4630.083333333333</v>
      </c>
      <c r="G351" s="40">
        <v>4597.1166666666659</v>
      </c>
      <c r="H351" s="40">
        <v>4731.0166666666655</v>
      </c>
      <c r="I351" s="40">
        <v>4763.9833333333327</v>
      </c>
      <c r="J351" s="40">
        <v>4797.9666666666653</v>
      </c>
      <c r="K351" s="31">
        <v>4730</v>
      </c>
      <c r="L351" s="31">
        <v>4663.05</v>
      </c>
      <c r="M351" s="31">
        <v>0.96758999999999995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349.1</v>
      </c>
      <c r="D352" s="40">
        <v>349.35000000000008</v>
      </c>
      <c r="E352" s="40">
        <v>345.65000000000015</v>
      </c>
      <c r="F352" s="40">
        <v>342.20000000000005</v>
      </c>
      <c r="G352" s="40">
        <v>338.50000000000011</v>
      </c>
      <c r="H352" s="40">
        <v>352.80000000000018</v>
      </c>
      <c r="I352" s="40">
        <v>356.50000000000011</v>
      </c>
      <c r="J352" s="40">
        <v>359.95000000000022</v>
      </c>
      <c r="K352" s="31">
        <v>353.05</v>
      </c>
      <c r="L352" s="31">
        <v>345.9</v>
      </c>
      <c r="M352" s="31">
        <v>1.42984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3266.35</v>
      </c>
      <c r="D354" s="40">
        <v>3278.2666666666664</v>
      </c>
      <c r="E354" s="40">
        <v>3240.083333333333</v>
      </c>
      <c r="F354" s="40">
        <v>3213.8166666666666</v>
      </c>
      <c r="G354" s="40">
        <v>3175.6333333333332</v>
      </c>
      <c r="H354" s="40">
        <v>3304.5333333333328</v>
      </c>
      <c r="I354" s="40">
        <v>3342.7166666666662</v>
      </c>
      <c r="J354" s="40">
        <v>3368.9833333333327</v>
      </c>
      <c r="K354" s="31">
        <v>3316.45</v>
      </c>
      <c r="L354" s="31">
        <v>3252</v>
      </c>
      <c r="M354" s="31">
        <v>2.1436600000000001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670.35</v>
      </c>
      <c r="D355" s="40">
        <v>667.85</v>
      </c>
      <c r="E355" s="40">
        <v>660.7</v>
      </c>
      <c r="F355" s="40">
        <v>651.05000000000007</v>
      </c>
      <c r="G355" s="40">
        <v>643.90000000000009</v>
      </c>
      <c r="H355" s="40">
        <v>677.5</v>
      </c>
      <c r="I355" s="40">
        <v>684.64999999999986</v>
      </c>
      <c r="J355" s="40">
        <v>694.3</v>
      </c>
      <c r="K355" s="31">
        <v>675</v>
      </c>
      <c r="L355" s="31">
        <v>658.2</v>
      </c>
      <c r="M355" s="31">
        <v>1.85653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354.85</v>
      </c>
      <c r="D356" s="40">
        <v>356.38333333333338</v>
      </c>
      <c r="E356" s="40">
        <v>350.71666666666675</v>
      </c>
      <c r="F356" s="40">
        <v>346.58333333333337</v>
      </c>
      <c r="G356" s="40">
        <v>340.91666666666674</v>
      </c>
      <c r="H356" s="40">
        <v>360.51666666666677</v>
      </c>
      <c r="I356" s="40">
        <v>366.18333333333339</v>
      </c>
      <c r="J356" s="40">
        <v>370.31666666666678</v>
      </c>
      <c r="K356" s="31">
        <v>362.05</v>
      </c>
      <c r="L356" s="31">
        <v>352.25</v>
      </c>
      <c r="M356" s="31">
        <v>2.5339800000000001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1569.4</v>
      </c>
      <c r="D357" s="40">
        <v>1577.5500000000002</v>
      </c>
      <c r="E357" s="40">
        <v>1544.1500000000003</v>
      </c>
      <c r="F357" s="40">
        <v>1518.9</v>
      </c>
      <c r="G357" s="40">
        <v>1485.5000000000002</v>
      </c>
      <c r="H357" s="40">
        <v>1602.8000000000004</v>
      </c>
      <c r="I357" s="40">
        <v>1636.2</v>
      </c>
      <c r="J357" s="40">
        <v>1661.4500000000005</v>
      </c>
      <c r="K357" s="31">
        <v>1610.95</v>
      </c>
      <c r="L357" s="31">
        <v>1552.3</v>
      </c>
      <c r="M357" s="31">
        <v>14.73227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33123.75</v>
      </c>
      <c r="D358" s="40">
        <v>33203.416666666664</v>
      </c>
      <c r="E358" s="40">
        <v>32720.333333333328</v>
      </c>
      <c r="F358" s="40">
        <v>32316.916666666664</v>
      </c>
      <c r="G358" s="40">
        <v>31833.833333333328</v>
      </c>
      <c r="H358" s="40">
        <v>33606.833333333328</v>
      </c>
      <c r="I358" s="40">
        <v>34089.916666666657</v>
      </c>
      <c r="J358" s="40">
        <v>34493.333333333328</v>
      </c>
      <c r="K358" s="31">
        <v>33686.5</v>
      </c>
      <c r="L358" s="31">
        <v>32800</v>
      </c>
      <c r="M358" s="31">
        <v>0.19836000000000001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3772</v>
      </c>
      <c r="D359" s="40">
        <v>3780.5833333333335</v>
      </c>
      <c r="E359" s="40">
        <v>3722.416666666667</v>
      </c>
      <c r="F359" s="40">
        <v>3672.8333333333335</v>
      </c>
      <c r="G359" s="40">
        <v>3614.666666666667</v>
      </c>
      <c r="H359" s="40">
        <v>3830.166666666667</v>
      </c>
      <c r="I359" s="40">
        <v>3888.3333333333339</v>
      </c>
      <c r="J359" s="40">
        <v>3937.916666666667</v>
      </c>
      <c r="K359" s="31">
        <v>3838.75</v>
      </c>
      <c r="L359" s="31">
        <v>3731</v>
      </c>
      <c r="M359" s="31">
        <v>1.7458899999999999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233.8</v>
      </c>
      <c r="D360" s="40">
        <v>234.45000000000002</v>
      </c>
      <c r="E360" s="40">
        <v>232.25000000000003</v>
      </c>
      <c r="F360" s="40">
        <v>230.70000000000002</v>
      </c>
      <c r="G360" s="40">
        <v>228.50000000000003</v>
      </c>
      <c r="H360" s="40">
        <v>236.00000000000003</v>
      </c>
      <c r="I360" s="40">
        <v>238.20000000000002</v>
      </c>
      <c r="J360" s="40">
        <v>239.75000000000003</v>
      </c>
      <c r="K360" s="31">
        <v>236.65</v>
      </c>
      <c r="L360" s="31">
        <v>232.9</v>
      </c>
      <c r="M360" s="31">
        <v>30.892910000000001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5830</v>
      </c>
      <c r="D361" s="40">
        <v>5827.583333333333</v>
      </c>
      <c r="E361" s="40">
        <v>5761.2166666666662</v>
      </c>
      <c r="F361" s="40">
        <v>5692.4333333333334</v>
      </c>
      <c r="G361" s="40">
        <v>5626.0666666666666</v>
      </c>
      <c r="H361" s="40">
        <v>5896.3666666666659</v>
      </c>
      <c r="I361" s="40">
        <v>5962.7333333333327</v>
      </c>
      <c r="J361" s="40">
        <v>6031.5166666666655</v>
      </c>
      <c r="K361" s="31">
        <v>5893.95</v>
      </c>
      <c r="L361" s="31">
        <v>5758.8</v>
      </c>
      <c r="M361" s="31">
        <v>0.65713999999999995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254.8</v>
      </c>
      <c r="D362" s="40">
        <v>254.4</v>
      </c>
      <c r="E362" s="40">
        <v>251.8</v>
      </c>
      <c r="F362" s="40">
        <v>248.8</v>
      </c>
      <c r="G362" s="40">
        <v>246.20000000000002</v>
      </c>
      <c r="H362" s="40">
        <v>257.39999999999998</v>
      </c>
      <c r="I362" s="40">
        <v>260</v>
      </c>
      <c r="J362" s="40">
        <v>263</v>
      </c>
      <c r="K362" s="31">
        <v>257</v>
      </c>
      <c r="L362" s="31">
        <v>251.4</v>
      </c>
      <c r="M362" s="31">
        <v>12.023770000000001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923.7</v>
      </c>
      <c r="D363" s="40">
        <v>930.9</v>
      </c>
      <c r="E363" s="40">
        <v>902.8</v>
      </c>
      <c r="F363" s="40">
        <v>881.9</v>
      </c>
      <c r="G363" s="40">
        <v>853.8</v>
      </c>
      <c r="H363" s="40">
        <v>951.8</v>
      </c>
      <c r="I363" s="40">
        <v>979.90000000000009</v>
      </c>
      <c r="J363" s="40">
        <v>1000.8</v>
      </c>
      <c r="K363" s="31">
        <v>959</v>
      </c>
      <c r="L363" s="31">
        <v>910</v>
      </c>
      <c r="M363" s="31">
        <v>19.443529999999999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2435</v>
      </c>
      <c r="D364" s="40">
        <v>2434.3166666666666</v>
      </c>
      <c r="E364" s="40">
        <v>2418.6833333333334</v>
      </c>
      <c r="F364" s="40">
        <v>2402.3666666666668</v>
      </c>
      <c r="G364" s="40">
        <v>2386.7333333333336</v>
      </c>
      <c r="H364" s="40">
        <v>2450.6333333333332</v>
      </c>
      <c r="I364" s="40">
        <v>2466.2666666666664</v>
      </c>
      <c r="J364" s="40">
        <v>2482.583333333333</v>
      </c>
      <c r="K364" s="31">
        <v>2449.9499999999998</v>
      </c>
      <c r="L364" s="31">
        <v>2418</v>
      </c>
      <c r="M364" s="31">
        <v>3.9621200000000001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2779.6</v>
      </c>
      <c r="D365" s="40">
        <v>2743.8666666666668</v>
      </c>
      <c r="E365" s="40">
        <v>2690.7333333333336</v>
      </c>
      <c r="F365" s="40">
        <v>2601.8666666666668</v>
      </c>
      <c r="G365" s="40">
        <v>2548.7333333333336</v>
      </c>
      <c r="H365" s="40">
        <v>2832.7333333333336</v>
      </c>
      <c r="I365" s="40">
        <v>2885.8666666666668</v>
      </c>
      <c r="J365" s="40">
        <v>2974.7333333333336</v>
      </c>
      <c r="K365" s="31">
        <v>2797</v>
      </c>
      <c r="L365" s="31">
        <v>2655</v>
      </c>
      <c r="M365" s="31">
        <v>30.171720000000001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953.4</v>
      </c>
      <c r="D366" s="40">
        <v>954.66666666666663</v>
      </c>
      <c r="E366" s="40">
        <v>943.73333333333323</v>
      </c>
      <c r="F366" s="40">
        <v>934.06666666666661</v>
      </c>
      <c r="G366" s="40">
        <v>923.13333333333321</v>
      </c>
      <c r="H366" s="40">
        <v>964.33333333333326</v>
      </c>
      <c r="I366" s="40">
        <v>975.26666666666665</v>
      </c>
      <c r="J366" s="40">
        <v>984.93333333333328</v>
      </c>
      <c r="K366" s="31">
        <v>965.6</v>
      </c>
      <c r="L366" s="31">
        <v>945</v>
      </c>
      <c r="M366" s="31">
        <v>0.40289000000000003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2426.65</v>
      </c>
      <c r="D367" s="40">
        <v>2432.3333333333335</v>
      </c>
      <c r="E367" s="40">
        <v>2407.666666666667</v>
      </c>
      <c r="F367" s="40">
        <v>2388.6833333333334</v>
      </c>
      <c r="G367" s="40">
        <v>2364.0166666666669</v>
      </c>
      <c r="H367" s="40">
        <v>2451.3166666666671</v>
      </c>
      <c r="I367" s="40">
        <v>2475.983333333334</v>
      </c>
      <c r="J367" s="40">
        <v>2494.9666666666672</v>
      </c>
      <c r="K367" s="31">
        <v>2457</v>
      </c>
      <c r="L367" s="31">
        <v>2413.35</v>
      </c>
      <c r="M367" s="31">
        <v>3.7066499999999998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1747.6</v>
      </c>
      <c r="D368" s="40">
        <v>1756.7</v>
      </c>
      <c r="E368" s="40">
        <v>1719.4</v>
      </c>
      <c r="F368" s="40">
        <v>1691.2</v>
      </c>
      <c r="G368" s="40">
        <v>1653.9</v>
      </c>
      <c r="H368" s="40">
        <v>1784.9</v>
      </c>
      <c r="I368" s="40">
        <v>1822.1999999999998</v>
      </c>
      <c r="J368" s="40">
        <v>1850.4</v>
      </c>
      <c r="K368" s="31">
        <v>1794</v>
      </c>
      <c r="L368" s="31">
        <v>1728.5</v>
      </c>
      <c r="M368" s="31">
        <v>3.1276000000000002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138.25</v>
      </c>
      <c r="D369" s="40">
        <v>137.73333333333335</v>
      </c>
      <c r="E369" s="40">
        <v>135.91666666666669</v>
      </c>
      <c r="F369" s="40">
        <v>133.58333333333334</v>
      </c>
      <c r="G369" s="40">
        <v>131.76666666666668</v>
      </c>
      <c r="H369" s="40">
        <v>140.06666666666669</v>
      </c>
      <c r="I369" s="40">
        <v>141.88333333333335</v>
      </c>
      <c r="J369" s="40">
        <v>144.2166666666667</v>
      </c>
      <c r="K369" s="31">
        <v>139.55000000000001</v>
      </c>
      <c r="L369" s="31">
        <v>135.4</v>
      </c>
      <c r="M369" s="31">
        <v>59.091140000000003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178.25</v>
      </c>
      <c r="D370" s="40">
        <v>178</v>
      </c>
      <c r="E370" s="40">
        <v>177.25</v>
      </c>
      <c r="F370" s="40">
        <v>176.25</v>
      </c>
      <c r="G370" s="40">
        <v>175.5</v>
      </c>
      <c r="H370" s="40">
        <v>179</v>
      </c>
      <c r="I370" s="40">
        <v>179.75</v>
      </c>
      <c r="J370" s="40">
        <v>180.75</v>
      </c>
      <c r="K370" s="31">
        <v>178.75</v>
      </c>
      <c r="L370" s="31">
        <v>177</v>
      </c>
      <c r="M370" s="31">
        <v>77.219350000000006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456.35</v>
      </c>
      <c r="D371" s="40">
        <v>451.95</v>
      </c>
      <c r="E371" s="40">
        <v>436.2</v>
      </c>
      <c r="F371" s="40">
        <v>416.05</v>
      </c>
      <c r="G371" s="40">
        <v>400.3</v>
      </c>
      <c r="H371" s="40">
        <v>472.09999999999997</v>
      </c>
      <c r="I371" s="40">
        <v>487.84999999999997</v>
      </c>
      <c r="J371" s="40">
        <v>507.99999999999994</v>
      </c>
      <c r="K371" s="31">
        <v>467.7</v>
      </c>
      <c r="L371" s="31">
        <v>431.8</v>
      </c>
      <c r="M371" s="31">
        <v>52.791759999999996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701.25</v>
      </c>
      <c r="D372" s="40">
        <v>705.08333333333337</v>
      </c>
      <c r="E372" s="40">
        <v>695.16666666666674</v>
      </c>
      <c r="F372" s="40">
        <v>689.08333333333337</v>
      </c>
      <c r="G372" s="40">
        <v>679.16666666666674</v>
      </c>
      <c r="H372" s="40">
        <v>711.16666666666674</v>
      </c>
      <c r="I372" s="40">
        <v>721.08333333333348</v>
      </c>
      <c r="J372" s="40">
        <v>727.16666666666674</v>
      </c>
      <c r="K372" s="31">
        <v>715</v>
      </c>
      <c r="L372" s="31">
        <v>699</v>
      </c>
      <c r="M372" s="31">
        <v>1.7518400000000001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122.6</v>
      </c>
      <c r="D373" s="40">
        <v>122.89999999999999</v>
      </c>
      <c r="E373" s="40">
        <v>121.69999999999999</v>
      </c>
      <c r="F373" s="40">
        <v>120.8</v>
      </c>
      <c r="G373" s="40">
        <v>119.6</v>
      </c>
      <c r="H373" s="40">
        <v>123.79999999999998</v>
      </c>
      <c r="I373" s="40">
        <v>125</v>
      </c>
      <c r="J373" s="40">
        <v>125.89999999999998</v>
      </c>
      <c r="K373" s="31">
        <v>124.1</v>
      </c>
      <c r="L373" s="31">
        <v>122</v>
      </c>
      <c r="M373" s="31">
        <v>1.9376599999999999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5361.3</v>
      </c>
      <c r="D374" s="40">
        <v>5381.916666666667</v>
      </c>
      <c r="E374" s="40">
        <v>5319.3833333333341</v>
      </c>
      <c r="F374" s="40">
        <v>5277.4666666666672</v>
      </c>
      <c r="G374" s="40">
        <v>5214.9333333333343</v>
      </c>
      <c r="H374" s="40">
        <v>5423.8333333333339</v>
      </c>
      <c r="I374" s="40">
        <v>5486.3666666666668</v>
      </c>
      <c r="J374" s="40">
        <v>5528.2833333333338</v>
      </c>
      <c r="K374" s="31">
        <v>5444.45</v>
      </c>
      <c r="L374" s="31">
        <v>5340</v>
      </c>
      <c r="M374" s="31">
        <v>0.1691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14269.75</v>
      </c>
      <c r="D375" s="40">
        <v>14253.716666666667</v>
      </c>
      <c r="E375" s="40">
        <v>14007.433333333334</v>
      </c>
      <c r="F375" s="40">
        <v>13745.116666666667</v>
      </c>
      <c r="G375" s="40">
        <v>13498.833333333334</v>
      </c>
      <c r="H375" s="40">
        <v>14516.033333333335</v>
      </c>
      <c r="I375" s="40">
        <v>14762.316666666668</v>
      </c>
      <c r="J375" s="40">
        <v>15024.633333333335</v>
      </c>
      <c r="K375" s="31">
        <v>14500</v>
      </c>
      <c r="L375" s="31">
        <v>13991.4</v>
      </c>
      <c r="M375" s="31">
        <v>4.607E-2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38.5</v>
      </c>
      <c r="D376" s="40">
        <v>38.633333333333333</v>
      </c>
      <c r="E376" s="40">
        <v>38.266666666666666</v>
      </c>
      <c r="F376" s="40">
        <v>38.033333333333331</v>
      </c>
      <c r="G376" s="40">
        <v>37.666666666666664</v>
      </c>
      <c r="H376" s="40">
        <v>38.866666666666667</v>
      </c>
      <c r="I376" s="40">
        <v>39.233333333333327</v>
      </c>
      <c r="J376" s="40">
        <v>39.466666666666669</v>
      </c>
      <c r="K376" s="31">
        <v>39</v>
      </c>
      <c r="L376" s="31">
        <v>38.4</v>
      </c>
      <c r="M376" s="31">
        <v>313.35370999999998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933</v>
      </c>
      <c r="D377" s="40">
        <v>944</v>
      </c>
      <c r="E377" s="40">
        <v>918</v>
      </c>
      <c r="F377" s="40">
        <v>903</v>
      </c>
      <c r="G377" s="40">
        <v>877</v>
      </c>
      <c r="H377" s="40">
        <v>959</v>
      </c>
      <c r="I377" s="40">
        <v>985</v>
      </c>
      <c r="J377" s="40">
        <v>1000</v>
      </c>
      <c r="K377" s="31">
        <v>970</v>
      </c>
      <c r="L377" s="31">
        <v>929</v>
      </c>
      <c r="M377" s="31">
        <v>1.37632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186.5</v>
      </c>
      <c r="D378" s="40">
        <v>184.68333333333331</v>
      </c>
      <c r="E378" s="40">
        <v>181.91666666666663</v>
      </c>
      <c r="F378" s="40">
        <v>177.33333333333331</v>
      </c>
      <c r="G378" s="40">
        <v>174.56666666666663</v>
      </c>
      <c r="H378" s="40">
        <v>189.26666666666662</v>
      </c>
      <c r="I378" s="40">
        <v>192.03333333333333</v>
      </c>
      <c r="J378" s="40">
        <v>196.61666666666662</v>
      </c>
      <c r="K378" s="31">
        <v>187.45</v>
      </c>
      <c r="L378" s="31">
        <v>180.1</v>
      </c>
      <c r="M378" s="31">
        <v>119.85254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155.4</v>
      </c>
      <c r="D379" s="40">
        <v>154.78333333333333</v>
      </c>
      <c r="E379" s="40">
        <v>153.26666666666665</v>
      </c>
      <c r="F379" s="40">
        <v>151.13333333333333</v>
      </c>
      <c r="G379" s="40">
        <v>149.61666666666665</v>
      </c>
      <c r="H379" s="40">
        <v>156.91666666666666</v>
      </c>
      <c r="I379" s="40">
        <v>158.43333333333337</v>
      </c>
      <c r="J379" s="40">
        <v>160.56666666666666</v>
      </c>
      <c r="K379" s="31">
        <v>156.30000000000001</v>
      </c>
      <c r="L379" s="31">
        <v>152.65</v>
      </c>
      <c r="M379" s="31">
        <v>26.492730000000002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274.75</v>
      </c>
      <c r="D380" s="40">
        <v>275.71666666666664</v>
      </c>
      <c r="E380" s="40">
        <v>272.5333333333333</v>
      </c>
      <c r="F380" s="40">
        <v>270.31666666666666</v>
      </c>
      <c r="G380" s="40">
        <v>267.13333333333333</v>
      </c>
      <c r="H380" s="40">
        <v>277.93333333333328</v>
      </c>
      <c r="I380" s="40">
        <v>281.11666666666656</v>
      </c>
      <c r="J380" s="40">
        <v>283.33333333333326</v>
      </c>
      <c r="K380" s="31">
        <v>278.89999999999998</v>
      </c>
      <c r="L380" s="31">
        <v>273.5</v>
      </c>
      <c r="M380" s="31">
        <v>1.5711299999999999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900.45</v>
      </c>
      <c r="D381" s="40">
        <v>904.4</v>
      </c>
      <c r="E381" s="40">
        <v>890.9</v>
      </c>
      <c r="F381" s="40">
        <v>881.35</v>
      </c>
      <c r="G381" s="40">
        <v>867.85</v>
      </c>
      <c r="H381" s="40">
        <v>913.94999999999993</v>
      </c>
      <c r="I381" s="40">
        <v>927.44999999999993</v>
      </c>
      <c r="J381" s="40">
        <v>936.99999999999989</v>
      </c>
      <c r="K381" s="31">
        <v>917.9</v>
      </c>
      <c r="L381" s="31">
        <v>894.85</v>
      </c>
      <c r="M381" s="31">
        <v>9.9882399999999993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30.25</v>
      </c>
      <c r="D382" s="40">
        <v>30.349999999999998</v>
      </c>
      <c r="E382" s="40">
        <v>30.099999999999994</v>
      </c>
      <c r="F382" s="40">
        <v>29.949999999999996</v>
      </c>
      <c r="G382" s="40">
        <v>29.699999999999992</v>
      </c>
      <c r="H382" s="40">
        <v>30.499999999999996</v>
      </c>
      <c r="I382" s="40">
        <v>30.750000000000004</v>
      </c>
      <c r="J382" s="40">
        <v>30.9</v>
      </c>
      <c r="K382" s="31">
        <v>30.6</v>
      </c>
      <c r="L382" s="31">
        <v>30.2</v>
      </c>
      <c r="M382" s="31">
        <v>21.20871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227.95</v>
      </c>
      <c r="D383" s="40">
        <v>229.71666666666667</v>
      </c>
      <c r="E383" s="40">
        <v>225.33333333333334</v>
      </c>
      <c r="F383" s="40">
        <v>222.71666666666667</v>
      </c>
      <c r="G383" s="40">
        <v>218.33333333333334</v>
      </c>
      <c r="H383" s="40">
        <v>232.33333333333334</v>
      </c>
      <c r="I383" s="40">
        <v>236.71666666666667</v>
      </c>
      <c r="J383" s="40">
        <v>239.33333333333334</v>
      </c>
      <c r="K383" s="31">
        <v>234.1</v>
      </c>
      <c r="L383" s="31">
        <v>227.1</v>
      </c>
      <c r="M383" s="31">
        <v>11.53375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579.20000000000005</v>
      </c>
      <c r="D384" s="40">
        <v>580.19999999999993</v>
      </c>
      <c r="E384" s="40">
        <v>575.14999999999986</v>
      </c>
      <c r="F384" s="40">
        <v>571.09999999999991</v>
      </c>
      <c r="G384" s="40">
        <v>566.04999999999984</v>
      </c>
      <c r="H384" s="40">
        <v>584.24999999999989</v>
      </c>
      <c r="I384" s="40">
        <v>589.29999999999984</v>
      </c>
      <c r="J384" s="40">
        <v>593.34999999999991</v>
      </c>
      <c r="K384" s="31">
        <v>585.25</v>
      </c>
      <c r="L384" s="31">
        <v>576.15</v>
      </c>
      <c r="M384" s="31">
        <v>10.86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287.2</v>
      </c>
      <c r="D385" s="40">
        <v>288.86666666666667</v>
      </c>
      <c r="E385" s="40">
        <v>284.43333333333334</v>
      </c>
      <c r="F385" s="40">
        <v>281.66666666666669</v>
      </c>
      <c r="G385" s="40">
        <v>277.23333333333335</v>
      </c>
      <c r="H385" s="40">
        <v>291.63333333333333</v>
      </c>
      <c r="I385" s="40">
        <v>296.06666666666672</v>
      </c>
      <c r="J385" s="40">
        <v>298.83333333333331</v>
      </c>
      <c r="K385" s="31">
        <v>293.3</v>
      </c>
      <c r="L385" s="31">
        <v>286.10000000000002</v>
      </c>
      <c r="M385" s="31">
        <v>3.6063900000000002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74.150000000000006</v>
      </c>
      <c r="D386" s="40">
        <v>74.38333333333334</v>
      </c>
      <c r="E386" s="40">
        <v>73.566666666666677</v>
      </c>
      <c r="F386" s="40">
        <v>72.983333333333334</v>
      </c>
      <c r="G386" s="40">
        <v>72.166666666666671</v>
      </c>
      <c r="H386" s="40">
        <v>74.966666666666683</v>
      </c>
      <c r="I386" s="40">
        <v>75.783333333333346</v>
      </c>
      <c r="J386" s="40">
        <v>76.366666666666688</v>
      </c>
      <c r="K386" s="31">
        <v>75.2</v>
      </c>
      <c r="L386" s="31">
        <v>73.8</v>
      </c>
      <c r="M386" s="31">
        <v>9.0836199999999998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2188.9499999999998</v>
      </c>
      <c r="D387" s="40">
        <v>2176.3666666666668</v>
      </c>
      <c r="E387" s="40">
        <v>2160.7333333333336</v>
      </c>
      <c r="F387" s="40">
        <v>2132.5166666666669</v>
      </c>
      <c r="G387" s="40">
        <v>2116.8833333333337</v>
      </c>
      <c r="H387" s="40">
        <v>2204.5833333333335</v>
      </c>
      <c r="I387" s="40">
        <v>2220.2166666666667</v>
      </c>
      <c r="J387" s="40">
        <v>2248.4333333333334</v>
      </c>
      <c r="K387" s="31">
        <v>2192</v>
      </c>
      <c r="L387" s="31">
        <v>2148.15</v>
      </c>
      <c r="M387" s="31">
        <v>0.70745999999999998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447.45</v>
      </c>
      <c r="D388" s="40">
        <v>451.75</v>
      </c>
      <c r="E388" s="40">
        <v>439</v>
      </c>
      <c r="F388" s="40">
        <v>430.55</v>
      </c>
      <c r="G388" s="40">
        <v>417.8</v>
      </c>
      <c r="H388" s="40">
        <v>460.2</v>
      </c>
      <c r="I388" s="40">
        <v>472.95</v>
      </c>
      <c r="J388" s="40">
        <v>481.4</v>
      </c>
      <c r="K388" s="31">
        <v>464.5</v>
      </c>
      <c r="L388" s="31">
        <v>443.3</v>
      </c>
      <c r="M388" s="31">
        <v>30.847750000000001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144.05000000000001</v>
      </c>
      <c r="D389" s="40">
        <v>143.95000000000002</v>
      </c>
      <c r="E389" s="40">
        <v>142.65000000000003</v>
      </c>
      <c r="F389" s="40">
        <v>141.25000000000003</v>
      </c>
      <c r="G389" s="40">
        <v>139.95000000000005</v>
      </c>
      <c r="H389" s="40">
        <v>145.35000000000002</v>
      </c>
      <c r="I389" s="40">
        <v>146.65000000000003</v>
      </c>
      <c r="J389" s="40">
        <v>148.05000000000001</v>
      </c>
      <c r="K389" s="31">
        <v>145.25</v>
      </c>
      <c r="L389" s="31">
        <v>142.55000000000001</v>
      </c>
      <c r="M389" s="31">
        <v>11.70556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1170.9000000000001</v>
      </c>
      <c r="D390" s="40">
        <v>1170.4833333333333</v>
      </c>
      <c r="E390" s="40">
        <v>1163.1666666666667</v>
      </c>
      <c r="F390" s="40">
        <v>1155.4333333333334</v>
      </c>
      <c r="G390" s="40">
        <v>1148.1166666666668</v>
      </c>
      <c r="H390" s="40">
        <v>1178.2166666666667</v>
      </c>
      <c r="I390" s="40">
        <v>1185.5333333333333</v>
      </c>
      <c r="J390" s="40">
        <v>1193.2666666666667</v>
      </c>
      <c r="K390" s="31">
        <v>1177.8</v>
      </c>
      <c r="L390" s="31">
        <v>1162.75</v>
      </c>
      <c r="M390" s="31">
        <v>2.8791099999999998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2489.9</v>
      </c>
      <c r="D391" s="40">
        <v>2477.4666666666667</v>
      </c>
      <c r="E391" s="40">
        <v>2457.9333333333334</v>
      </c>
      <c r="F391" s="40">
        <v>2425.9666666666667</v>
      </c>
      <c r="G391" s="40">
        <v>2406.4333333333334</v>
      </c>
      <c r="H391" s="40">
        <v>2509.4333333333334</v>
      </c>
      <c r="I391" s="40">
        <v>2528.9666666666672</v>
      </c>
      <c r="J391" s="40">
        <v>2560.9333333333334</v>
      </c>
      <c r="K391" s="31">
        <v>2497</v>
      </c>
      <c r="L391" s="31">
        <v>2445.5</v>
      </c>
      <c r="M391" s="31">
        <v>72.678830000000005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124.95</v>
      </c>
      <c r="D392" s="40">
        <v>125.7</v>
      </c>
      <c r="E392" s="40">
        <v>122.65</v>
      </c>
      <c r="F392" s="40">
        <v>120.35000000000001</v>
      </c>
      <c r="G392" s="40">
        <v>117.30000000000001</v>
      </c>
      <c r="H392" s="40">
        <v>128</v>
      </c>
      <c r="I392" s="40">
        <v>131.04999999999998</v>
      </c>
      <c r="J392" s="40">
        <v>133.35</v>
      </c>
      <c r="K392" s="31">
        <v>128.75</v>
      </c>
      <c r="L392" s="31">
        <v>123.4</v>
      </c>
      <c r="M392" s="31">
        <v>0.64229999999999998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1492.65</v>
      </c>
      <c r="D393" s="40">
        <v>1500.55</v>
      </c>
      <c r="E393" s="40">
        <v>1472.1</v>
      </c>
      <c r="F393" s="40">
        <v>1451.55</v>
      </c>
      <c r="G393" s="40">
        <v>1423.1</v>
      </c>
      <c r="H393" s="40">
        <v>1521.1</v>
      </c>
      <c r="I393" s="40">
        <v>1549.5500000000002</v>
      </c>
      <c r="J393" s="40">
        <v>1570.1</v>
      </c>
      <c r="K393" s="31">
        <v>1529</v>
      </c>
      <c r="L393" s="31">
        <v>1480</v>
      </c>
      <c r="M393" s="31">
        <v>1.14595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1997.3</v>
      </c>
      <c r="D394" s="40">
        <v>1989.1000000000001</v>
      </c>
      <c r="E394" s="40">
        <v>1968.2000000000003</v>
      </c>
      <c r="F394" s="40">
        <v>1939.1000000000001</v>
      </c>
      <c r="G394" s="40">
        <v>1918.2000000000003</v>
      </c>
      <c r="H394" s="40">
        <v>2018.2000000000003</v>
      </c>
      <c r="I394" s="40">
        <v>2039.1000000000004</v>
      </c>
      <c r="J394" s="40">
        <v>2068.2000000000003</v>
      </c>
      <c r="K394" s="31">
        <v>2010</v>
      </c>
      <c r="L394" s="31">
        <v>1960</v>
      </c>
      <c r="M394" s="31">
        <v>1.40835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1049</v>
      </c>
      <c r="D395" s="40">
        <v>1056.9666666666667</v>
      </c>
      <c r="E395" s="40">
        <v>1034.0333333333333</v>
      </c>
      <c r="F395" s="40">
        <v>1019.0666666666666</v>
      </c>
      <c r="G395" s="40">
        <v>996.13333333333321</v>
      </c>
      <c r="H395" s="40">
        <v>1071.9333333333334</v>
      </c>
      <c r="I395" s="40">
        <v>1094.8666666666668</v>
      </c>
      <c r="J395" s="40">
        <v>1109.8333333333335</v>
      </c>
      <c r="K395" s="31">
        <v>1079.9000000000001</v>
      </c>
      <c r="L395" s="31">
        <v>1042</v>
      </c>
      <c r="M395" s="31">
        <v>28.982420000000001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1218.3</v>
      </c>
      <c r="D396" s="40">
        <v>1213.6000000000001</v>
      </c>
      <c r="E396" s="40">
        <v>1203.2000000000003</v>
      </c>
      <c r="F396" s="40">
        <v>1188.1000000000001</v>
      </c>
      <c r="G396" s="40">
        <v>1177.7000000000003</v>
      </c>
      <c r="H396" s="40">
        <v>1228.7000000000003</v>
      </c>
      <c r="I396" s="40">
        <v>1239.1000000000004</v>
      </c>
      <c r="J396" s="40">
        <v>1254.2000000000003</v>
      </c>
      <c r="K396" s="31">
        <v>1224</v>
      </c>
      <c r="L396" s="31">
        <v>1198.5</v>
      </c>
      <c r="M396" s="31">
        <v>26.592600000000001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474.55</v>
      </c>
      <c r="D397" s="40">
        <v>476.83333333333331</v>
      </c>
      <c r="E397" s="40">
        <v>468.76666666666665</v>
      </c>
      <c r="F397" s="40">
        <v>462.98333333333335</v>
      </c>
      <c r="G397" s="40">
        <v>454.91666666666669</v>
      </c>
      <c r="H397" s="40">
        <v>482.61666666666662</v>
      </c>
      <c r="I397" s="40">
        <v>490.68333333333334</v>
      </c>
      <c r="J397" s="40">
        <v>496.46666666666658</v>
      </c>
      <c r="K397" s="31">
        <v>484.9</v>
      </c>
      <c r="L397" s="31">
        <v>471.05</v>
      </c>
      <c r="M397" s="31">
        <v>0.68989999999999996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</v>
      </c>
      <c r="D398" s="40">
        <v>27.016666666666669</v>
      </c>
      <c r="E398" s="40">
        <v>26.833333333333339</v>
      </c>
      <c r="F398" s="40">
        <v>26.666666666666671</v>
      </c>
      <c r="G398" s="40">
        <v>26.483333333333341</v>
      </c>
      <c r="H398" s="40">
        <v>27.183333333333337</v>
      </c>
      <c r="I398" s="40">
        <v>27.366666666666667</v>
      </c>
      <c r="J398" s="40">
        <v>27.533333333333335</v>
      </c>
      <c r="K398" s="31">
        <v>27.2</v>
      </c>
      <c r="L398" s="31">
        <v>26.85</v>
      </c>
      <c r="M398" s="31">
        <v>100.66835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3000</v>
      </c>
      <c r="D399" s="40">
        <v>3005.5666666666671</v>
      </c>
      <c r="E399" s="40">
        <v>2938.8333333333339</v>
      </c>
      <c r="F399" s="40">
        <v>2877.666666666667</v>
      </c>
      <c r="G399" s="40">
        <v>2810.9333333333338</v>
      </c>
      <c r="H399" s="40">
        <v>3066.733333333334</v>
      </c>
      <c r="I399" s="40">
        <v>3133.4666666666667</v>
      </c>
      <c r="J399" s="40">
        <v>3194.6333333333341</v>
      </c>
      <c r="K399" s="31">
        <v>3072.3</v>
      </c>
      <c r="L399" s="31">
        <v>2944.4</v>
      </c>
      <c r="M399" s="31">
        <v>0.53266999999999998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10998.85</v>
      </c>
      <c r="D400" s="40">
        <v>10972.533333333333</v>
      </c>
      <c r="E400" s="40">
        <v>10812.066666666666</v>
      </c>
      <c r="F400" s="40">
        <v>10625.283333333333</v>
      </c>
      <c r="G400" s="40">
        <v>10464.816666666666</v>
      </c>
      <c r="H400" s="40">
        <v>11159.316666666666</v>
      </c>
      <c r="I400" s="40">
        <v>11319.783333333333</v>
      </c>
      <c r="J400" s="40">
        <v>11506.566666666666</v>
      </c>
      <c r="K400" s="31">
        <v>11133</v>
      </c>
      <c r="L400" s="31">
        <v>10785.75</v>
      </c>
      <c r="M400" s="31">
        <v>2.5956000000000001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8183.55</v>
      </c>
      <c r="D401" s="40">
        <v>8145.95</v>
      </c>
      <c r="E401" s="40">
        <v>8083.9</v>
      </c>
      <c r="F401" s="40">
        <v>7984.25</v>
      </c>
      <c r="G401" s="40">
        <v>7922.2</v>
      </c>
      <c r="H401" s="40">
        <v>8245.5999999999985</v>
      </c>
      <c r="I401" s="40">
        <v>8307.6500000000015</v>
      </c>
      <c r="J401" s="40">
        <v>8407.2999999999993</v>
      </c>
      <c r="K401" s="31">
        <v>8208</v>
      </c>
      <c r="L401" s="31">
        <v>8046.3</v>
      </c>
      <c r="M401" s="31">
        <v>0.3024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7409.65</v>
      </c>
      <c r="D402" s="40">
        <v>7437.5666666666666</v>
      </c>
      <c r="E402" s="40">
        <v>7287.083333333333</v>
      </c>
      <c r="F402" s="40">
        <v>7164.5166666666664</v>
      </c>
      <c r="G402" s="40">
        <v>7014.0333333333328</v>
      </c>
      <c r="H402" s="40">
        <v>7560.1333333333332</v>
      </c>
      <c r="I402" s="40">
        <v>7710.6166666666668</v>
      </c>
      <c r="J402" s="40">
        <v>7833.1833333333334</v>
      </c>
      <c r="K402" s="31">
        <v>7588.05</v>
      </c>
      <c r="L402" s="31">
        <v>7315</v>
      </c>
      <c r="M402" s="31">
        <v>0.12193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114.85</v>
      </c>
      <c r="D403" s="40">
        <v>115.89999999999999</v>
      </c>
      <c r="E403" s="40">
        <v>113.44999999999999</v>
      </c>
      <c r="F403" s="40">
        <v>112.05</v>
      </c>
      <c r="G403" s="40">
        <v>109.6</v>
      </c>
      <c r="H403" s="40">
        <v>117.29999999999998</v>
      </c>
      <c r="I403" s="40">
        <v>119.75</v>
      </c>
      <c r="J403" s="40">
        <v>121.14999999999998</v>
      </c>
      <c r="K403" s="31">
        <v>118.35</v>
      </c>
      <c r="L403" s="31">
        <v>114.5</v>
      </c>
      <c r="M403" s="31">
        <v>7.2436699999999998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218</v>
      </c>
      <c r="D404" s="40">
        <v>217.95000000000002</v>
      </c>
      <c r="E404" s="40">
        <v>216.10000000000002</v>
      </c>
      <c r="F404" s="40">
        <v>214.20000000000002</v>
      </c>
      <c r="G404" s="40">
        <v>212.35000000000002</v>
      </c>
      <c r="H404" s="40">
        <v>219.85000000000002</v>
      </c>
      <c r="I404" s="40">
        <v>221.7</v>
      </c>
      <c r="J404" s="40">
        <v>223.60000000000002</v>
      </c>
      <c r="K404" s="31">
        <v>219.8</v>
      </c>
      <c r="L404" s="31">
        <v>216.05</v>
      </c>
      <c r="M404" s="31">
        <v>7.6138599999999999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333.25</v>
      </c>
      <c r="D405" s="40">
        <v>336.45</v>
      </c>
      <c r="E405" s="40">
        <v>329</v>
      </c>
      <c r="F405" s="40">
        <v>324.75</v>
      </c>
      <c r="G405" s="40">
        <v>317.3</v>
      </c>
      <c r="H405" s="40">
        <v>340.7</v>
      </c>
      <c r="I405" s="40">
        <v>348.14999999999992</v>
      </c>
      <c r="J405" s="40">
        <v>352.4</v>
      </c>
      <c r="K405" s="31">
        <v>343.9</v>
      </c>
      <c r="L405" s="31">
        <v>332.2</v>
      </c>
      <c r="M405" s="31">
        <v>0.71233000000000002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2478.5</v>
      </c>
      <c r="D406" s="40">
        <v>2451.25</v>
      </c>
      <c r="E406" s="40">
        <v>2383.5</v>
      </c>
      <c r="F406" s="40">
        <v>2288.5</v>
      </c>
      <c r="G406" s="40">
        <v>2220.75</v>
      </c>
      <c r="H406" s="40">
        <v>2546.25</v>
      </c>
      <c r="I406" s="40">
        <v>2614</v>
      </c>
      <c r="J406" s="40">
        <v>2709</v>
      </c>
      <c r="K406" s="31">
        <v>2519</v>
      </c>
      <c r="L406" s="31">
        <v>2356.25</v>
      </c>
      <c r="M406" s="31">
        <v>0.37740000000000001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570.85</v>
      </c>
      <c r="D407" s="40">
        <v>572.2833333333333</v>
      </c>
      <c r="E407" s="40">
        <v>566.56666666666661</v>
      </c>
      <c r="F407" s="40">
        <v>562.2833333333333</v>
      </c>
      <c r="G407" s="40">
        <v>556.56666666666661</v>
      </c>
      <c r="H407" s="40">
        <v>576.56666666666661</v>
      </c>
      <c r="I407" s="40">
        <v>582.2833333333333</v>
      </c>
      <c r="J407" s="40">
        <v>586.56666666666661</v>
      </c>
      <c r="K407" s="31">
        <v>578</v>
      </c>
      <c r="L407" s="31">
        <v>568</v>
      </c>
      <c r="M407" s="31">
        <v>1.51231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116.15</v>
      </c>
      <c r="D408" s="40">
        <v>116.55</v>
      </c>
      <c r="E408" s="40">
        <v>115.35</v>
      </c>
      <c r="F408" s="40">
        <v>114.55</v>
      </c>
      <c r="G408" s="40">
        <v>113.35</v>
      </c>
      <c r="H408" s="40">
        <v>117.35</v>
      </c>
      <c r="I408" s="40">
        <v>118.55000000000001</v>
      </c>
      <c r="J408" s="40">
        <v>119.35</v>
      </c>
      <c r="K408" s="31">
        <v>117.75</v>
      </c>
      <c r="L408" s="31">
        <v>115.75</v>
      </c>
      <c r="M408" s="31">
        <v>16.182500000000001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249.85</v>
      </c>
      <c r="D409" s="40">
        <v>252.61666666666667</v>
      </c>
      <c r="E409" s="40">
        <v>244.23333333333335</v>
      </c>
      <c r="F409" s="40">
        <v>238.61666666666667</v>
      </c>
      <c r="G409" s="40">
        <v>230.23333333333335</v>
      </c>
      <c r="H409" s="40">
        <v>258.23333333333335</v>
      </c>
      <c r="I409" s="40">
        <v>266.61666666666667</v>
      </c>
      <c r="J409" s="40">
        <v>272.23333333333335</v>
      </c>
      <c r="K409" s="31">
        <v>261</v>
      </c>
      <c r="L409" s="31">
        <v>247</v>
      </c>
      <c r="M409" s="31">
        <v>3.0069300000000001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29919.25</v>
      </c>
      <c r="D410" s="40">
        <v>29854.799999999999</v>
      </c>
      <c r="E410" s="40">
        <v>29619.1</v>
      </c>
      <c r="F410" s="40">
        <v>29318.95</v>
      </c>
      <c r="G410" s="40">
        <v>29083.25</v>
      </c>
      <c r="H410" s="40">
        <v>30154.949999999997</v>
      </c>
      <c r="I410" s="40">
        <v>30390.65</v>
      </c>
      <c r="J410" s="40">
        <v>30690.799999999996</v>
      </c>
      <c r="K410" s="31">
        <v>30090.5</v>
      </c>
      <c r="L410" s="31">
        <v>29554.65</v>
      </c>
      <c r="M410" s="31">
        <v>0.35742000000000002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2193.5500000000002</v>
      </c>
      <c r="D411" s="40">
        <v>2206.1666666666665</v>
      </c>
      <c r="E411" s="40">
        <v>2152.3833333333332</v>
      </c>
      <c r="F411" s="40">
        <v>2111.2166666666667</v>
      </c>
      <c r="G411" s="40">
        <v>2057.4333333333334</v>
      </c>
      <c r="H411" s="40">
        <v>2247.333333333333</v>
      </c>
      <c r="I411" s="40">
        <v>2301.1166666666668</v>
      </c>
      <c r="J411" s="40">
        <v>2342.2833333333328</v>
      </c>
      <c r="K411" s="31">
        <v>2259.9499999999998</v>
      </c>
      <c r="L411" s="31">
        <v>2165</v>
      </c>
      <c r="M411" s="31">
        <v>0.92218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1383.1</v>
      </c>
      <c r="D412" s="40">
        <v>1371.55</v>
      </c>
      <c r="E412" s="40">
        <v>1358.1</v>
      </c>
      <c r="F412" s="40">
        <v>1333.1</v>
      </c>
      <c r="G412" s="40">
        <v>1319.6499999999999</v>
      </c>
      <c r="H412" s="40">
        <v>1396.55</v>
      </c>
      <c r="I412" s="40">
        <v>1410.0000000000002</v>
      </c>
      <c r="J412" s="40">
        <v>1435</v>
      </c>
      <c r="K412" s="31">
        <v>1385</v>
      </c>
      <c r="L412" s="31">
        <v>1346.55</v>
      </c>
      <c r="M412" s="31">
        <v>11.85186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2162.6999999999998</v>
      </c>
      <c r="D413" s="40">
        <v>2165.9166666666665</v>
      </c>
      <c r="E413" s="40">
        <v>2149.833333333333</v>
      </c>
      <c r="F413" s="40">
        <v>2136.9666666666667</v>
      </c>
      <c r="G413" s="40">
        <v>2120.8833333333332</v>
      </c>
      <c r="H413" s="40">
        <v>2178.7833333333328</v>
      </c>
      <c r="I413" s="40">
        <v>2194.8666666666659</v>
      </c>
      <c r="J413" s="40">
        <v>2207.7333333333327</v>
      </c>
      <c r="K413" s="31">
        <v>2182</v>
      </c>
      <c r="L413" s="31">
        <v>2153.0500000000002</v>
      </c>
      <c r="M413" s="31">
        <v>1.27369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810.6</v>
      </c>
      <c r="D414" s="40">
        <v>794.86666666666667</v>
      </c>
      <c r="E414" s="40">
        <v>760.73333333333335</v>
      </c>
      <c r="F414" s="40">
        <v>710.86666666666667</v>
      </c>
      <c r="G414" s="40">
        <v>676.73333333333335</v>
      </c>
      <c r="H414" s="40">
        <v>844.73333333333335</v>
      </c>
      <c r="I414" s="40">
        <v>878.86666666666679</v>
      </c>
      <c r="J414" s="40">
        <v>928.73333333333335</v>
      </c>
      <c r="K414" s="31">
        <v>829</v>
      </c>
      <c r="L414" s="31">
        <v>745</v>
      </c>
      <c r="M414" s="31">
        <v>22.509460000000001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1999.9</v>
      </c>
      <c r="D415" s="40">
        <v>2000.0166666666667</v>
      </c>
      <c r="E415" s="40">
        <v>1980.0333333333333</v>
      </c>
      <c r="F415" s="40">
        <v>1960.1666666666667</v>
      </c>
      <c r="G415" s="40">
        <v>1940.1833333333334</v>
      </c>
      <c r="H415" s="40">
        <v>2019.8833333333332</v>
      </c>
      <c r="I415" s="40">
        <v>2039.8666666666663</v>
      </c>
      <c r="J415" s="40">
        <v>2059.7333333333331</v>
      </c>
      <c r="K415" s="31">
        <v>2020</v>
      </c>
      <c r="L415" s="31">
        <v>1980.15</v>
      </c>
      <c r="M415" s="31">
        <v>0.43918000000000001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1658.2</v>
      </c>
      <c r="D416" s="40">
        <v>1669.0666666666666</v>
      </c>
      <c r="E416" s="40">
        <v>1639.1333333333332</v>
      </c>
      <c r="F416" s="40">
        <v>1620.0666666666666</v>
      </c>
      <c r="G416" s="40">
        <v>1590.1333333333332</v>
      </c>
      <c r="H416" s="40">
        <v>1688.1333333333332</v>
      </c>
      <c r="I416" s="40">
        <v>1718.0666666666666</v>
      </c>
      <c r="J416" s="40">
        <v>1737.1333333333332</v>
      </c>
      <c r="K416" s="31">
        <v>1699</v>
      </c>
      <c r="L416" s="31">
        <v>1650</v>
      </c>
      <c r="M416" s="31">
        <v>0.71855000000000002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923.55</v>
      </c>
      <c r="D417" s="40">
        <v>927.5</v>
      </c>
      <c r="E417" s="40">
        <v>913.05</v>
      </c>
      <c r="F417" s="40">
        <v>902.55</v>
      </c>
      <c r="G417" s="40">
        <v>888.09999999999991</v>
      </c>
      <c r="H417" s="40">
        <v>938</v>
      </c>
      <c r="I417" s="40">
        <v>952.45</v>
      </c>
      <c r="J417" s="40">
        <v>962.95</v>
      </c>
      <c r="K417" s="31">
        <v>941.95</v>
      </c>
      <c r="L417" s="31">
        <v>917</v>
      </c>
      <c r="M417" s="31">
        <v>4.2152599999999998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592.04999999999995</v>
      </c>
      <c r="D418" s="40">
        <v>593.43333333333328</v>
      </c>
      <c r="E418" s="40">
        <v>586.96666666666658</v>
      </c>
      <c r="F418" s="40">
        <v>581.88333333333333</v>
      </c>
      <c r="G418" s="40">
        <v>575.41666666666663</v>
      </c>
      <c r="H418" s="40">
        <v>598.51666666666654</v>
      </c>
      <c r="I418" s="40">
        <v>604.98333333333323</v>
      </c>
      <c r="J418" s="40">
        <v>610.06666666666649</v>
      </c>
      <c r="K418" s="31">
        <v>599.9</v>
      </c>
      <c r="L418" s="31">
        <v>588.35</v>
      </c>
      <c r="M418" s="31">
        <v>0.77410000000000001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77.849999999999994</v>
      </c>
      <c r="D419" s="40">
        <v>78.183333333333337</v>
      </c>
      <c r="E419" s="40">
        <v>77.216666666666669</v>
      </c>
      <c r="F419" s="40">
        <v>76.583333333333329</v>
      </c>
      <c r="G419" s="40">
        <v>75.61666666666666</v>
      </c>
      <c r="H419" s="40">
        <v>78.816666666666677</v>
      </c>
      <c r="I419" s="40">
        <v>79.783333333333346</v>
      </c>
      <c r="J419" s="40">
        <v>80.416666666666686</v>
      </c>
      <c r="K419" s="31">
        <v>79.150000000000006</v>
      </c>
      <c r="L419" s="31">
        <v>77.55</v>
      </c>
      <c r="M419" s="31">
        <v>34.062910000000002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</v>
      </c>
      <c r="D420" s="40">
        <v>108.13333333333333</v>
      </c>
      <c r="E420" s="40">
        <v>106.96666666666665</v>
      </c>
      <c r="F420" s="40">
        <v>105.93333333333332</v>
      </c>
      <c r="G420" s="40">
        <v>104.76666666666665</v>
      </c>
      <c r="H420" s="40">
        <v>109.16666666666666</v>
      </c>
      <c r="I420" s="40">
        <v>110.33333333333334</v>
      </c>
      <c r="J420" s="40">
        <v>111.36666666666666</v>
      </c>
      <c r="K420" s="31">
        <v>109.3</v>
      </c>
      <c r="L420" s="31">
        <v>107.1</v>
      </c>
      <c r="M420" s="31">
        <v>3.1274999999999999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449.8</v>
      </c>
      <c r="D421" s="40">
        <v>447.66666666666669</v>
      </c>
      <c r="E421" s="40">
        <v>444.18333333333339</v>
      </c>
      <c r="F421" s="40">
        <v>438.56666666666672</v>
      </c>
      <c r="G421" s="40">
        <v>435.08333333333343</v>
      </c>
      <c r="H421" s="40">
        <v>453.28333333333336</v>
      </c>
      <c r="I421" s="40">
        <v>456.76666666666659</v>
      </c>
      <c r="J421" s="40">
        <v>462.38333333333333</v>
      </c>
      <c r="K421" s="31">
        <v>451.15</v>
      </c>
      <c r="L421" s="31">
        <v>442.05</v>
      </c>
      <c r="M421" s="31">
        <v>205.1677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110.45</v>
      </c>
      <c r="D422" s="40">
        <v>111.11666666666667</v>
      </c>
      <c r="E422" s="40">
        <v>108.83333333333334</v>
      </c>
      <c r="F422" s="40">
        <v>107.21666666666667</v>
      </c>
      <c r="G422" s="40">
        <v>104.93333333333334</v>
      </c>
      <c r="H422" s="40">
        <v>112.73333333333335</v>
      </c>
      <c r="I422" s="40">
        <v>115.01666666666668</v>
      </c>
      <c r="J422" s="40">
        <v>116.63333333333335</v>
      </c>
      <c r="K422" s="31">
        <v>113.4</v>
      </c>
      <c r="L422" s="31">
        <v>109.5</v>
      </c>
      <c r="M422" s="31">
        <v>370.99970999999999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368.1</v>
      </c>
      <c r="D423" s="40">
        <v>369.9666666666667</v>
      </c>
      <c r="E423" s="40">
        <v>363.23333333333341</v>
      </c>
      <c r="F423" s="40">
        <v>358.36666666666673</v>
      </c>
      <c r="G423" s="40">
        <v>351.63333333333344</v>
      </c>
      <c r="H423" s="40">
        <v>374.83333333333337</v>
      </c>
      <c r="I423" s="40">
        <v>381.56666666666672</v>
      </c>
      <c r="J423" s="40">
        <v>386.43333333333334</v>
      </c>
      <c r="K423" s="31">
        <v>376.7</v>
      </c>
      <c r="L423" s="31">
        <v>365.1</v>
      </c>
      <c r="M423" s="31">
        <v>12.29857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282</v>
      </c>
      <c r="D424" s="40">
        <v>279.48333333333335</v>
      </c>
      <c r="E424" s="40">
        <v>275.51666666666671</v>
      </c>
      <c r="F424" s="40">
        <v>269.03333333333336</v>
      </c>
      <c r="G424" s="40">
        <v>265.06666666666672</v>
      </c>
      <c r="H424" s="40">
        <v>285.9666666666667</v>
      </c>
      <c r="I424" s="40">
        <v>289.93333333333339</v>
      </c>
      <c r="J424" s="40">
        <v>296.41666666666669</v>
      </c>
      <c r="K424" s="31">
        <v>283.45</v>
      </c>
      <c r="L424" s="31">
        <v>273</v>
      </c>
      <c r="M424" s="31">
        <v>19.56869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614.95000000000005</v>
      </c>
      <c r="D425" s="40">
        <v>617.88333333333333</v>
      </c>
      <c r="E425" s="40">
        <v>607.01666666666665</v>
      </c>
      <c r="F425" s="40">
        <v>599.08333333333337</v>
      </c>
      <c r="G425" s="40">
        <v>588.2166666666667</v>
      </c>
      <c r="H425" s="40">
        <v>625.81666666666661</v>
      </c>
      <c r="I425" s="40">
        <v>636.68333333333317</v>
      </c>
      <c r="J425" s="40">
        <v>644.61666666666656</v>
      </c>
      <c r="K425" s="31">
        <v>628.75</v>
      </c>
      <c r="L425" s="31">
        <v>609.95000000000005</v>
      </c>
      <c r="M425" s="31">
        <v>7.9376300000000004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664.35</v>
      </c>
      <c r="D426" s="40">
        <v>662.05</v>
      </c>
      <c r="E426" s="40">
        <v>656.59999999999991</v>
      </c>
      <c r="F426" s="40">
        <v>648.84999999999991</v>
      </c>
      <c r="G426" s="40">
        <v>643.39999999999986</v>
      </c>
      <c r="H426" s="40">
        <v>669.8</v>
      </c>
      <c r="I426" s="40">
        <v>675.25</v>
      </c>
      <c r="J426" s="40">
        <v>683</v>
      </c>
      <c r="K426" s="31">
        <v>667.5</v>
      </c>
      <c r="L426" s="31">
        <v>654.29999999999995</v>
      </c>
      <c r="M426" s="31">
        <v>2.1253899999999999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399.15</v>
      </c>
      <c r="D427" s="40">
        <v>400.15000000000003</v>
      </c>
      <c r="E427" s="40">
        <v>395.30000000000007</v>
      </c>
      <c r="F427" s="40">
        <v>391.45000000000005</v>
      </c>
      <c r="G427" s="40">
        <v>386.60000000000008</v>
      </c>
      <c r="H427" s="40">
        <v>404.00000000000006</v>
      </c>
      <c r="I427" s="40">
        <v>408.85000000000008</v>
      </c>
      <c r="J427" s="40">
        <v>412.70000000000005</v>
      </c>
      <c r="K427" s="31">
        <v>405</v>
      </c>
      <c r="L427" s="31">
        <v>396.3</v>
      </c>
      <c r="M427" s="31">
        <v>3.5139399999999998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290.10000000000002</v>
      </c>
      <c r="D428" s="40">
        <v>290.78333333333336</v>
      </c>
      <c r="E428" s="40">
        <v>287.06666666666672</v>
      </c>
      <c r="F428" s="40">
        <v>284.03333333333336</v>
      </c>
      <c r="G428" s="40">
        <v>280.31666666666672</v>
      </c>
      <c r="H428" s="40">
        <v>293.81666666666672</v>
      </c>
      <c r="I428" s="40">
        <v>297.5333333333333</v>
      </c>
      <c r="J428" s="40">
        <v>300.56666666666672</v>
      </c>
      <c r="K428" s="31">
        <v>294.5</v>
      </c>
      <c r="L428" s="31">
        <v>287.75</v>
      </c>
      <c r="M428" s="31">
        <v>4.8331299999999997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769.85</v>
      </c>
      <c r="D429" s="40">
        <v>771.05000000000007</v>
      </c>
      <c r="E429" s="40">
        <v>764.90000000000009</v>
      </c>
      <c r="F429" s="40">
        <v>759.95</v>
      </c>
      <c r="G429" s="40">
        <v>753.80000000000007</v>
      </c>
      <c r="H429" s="40">
        <v>776.00000000000011</v>
      </c>
      <c r="I429" s="40">
        <v>782.15</v>
      </c>
      <c r="J429" s="40">
        <v>787.10000000000014</v>
      </c>
      <c r="K429" s="31">
        <v>777.2</v>
      </c>
      <c r="L429" s="31">
        <v>766.1</v>
      </c>
      <c r="M429" s="31">
        <v>21.09768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528.6</v>
      </c>
      <c r="D430" s="40">
        <v>523.25</v>
      </c>
      <c r="E430" s="40">
        <v>512.5</v>
      </c>
      <c r="F430" s="40">
        <v>496.4</v>
      </c>
      <c r="G430" s="40">
        <v>485.65</v>
      </c>
      <c r="H430" s="40">
        <v>539.35</v>
      </c>
      <c r="I430" s="40">
        <v>550.1</v>
      </c>
      <c r="J430" s="40">
        <v>566.20000000000005</v>
      </c>
      <c r="K430" s="31">
        <v>534</v>
      </c>
      <c r="L430" s="31">
        <v>507.15</v>
      </c>
      <c r="M430" s="31">
        <v>38.482790000000001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3378.55</v>
      </c>
      <c r="D431" s="40">
        <v>3398.6166666666663</v>
      </c>
      <c r="E431" s="40">
        <v>3298.8833333333328</v>
      </c>
      <c r="F431" s="40">
        <v>3219.2166666666662</v>
      </c>
      <c r="G431" s="40">
        <v>3119.4833333333327</v>
      </c>
      <c r="H431" s="40">
        <v>3478.2833333333328</v>
      </c>
      <c r="I431" s="40">
        <v>3578.0166666666664</v>
      </c>
      <c r="J431" s="40">
        <v>3657.6833333333329</v>
      </c>
      <c r="K431" s="31">
        <v>3498.35</v>
      </c>
      <c r="L431" s="31">
        <v>3318.95</v>
      </c>
      <c r="M431" s="31">
        <v>9.1389999999999999E-2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2430.9499999999998</v>
      </c>
      <c r="D432" s="40">
        <v>2425.9833333333331</v>
      </c>
      <c r="E432" s="40">
        <v>2408.6166666666663</v>
      </c>
      <c r="F432" s="40">
        <v>2386.2833333333333</v>
      </c>
      <c r="G432" s="40">
        <v>2368.9166666666665</v>
      </c>
      <c r="H432" s="40">
        <v>2448.3166666666662</v>
      </c>
      <c r="I432" s="40">
        <v>2465.6833333333329</v>
      </c>
      <c r="J432" s="40">
        <v>2488.016666666666</v>
      </c>
      <c r="K432" s="31">
        <v>2443.35</v>
      </c>
      <c r="L432" s="31">
        <v>2403.65</v>
      </c>
      <c r="M432" s="31">
        <v>0.80654000000000003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920.5</v>
      </c>
      <c r="D433" s="40">
        <v>928.43333333333339</v>
      </c>
      <c r="E433" s="40">
        <v>907.06666666666683</v>
      </c>
      <c r="F433" s="40">
        <v>893.63333333333344</v>
      </c>
      <c r="G433" s="40">
        <v>872.26666666666688</v>
      </c>
      <c r="H433" s="40">
        <v>941.86666666666679</v>
      </c>
      <c r="I433" s="40">
        <v>963.23333333333335</v>
      </c>
      <c r="J433" s="40">
        <v>976.66666666666674</v>
      </c>
      <c r="K433" s="31">
        <v>949.8</v>
      </c>
      <c r="L433" s="31">
        <v>915</v>
      </c>
      <c r="M433" s="31">
        <v>1.35076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490.6</v>
      </c>
      <c r="D434" s="40">
        <v>485.86666666666662</v>
      </c>
      <c r="E434" s="40">
        <v>470.73333333333323</v>
      </c>
      <c r="F434" s="40">
        <v>450.86666666666662</v>
      </c>
      <c r="G434" s="40">
        <v>435.73333333333323</v>
      </c>
      <c r="H434" s="40">
        <v>505.73333333333323</v>
      </c>
      <c r="I434" s="40">
        <v>520.86666666666656</v>
      </c>
      <c r="J434" s="40">
        <v>540.73333333333323</v>
      </c>
      <c r="K434" s="31">
        <v>501</v>
      </c>
      <c r="L434" s="31">
        <v>466</v>
      </c>
      <c r="M434" s="31">
        <v>52.926259999999999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314.95</v>
      </c>
      <c r="D435" s="40">
        <v>315.7</v>
      </c>
      <c r="E435" s="40">
        <v>313.04999999999995</v>
      </c>
      <c r="F435" s="40">
        <v>311.14999999999998</v>
      </c>
      <c r="G435" s="40">
        <v>308.49999999999994</v>
      </c>
      <c r="H435" s="40">
        <v>317.59999999999997</v>
      </c>
      <c r="I435" s="40">
        <v>320.24999999999994</v>
      </c>
      <c r="J435" s="40">
        <v>322.14999999999998</v>
      </c>
      <c r="K435" s="31">
        <v>318.35000000000002</v>
      </c>
      <c r="L435" s="31">
        <v>313.8</v>
      </c>
      <c r="M435" s="31">
        <v>1.2727999999999999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2250.15</v>
      </c>
      <c r="D436" s="40">
        <v>2239.4833333333336</v>
      </c>
      <c r="E436" s="40">
        <v>2216.416666666667</v>
      </c>
      <c r="F436" s="40">
        <v>2182.6833333333334</v>
      </c>
      <c r="G436" s="40">
        <v>2159.6166666666668</v>
      </c>
      <c r="H436" s="40">
        <v>2273.2166666666672</v>
      </c>
      <c r="I436" s="40">
        <v>2296.2833333333338</v>
      </c>
      <c r="J436" s="40">
        <v>2330.0166666666673</v>
      </c>
      <c r="K436" s="31">
        <v>2262.5500000000002</v>
      </c>
      <c r="L436" s="31">
        <v>2205.75</v>
      </c>
      <c r="M436" s="31">
        <v>0.45738000000000001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703.45</v>
      </c>
      <c r="D437" s="40">
        <v>706.48333333333323</v>
      </c>
      <c r="E437" s="40">
        <v>696.96666666666647</v>
      </c>
      <c r="F437" s="40">
        <v>690.48333333333323</v>
      </c>
      <c r="G437" s="40">
        <v>680.96666666666647</v>
      </c>
      <c r="H437" s="40">
        <v>712.96666666666647</v>
      </c>
      <c r="I437" s="40">
        <v>722.48333333333312</v>
      </c>
      <c r="J437" s="40">
        <v>728.96666666666647</v>
      </c>
      <c r="K437" s="31">
        <v>716</v>
      </c>
      <c r="L437" s="31">
        <v>700</v>
      </c>
      <c r="M437" s="31">
        <v>0.34569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540.75</v>
      </c>
      <c r="D438" s="40">
        <v>537.65</v>
      </c>
      <c r="E438" s="40">
        <v>532.29999999999995</v>
      </c>
      <c r="F438" s="40">
        <v>523.85</v>
      </c>
      <c r="G438" s="40">
        <v>518.5</v>
      </c>
      <c r="H438" s="40">
        <v>546.09999999999991</v>
      </c>
      <c r="I438" s="40">
        <v>551.45000000000005</v>
      </c>
      <c r="J438" s="40">
        <v>559.89999999999986</v>
      </c>
      <c r="K438" s="31">
        <v>543</v>
      </c>
      <c r="L438" s="31">
        <v>529.20000000000005</v>
      </c>
      <c r="M438" s="31">
        <v>2.3457300000000001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6.35</v>
      </c>
      <c r="D439" s="40">
        <v>6.416666666666667</v>
      </c>
      <c r="E439" s="40">
        <v>6.2833333333333341</v>
      </c>
      <c r="F439" s="40">
        <v>6.2166666666666668</v>
      </c>
      <c r="G439" s="40">
        <v>6.0833333333333339</v>
      </c>
      <c r="H439" s="40">
        <v>6.4833333333333343</v>
      </c>
      <c r="I439" s="40">
        <v>6.6166666666666671</v>
      </c>
      <c r="J439" s="40">
        <v>6.6833333333333345</v>
      </c>
      <c r="K439" s="31">
        <v>6.55</v>
      </c>
      <c r="L439" s="31">
        <v>6.35</v>
      </c>
      <c r="M439" s="31">
        <v>152.99267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129.4</v>
      </c>
      <c r="D440" s="40">
        <v>130.16666666666666</v>
      </c>
      <c r="E440" s="40">
        <v>127.33333333333331</v>
      </c>
      <c r="F440" s="40">
        <v>125.26666666666665</v>
      </c>
      <c r="G440" s="40">
        <v>122.43333333333331</v>
      </c>
      <c r="H440" s="40">
        <v>132.23333333333332</v>
      </c>
      <c r="I440" s="40">
        <v>135.06666666666663</v>
      </c>
      <c r="J440" s="40">
        <v>137.13333333333333</v>
      </c>
      <c r="K440" s="31">
        <v>133</v>
      </c>
      <c r="L440" s="31">
        <v>128.1</v>
      </c>
      <c r="M440" s="31">
        <v>0.34421000000000002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1054.2</v>
      </c>
      <c r="D441" s="40">
        <v>1050.0999999999999</v>
      </c>
      <c r="E441" s="40">
        <v>1042.1999999999998</v>
      </c>
      <c r="F441" s="40">
        <v>1030.1999999999998</v>
      </c>
      <c r="G441" s="40">
        <v>1022.2999999999997</v>
      </c>
      <c r="H441" s="40">
        <v>1062.0999999999999</v>
      </c>
      <c r="I441" s="40">
        <v>1070</v>
      </c>
      <c r="J441" s="40">
        <v>1082</v>
      </c>
      <c r="K441" s="31">
        <v>1058</v>
      </c>
      <c r="L441" s="31">
        <v>1038.0999999999999</v>
      </c>
      <c r="M441" s="31">
        <v>1.1645099999999999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658.65</v>
      </c>
      <c r="D442" s="40">
        <v>660.86666666666667</v>
      </c>
      <c r="E442" s="40">
        <v>651.93333333333339</v>
      </c>
      <c r="F442" s="40">
        <v>645.2166666666667</v>
      </c>
      <c r="G442" s="40">
        <v>636.28333333333342</v>
      </c>
      <c r="H442" s="40">
        <v>667.58333333333337</v>
      </c>
      <c r="I442" s="40">
        <v>676.51666666666654</v>
      </c>
      <c r="J442" s="40">
        <v>683.23333333333335</v>
      </c>
      <c r="K442" s="31">
        <v>669.8</v>
      </c>
      <c r="L442" s="31">
        <v>654.15</v>
      </c>
      <c r="M442" s="31">
        <v>4.2724799999999998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1530.45</v>
      </c>
      <c r="D443" s="40">
        <v>1544.0333333333335</v>
      </c>
      <c r="E443" s="40">
        <v>1506.5166666666671</v>
      </c>
      <c r="F443" s="40">
        <v>1482.5833333333335</v>
      </c>
      <c r="G443" s="40">
        <v>1445.0666666666671</v>
      </c>
      <c r="H443" s="40">
        <v>1567.9666666666672</v>
      </c>
      <c r="I443" s="40">
        <v>1605.4833333333336</v>
      </c>
      <c r="J443" s="40">
        <v>1629.4166666666672</v>
      </c>
      <c r="K443" s="31">
        <v>1581.55</v>
      </c>
      <c r="L443" s="31">
        <v>1520.1</v>
      </c>
      <c r="M443" s="31">
        <v>0.34662999999999999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629.25</v>
      </c>
      <c r="D444" s="40">
        <v>634.15</v>
      </c>
      <c r="E444" s="40">
        <v>621.29999999999995</v>
      </c>
      <c r="F444" s="40">
        <v>613.35</v>
      </c>
      <c r="G444" s="40">
        <v>600.5</v>
      </c>
      <c r="H444" s="40">
        <v>642.09999999999991</v>
      </c>
      <c r="I444" s="40">
        <v>654.95000000000005</v>
      </c>
      <c r="J444" s="40">
        <v>662.89999999999986</v>
      </c>
      <c r="K444" s="31">
        <v>647</v>
      </c>
      <c r="L444" s="31">
        <v>626.20000000000005</v>
      </c>
      <c r="M444" s="31">
        <v>0.38169999999999998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8954.75</v>
      </c>
      <c r="D445" s="40">
        <v>8981.5833333333339</v>
      </c>
      <c r="E445" s="40">
        <v>8883.1666666666679</v>
      </c>
      <c r="F445" s="40">
        <v>8811.5833333333339</v>
      </c>
      <c r="G445" s="40">
        <v>8713.1666666666679</v>
      </c>
      <c r="H445" s="40">
        <v>9053.1666666666679</v>
      </c>
      <c r="I445" s="40">
        <v>9151.5833333333358</v>
      </c>
      <c r="J445" s="40">
        <v>9223.1666666666679</v>
      </c>
      <c r="K445" s="31">
        <v>9080</v>
      </c>
      <c r="L445" s="31">
        <v>8910</v>
      </c>
      <c r="M445" s="31">
        <v>2.6040000000000001E-2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38.9</v>
      </c>
      <c r="D446" s="40">
        <v>39.1</v>
      </c>
      <c r="E446" s="40">
        <v>38</v>
      </c>
      <c r="F446" s="40">
        <v>37.1</v>
      </c>
      <c r="G446" s="40">
        <v>36</v>
      </c>
      <c r="H446" s="40">
        <v>40</v>
      </c>
      <c r="I446" s="40">
        <v>41.100000000000009</v>
      </c>
      <c r="J446" s="40">
        <v>42</v>
      </c>
      <c r="K446" s="31">
        <v>40.200000000000003</v>
      </c>
      <c r="L446" s="31">
        <v>38.200000000000003</v>
      </c>
      <c r="M446" s="31">
        <v>83.017269999999996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539.70000000000005</v>
      </c>
      <c r="D447" s="40">
        <v>540.66666666666663</v>
      </c>
      <c r="E447" s="40">
        <v>536.43333333333328</v>
      </c>
      <c r="F447" s="40">
        <v>533.16666666666663</v>
      </c>
      <c r="G447" s="40">
        <v>528.93333333333328</v>
      </c>
      <c r="H447" s="40">
        <v>543.93333333333328</v>
      </c>
      <c r="I447" s="40">
        <v>548.16666666666663</v>
      </c>
      <c r="J447" s="40">
        <v>551.43333333333328</v>
      </c>
      <c r="K447" s="31">
        <v>544.9</v>
      </c>
      <c r="L447" s="31">
        <v>537.4</v>
      </c>
      <c r="M447" s="31">
        <v>10.583729999999999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847.15</v>
      </c>
      <c r="D448" s="40">
        <v>847.94999999999993</v>
      </c>
      <c r="E448" s="40">
        <v>839.19999999999982</v>
      </c>
      <c r="F448" s="40">
        <v>831.24999999999989</v>
      </c>
      <c r="G448" s="40">
        <v>822.49999999999977</v>
      </c>
      <c r="H448" s="40">
        <v>855.89999999999986</v>
      </c>
      <c r="I448" s="40">
        <v>864.65000000000009</v>
      </c>
      <c r="J448" s="40">
        <v>872.59999999999991</v>
      </c>
      <c r="K448" s="31">
        <v>856.7</v>
      </c>
      <c r="L448" s="31">
        <v>840</v>
      </c>
      <c r="M448" s="31">
        <v>0.46279999999999999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18413.8</v>
      </c>
      <c r="D449" s="40">
        <v>18354.600000000002</v>
      </c>
      <c r="E449" s="40">
        <v>18209.200000000004</v>
      </c>
      <c r="F449" s="40">
        <v>18004.600000000002</v>
      </c>
      <c r="G449" s="40">
        <v>17859.200000000004</v>
      </c>
      <c r="H449" s="40">
        <v>18559.200000000004</v>
      </c>
      <c r="I449" s="40">
        <v>18704.600000000006</v>
      </c>
      <c r="J449" s="40">
        <v>18909.200000000004</v>
      </c>
      <c r="K449" s="31">
        <v>18500</v>
      </c>
      <c r="L449" s="31">
        <v>18150</v>
      </c>
      <c r="M449" s="31">
        <v>1.175E-2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847.15</v>
      </c>
      <c r="D450" s="40">
        <v>843.56666666666661</v>
      </c>
      <c r="E450" s="40">
        <v>831.13333333333321</v>
      </c>
      <c r="F450" s="40">
        <v>815.11666666666656</v>
      </c>
      <c r="G450" s="40">
        <v>802.68333333333317</v>
      </c>
      <c r="H450" s="40">
        <v>859.58333333333326</v>
      </c>
      <c r="I450" s="40">
        <v>872.01666666666665</v>
      </c>
      <c r="J450" s="40">
        <v>888.0333333333333</v>
      </c>
      <c r="K450" s="31">
        <v>856</v>
      </c>
      <c r="L450" s="31">
        <v>827.55</v>
      </c>
      <c r="M450" s="31">
        <v>36.247909999999997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206.55</v>
      </c>
      <c r="D451" s="40">
        <v>207</v>
      </c>
      <c r="E451" s="40">
        <v>205.3</v>
      </c>
      <c r="F451" s="40">
        <v>204.05</v>
      </c>
      <c r="G451" s="40">
        <v>202.35000000000002</v>
      </c>
      <c r="H451" s="40">
        <v>208.25</v>
      </c>
      <c r="I451" s="40">
        <v>209.95</v>
      </c>
      <c r="J451" s="40">
        <v>211.2</v>
      </c>
      <c r="K451" s="31">
        <v>208.7</v>
      </c>
      <c r="L451" s="31">
        <v>205.75</v>
      </c>
      <c r="M451" s="31">
        <v>8.6117299999999997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1462</v>
      </c>
      <c r="D452" s="40">
        <v>1463.6666666666667</v>
      </c>
      <c r="E452" s="40">
        <v>1447.3333333333335</v>
      </c>
      <c r="F452" s="40">
        <v>1432.6666666666667</v>
      </c>
      <c r="G452" s="40">
        <v>1416.3333333333335</v>
      </c>
      <c r="H452" s="40">
        <v>1478.3333333333335</v>
      </c>
      <c r="I452" s="40">
        <v>1494.666666666667</v>
      </c>
      <c r="J452" s="40">
        <v>1509.3333333333335</v>
      </c>
      <c r="K452" s="31">
        <v>1480</v>
      </c>
      <c r="L452" s="31">
        <v>1449</v>
      </c>
      <c r="M452" s="31">
        <v>4.5892200000000001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3869.25</v>
      </c>
      <c r="D453" s="40">
        <v>3861.0833333333335</v>
      </c>
      <c r="E453" s="40">
        <v>3843.166666666667</v>
      </c>
      <c r="F453" s="40">
        <v>3817.0833333333335</v>
      </c>
      <c r="G453" s="40">
        <v>3799.166666666667</v>
      </c>
      <c r="H453" s="40">
        <v>3887.166666666667</v>
      </c>
      <c r="I453" s="40">
        <v>3905.0833333333339</v>
      </c>
      <c r="J453" s="40">
        <v>3931.166666666667</v>
      </c>
      <c r="K453" s="31">
        <v>3879</v>
      </c>
      <c r="L453" s="31">
        <v>3835</v>
      </c>
      <c r="M453" s="31">
        <v>20.038689999999999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850.65</v>
      </c>
      <c r="D454" s="40">
        <v>853.15</v>
      </c>
      <c r="E454" s="40">
        <v>846.55</v>
      </c>
      <c r="F454" s="40">
        <v>842.44999999999993</v>
      </c>
      <c r="G454" s="40">
        <v>835.84999999999991</v>
      </c>
      <c r="H454" s="40">
        <v>857.25</v>
      </c>
      <c r="I454" s="40">
        <v>863.85000000000014</v>
      </c>
      <c r="J454" s="40">
        <v>867.95</v>
      </c>
      <c r="K454" s="31">
        <v>859.75</v>
      </c>
      <c r="L454" s="31">
        <v>849.05</v>
      </c>
      <c r="M454" s="31">
        <v>14.64265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5726.8</v>
      </c>
      <c r="D455" s="40">
        <v>5732.2666666666664</v>
      </c>
      <c r="E455" s="40">
        <v>5576.5333333333328</v>
      </c>
      <c r="F455" s="40">
        <v>5426.2666666666664</v>
      </c>
      <c r="G455" s="40">
        <v>5270.5333333333328</v>
      </c>
      <c r="H455" s="40">
        <v>5882.5333333333328</v>
      </c>
      <c r="I455" s="40">
        <v>6038.2666666666664</v>
      </c>
      <c r="J455" s="40">
        <v>6188.5333333333328</v>
      </c>
      <c r="K455" s="31">
        <v>5888</v>
      </c>
      <c r="L455" s="31">
        <v>5582</v>
      </c>
      <c r="M455" s="31">
        <v>3.7599399999999998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1290.3499999999999</v>
      </c>
      <c r="D456" s="40">
        <v>1292.2</v>
      </c>
      <c r="E456" s="40">
        <v>1277.1500000000001</v>
      </c>
      <c r="F456" s="40">
        <v>1263.95</v>
      </c>
      <c r="G456" s="40">
        <v>1248.9000000000001</v>
      </c>
      <c r="H456" s="40">
        <v>1305.4000000000001</v>
      </c>
      <c r="I456" s="40">
        <v>1320.4499999999998</v>
      </c>
      <c r="J456" s="40">
        <v>1333.65</v>
      </c>
      <c r="K456" s="31">
        <v>1307.25</v>
      </c>
      <c r="L456" s="31">
        <v>1279</v>
      </c>
      <c r="M456" s="31">
        <v>0.30409999999999998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164.75</v>
      </c>
      <c r="D457" s="40">
        <v>164.08333333333334</v>
      </c>
      <c r="E457" s="40">
        <v>155.16666666666669</v>
      </c>
      <c r="F457" s="40">
        <v>145.58333333333334</v>
      </c>
      <c r="G457" s="40">
        <v>136.66666666666669</v>
      </c>
      <c r="H457" s="40">
        <v>173.66666666666669</v>
      </c>
      <c r="I457" s="40">
        <v>182.58333333333337</v>
      </c>
      <c r="J457" s="40">
        <v>192.16666666666669</v>
      </c>
      <c r="K457" s="31">
        <v>173</v>
      </c>
      <c r="L457" s="31">
        <v>154.5</v>
      </c>
      <c r="M457" s="31">
        <v>163.27479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321.5</v>
      </c>
      <c r="D458" s="40">
        <v>319.56666666666666</v>
      </c>
      <c r="E458" s="40">
        <v>315.13333333333333</v>
      </c>
      <c r="F458" s="40">
        <v>308.76666666666665</v>
      </c>
      <c r="G458" s="40">
        <v>304.33333333333331</v>
      </c>
      <c r="H458" s="40">
        <v>325.93333333333334</v>
      </c>
      <c r="I458" s="40">
        <v>330.36666666666662</v>
      </c>
      <c r="J458" s="40">
        <v>336.73333333333335</v>
      </c>
      <c r="K458" s="31">
        <v>324</v>
      </c>
      <c r="L458" s="31">
        <v>313.2</v>
      </c>
      <c r="M458" s="31">
        <v>527.01665000000003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143.65</v>
      </c>
      <c r="D459" s="40">
        <v>142.43333333333334</v>
      </c>
      <c r="E459" s="40">
        <v>139.96666666666667</v>
      </c>
      <c r="F459" s="40">
        <v>136.28333333333333</v>
      </c>
      <c r="G459" s="40">
        <v>133.81666666666666</v>
      </c>
      <c r="H459" s="40">
        <v>146.11666666666667</v>
      </c>
      <c r="I459" s="40">
        <v>148.58333333333337</v>
      </c>
      <c r="J459" s="40">
        <v>152.26666666666668</v>
      </c>
      <c r="K459" s="31">
        <v>144.9</v>
      </c>
      <c r="L459" s="31">
        <v>138.75</v>
      </c>
      <c r="M459" s="31">
        <v>428.90084999999999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1318.7</v>
      </c>
      <c r="D460" s="40">
        <v>1321.3999999999999</v>
      </c>
      <c r="E460" s="40">
        <v>1303.3499999999997</v>
      </c>
      <c r="F460" s="40">
        <v>1287.9999999999998</v>
      </c>
      <c r="G460" s="40">
        <v>1269.9499999999996</v>
      </c>
      <c r="H460" s="40">
        <v>1336.7499999999998</v>
      </c>
      <c r="I460" s="40">
        <v>1354.8</v>
      </c>
      <c r="J460" s="40">
        <v>1370.1499999999999</v>
      </c>
      <c r="K460" s="31">
        <v>1339.45</v>
      </c>
      <c r="L460" s="31">
        <v>1306.05</v>
      </c>
      <c r="M460" s="31">
        <v>99.462509999999995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4391.1499999999996</v>
      </c>
      <c r="D461" s="40">
        <v>4380.25</v>
      </c>
      <c r="E461" s="40">
        <v>4272.5</v>
      </c>
      <c r="F461" s="40">
        <v>4153.8500000000004</v>
      </c>
      <c r="G461" s="40">
        <v>4046.1000000000004</v>
      </c>
      <c r="H461" s="40">
        <v>4498.8999999999996</v>
      </c>
      <c r="I461" s="40">
        <v>4606.6499999999996</v>
      </c>
      <c r="J461" s="40">
        <v>4725.2999999999993</v>
      </c>
      <c r="K461" s="31">
        <v>4488</v>
      </c>
      <c r="L461" s="31">
        <v>4261.6000000000004</v>
      </c>
      <c r="M461" s="31">
        <v>0.21561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1521.5</v>
      </c>
      <c r="D462" s="40">
        <v>1518.8333333333333</v>
      </c>
      <c r="E462" s="40">
        <v>1506.6666666666665</v>
      </c>
      <c r="F462" s="40">
        <v>1491.8333333333333</v>
      </c>
      <c r="G462" s="40">
        <v>1479.6666666666665</v>
      </c>
      <c r="H462" s="40">
        <v>1533.6666666666665</v>
      </c>
      <c r="I462" s="40">
        <v>1545.833333333333</v>
      </c>
      <c r="J462" s="40">
        <v>1560.6666666666665</v>
      </c>
      <c r="K462" s="31">
        <v>1531</v>
      </c>
      <c r="L462" s="31">
        <v>1504</v>
      </c>
      <c r="M462" s="31">
        <v>20.153020000000001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163.19999999999999</v>
      </c>
      <c r="D463" s="40">
        <v>163.08333333333334</v>
      </c>
      <c r="E463" s="40">
        <v>162.16666666666669</v>
      </c>
      <c r="F463" s="40">
        <v>161.13333333333335</v>
      </c>
      <c r="G463" s="40">
        <v>160.2166666666667</v>
      </c>
      <c r="H463" s="40">
        <v>164.11666666666667</v>
      </c>
      <c r="I463" s="40">
        <v>165.03333333333336</v>
      </c>
      <c r="J463" s="40">
        <v>166.06666666666666</v>
      </c>
      <c r="K463" s="31">
        <v>164</v>
      </c>
      <c r="L463" s="31">
        <v>162.05000000000001</v>
      </c>
      <c r="M463" s="31">
        <v>2.8372199999999999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971.9</v>
      </c>
      <c r="D464" s="40">
        <v>975.86666666666667</v>
      </c>
      <c r="E464" s="40">
        <v>965.0333333333333</v>
      </c>
      <c r="F464" s="40">
        <v>958.16666666666663</v>
      </c>
      <c r="G464" s="40">
        <v>947.33333333333326</v>
      </c>
      <c r="H464" s="40">
        <v>982.73333333333335</v>
      </c>
      <c r="I464" s="40">
        <v>993.56666666666661</v>
      </c>
      <c r="J464" s="40">
        <v>1000.4333333333334</v>
      </c>
      <c r="K464" s="31">
        <v>986.7</v>
      </c>
      <c r="L464" s="31">
        <v>969</v>
      </c>
      <c r="M464" s="31">
        <v>3.3909500000000001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1395</v>
      </c>
      <c r="D465" s="40">
        <v>1400.05</v>
      </c>
      <c r="E465" s="40">
        <v>1379.9499999999998</v>
      </c>
      <c r="F465" s="40">
        <v>1364.8999999999999</v>
      </c>
      <c r="G465" s="40">
        <v>1344.7999999999997</v>
      </c>
      <c r="H465" s="40">
        <v>1415.1</v>
      </c>
      <c r="I465" s="40">
        <v>1435.1999999999998</v>
      </c>
      <c r="J465" s="40">
        <v>1450.25</v>
      </c>
      <c r="K465" s="31">
        <v>1420.15</v>
      </c>
      <c r="L465" s="31">
        <v>1385</v>
      </c>
      <c r="M465" s="31">
        <v>1.1867099999999999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1263.5999999999999</v>
      </c>
      <c r="D466" s="40">
        <v>1266.1833333333334</v>
      </c>
      <c r="E466" s="40">
        <v>1247.4166666666667</v>
      </c>
      <c r="F466" s="40">
        <v>1231.2333333333333</v>
      </c>
      <c r="G466" s="40">
        <v>1212.4666666666667</v>
      </c>
      <c r="H466" s="40">
        <v>1282.3666666666668</v>
      </c>
      <c r="I466" s="40">
        <v>1301.1333333333332</v>
      </c>
      <c r="J466" s="40">
        <v>1317.3166666666668</v>
      </c>
      <c r="K466" s="31">
        <v>1284.95</v>
      </c>
      <c r="L466" s="31">
        <v>1250</v>
      </c>
      <c r="M466" s="31">
        <v>0.34000999999999998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1764.15</v>
      </c>
      <c r="D467" s="40">
        <v>1787.7166666666665</v>
      </c>
      <c r="E467" s="40">
        <v>1736.4333333333329</v>
      </c>
      <c r="F467" s="40">
        <v>1708.7166666666665</v>
      </c>
      <c r="G467" s="40">
        <v>1657.4333333333329</v>
      </c>
      <c r="H467" s="40">
        <v>1815.4333333333329</v>
      </c>
      <c r="I467" s="40">
        <v>1866.7166666666662</v>
      </c>
      <c r="J467" s="40">
        <v>1894.4333333333329</v>
      </c>
      <c r="K467" s="31">
        <v>1839</v>
      </c>
      <c r="L467" s="31">
        <v>1760</v>
      </c>
      <c r="M467" s="31">
        <v>0.44612000000000002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2105.0500000000002</v>
      </c>
      <c r="D468" s="40">
        <v>2098.4666666666667</v>
      </c>
      <c r="E468" s="40">
        <v>2083.1833333333334</v>
      </c>
      <c r="F468" s="40">
        <v>2061.3166666666666</v>
      </c>
      <c r="G468" s="40">
        <v>2046.0333333333333</v>
      </c>
      <c r="H468" s="40">
        <v>2120.3333333333335</v>
      </c>
      <c r="I468" s="40">
        <v>2135.6166666666672</v>
      </c>
      <c r="J468" s="40">
        <v>2157.4833333333336</v>
      </c>
      <c r="K468" s="31">
        <v>2113.75</v>
      </c>
      <c r="L468" s="31">
        <v>2076.6</v>
      </c>
      <c r="M468" s="31">
        <v>7.1163400000000001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3101.05</v>
      </c>
      <c r="D469" s="40">
        <v>3087.6833333333329</v>
      </c>
      <c r="E469" s="40">
        <v>3058.4166666666661</v>
      </c>
      <c r="F469" s="40">
        <v>3015.7833333333333</v>
      </c>
      <c r="G469" s="40">
        <v>2986.5166666666664</v>
      </c>
      <c r="H469" s="40">
        <v>3130.3166666666657</v>
      </c>
      <c r="I469" s="40">
        <v>3159.583333333333</v>
      </c>
      <c r="J469" s="40">
        <v>3202.2166666666653</v>
      </c>
      <c r="K469" s="31">
        <v>3116.95</v>
      </c>
      <c r="L469" s="31">
        <v>3045.05</v>
      </c>
      <c r="M469" s="31">
        <v>0.77637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495.15</v>
      </c>
      <c r="D470" s="40">
        <v>497.2</v>
      </c>
      <c r="E470" s="40">
        <v>489.4</v>
      </c>
      <c r="F470" s="40">
        <v>483.65</v>
      </c>
      <c r="G470" s="40">
        <v>475.84999999999997</v>
      </c>
      <c r="H470" s="40">
        <v>502.95</v>
      </c>
      <c r="I470" s="40">
        <v>510.75000000000006</v>
      </c>
      <c r="J470" s="40">
        <v>516.5</v>
      </c>
      <c r="K470" s="31">
        <v>505</v>
      </c>
      <c r="L470" s="31">
        <v>491.45</v>
      </c>
      <c r="M470" s="31">
        <v>15.537879999999999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1006.55</v>
      </c>
      <c r="D471" s="40">
        <v>1008.15</v>
      </c>
      <c r="E471" s="40">
        <v>984.5</v>
      </c>
      <c r="F471" s="40">
        <v>962.45</v>
      </c>
      <c r="G471" s="40">
        <v>938.80000000000007</v>
      </c>
      <c r="H471" s="40">
        <v>1030.1999999999998</v>
      </c>
      <c r="I471" s="40">
        <v>1053.8499999999999</v>
      </c>
      <c r="J471" s="40">
        <v>1075.8999999999999</v>
      </c>
      <c r="K471" s="31">
        <v>1031.8</v>
      </c>
      <c r="L471" s="31">
        <v>986.1</v>
      </c>
      <c r="M471" s="31">
        <v>12.076499999999999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24.35</v>
      </c>
      <c r="D472" s="40">
        <v>24.466666666666669</v>
      </c>
      <c r="E472" s="40">
        <v>24.083333333333336</v>
      </c>
      <c r="F472" s="40">
        <v>23.816666666666666</v>
      </c>
      <c r="G472" s="40">
        <v>23.433333333333334</v>
      </c>
      <c r="H472" s="40">
        <v>24.733333333333338</v>
      </c>
      <c r="I472" s="40">
        <v>25.116666666666671</v>
      </c>
      <c r="J472" s="40">
        <v>25.38333333333334</v>
      </c>
      <c r="K472" s="31">
        <v>24.85</v>
      </c>
      <c r="L472" s="31">
        <v>24.2</v>
      </c>
      <c r="M472" s="31">
        <v>131.11646999999999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138.15</v>
      </c>
      <c r="D473" s="40">
        <v>137.51666666666665</v>
      </c>
      <c r="E473" s="40">
        <v>135.0333333333333</v>
      </c>
      <c r="F473" s="40">
        <v>131.91666666666666</v>
      </c>
      <c r="G473" s="40">
        <v>129.43333333333331</v>
      </c>
      <c r="H473" s="40">
        <v>140.6333333333333</v>
      </c>
      <c r="I473" s="40">
        <v>143.11666666666665</v>
      </c>
      <c r="J473" s="40">
        <v>146.23333333333329</v>
      </c>
      <c r="K473" s="31">
        <v>140</v>
      </c>
      <c r="L473" s="31">
        <v>134.4</v>
      </c>
      <c r="M473" s="31">
        <v>2.9052199999999999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1494.1</v>
      </c>
      <c r="D474" s="40">
        <v>1504.7166666666665</v>
      </c>
      <c r="E474" s="40">
        <v>1479.4333333333329</v>
      </c>
      <c r="F474" s="40">
        <v>1464.7666666666664</v>
      </c>
      <c r="G474" s="40">
        <v>1439.4833333333329</v>
      </c>
      <c r="H474" s="40">
        <v>1519.383333333333</v>
      </c>
      <c r="I474" s="40">
        <v>1544.6666666666663</v>
      </c>
      <c r="J474" s="40">
        <v>1559.333333333333</v>
      </c>
      <c r="K474" s="31">
        <v>1530</v>
      </c>
      <c r="L474" s="31">
        <v>1490.05</v>
      </c>
      <c r="M474" s="31">
        <v>0.8286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13.45</v>
      </c>
      <c r="D475" s="40">
        <v>13.5</v>
      </c>
      <c r="E475" s="40">
        <v>13.35</v>
      </c>
      <c r="F475" s="40">
        <v>13.25</v>
      </c>
      <c r="G475" s="40">
        <v>13.1</v>
      </c>
      <c r="H475" s="40">
        <v>13.6</v>
      </c>
      <c r="I475" s="40">
        <v>13.749999999999998</v>
      </c>
      <c r="J475" s="40">
        <v>13.85</v>
      </c>
      <c r="K475" s="31">
        <v>13.65</v>
      </c>
      <c r="L475" s="31">
        <v>13.4</v>
      </c>
      <c r="M475" s="31">
        <v>29.950600000000001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550.95000000000005</v>
      </c>
      <c r="D476" s="40">
        <v>551.16666666666663</v>
      </c>
      <c r="E476" s="40">
        <v>538.7833333333333</v>
      </c>
      <c r="F476" s="40">
        <v>526.61666666666667</v>
      </c>
      <c r="G476" s="40">
        <v>514.23333333333335</v>
      </c>
      <c r="H476" s="40">
        <v>563.33333333333326</v>
      </c>
      <c r="I476" s="40">
        <v>575.7166666666667</v>
      </c>
      <c r="J476" s="40">
        <v>587.88333333333321</v>
      </c>
      <c r="K476" s="31">
        <v>563.54999999999995</v>
      </c>
      <c r="L476" s="31">
        <v>539</v>
      </c>
      <c r="M476" s="31">
        <v>5.17448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726.85</v>
      </c>
      <c r="D477" s="40">
        <v>727.29999999999984</v>
      </c>
      <c r="E477" s="40">
        <v>722.59999999999968</v>
      </c>
      <c r="F477" s="40">
        <v>718.3499999999998</v>
      </c>
      <c r="G477" s="40">
        <v>713.64999999999964</v>
      </c>
      <c r="H477" s="40">
        <v>731.54999999999973</v>
      </c>
      <c r="I477" s="40">
        <v>736.24999999999977</v>
      </c>
      <c r="J477" s="40">
        <v>740.49999999999977</v>
      </c>
      <c r="K477" s="31">
        <v>732</v>
      </c>
      <c r="L477" s="31">
        <v>723.05</v>
      </c>
      <c r="M477" s="31">
        <v>13.375629999999999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1111.55</v>
      </c>
      <c r="D478" s="40">
        <v>1103.1000000000001</v>
      </c>
      <c r="E478" s="40">
        <v>1084.2000000000003</v>
      </c>
      <c r="F478" s="40">
        <v>1056.8500000000001</v>
      </c>
      <c r="G478" s="40">
        <v>1037.9500000000003</v>
      </c>
      <c r="H478" s="40">
        <v>1130.4500000000003</v>
      </c>
      <c r="I478" s="40">
        <v>1149.3500000000004</v>
      </c>
      <c r="J478" s="40">
        <v>1176.7000000000003</v>
      </c>
      <c r="K478" s="31">
        <v>1122</v>
      </c>
      <c r="L478" s="31">
        <v>1075.75</v>
      </c>
      <c r="M478" s="31">
        <v>2.6471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152.65</v>
      </c>
      <c r="D479" s="40">
        <v>153.13333333333335</v>
      </c>
      <c r="E479" s="40">
        <v>150.7166666666667</v>
      </c>
      <c r="F479" s="40">
        <v>148.78333333333333</v>
      </c>
      <c r="G479" s="40">
        <v>146.36666666666667</v>
      </c>
      <c r="H479" s="40">
        <v>155.06666666666672</v>
      </c>
      <c r="I479" s="40">
        <v>157.48333333333341</v>
      </c>
      <c r="J479" s="40">
        <v>159.41666666666674</v>
      </c>
      <c r="K479" s="31">
        <v>155.55000000000001</v>
      </c>
      <c r="L479" s="31">
        <v>151.19999999999999</v>
      </c>
      <c r="M479" s="31">
        <v>6.6695900000000004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19.850000000000001</v>
      </c>
      <c r="D480" s="40">
        <v>20.033333333333335</v>
      </c>
      <c r="E480" s="40">
        <v>19.666666666666671</v>
      </c>
      <c r="F480" s="40">
        <v>19.483333333333338</v>
      </c>
      <c r="G480" s="40">
        <v>19.116666666666674</v>
      </c>
      <c r="H480" s="40">
        <v>20.216666666666669</v>
      </c>
      <c r="I480" s="40">
        <v>20.583333333333336</v>
      </c>
      <c r="J480" s="40">
        <v>20.766666666666666</v>
      </c>
      <c r="K480" s="31">
        <v>20.399999999999999</v>
      </c>
      <c r="L480" s="31">
        <v>19.850000000000001</v>
      </c>
      <c r="M480" s="31">
        <v>45.198880000000003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7619.7</v>
      </c>
      <c r="D481" s="40">
        <v>7632.3</v>
      </c>
      <c r="E481" s="40">
        <v>7567.4000000000005</v>
      </c>
      <c r="F481" s="40">
        <v>7515.1</v>
      </c>
      <c r="G481" s="40">
        <v>7450.2000000000007</v>
      </c>
      <c r="H481" s="40">
        <v>7684.6</v>
      </c>
      <c r="I481" s="40">
        <v>7749.5</v>
      </c>
      <c r="J481" s="40">
        <v>7801.8</v>
      </c>
      <c r="K481" s="31">
        <v>7697.2</v>
      </c>
      <c r="L481" s="31">
        <v>7580</v>
      </c>
      <c r="M481" s="31">
        <v>2.0198800000000001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34.85</v>
      </c>
      <c r="D482" s="40">
        <v>35.016666666666673</v>
      </c>
      <c r="E482" s="40">
        <v>34.433333333333344</v>
      </c>
      <c r="F482" s="40">
        <v>34.016666666666673</v>
      </c>
      <c r="G482" s="40">
        <v>33.433333333333344</v>
      </c>
      <c r="H482" s="40">
        <v>35.433333333333344</v>
      </c>
      <c r="I482" s="40">
        <v>36.016666666666673</v>
      </c>
      <c r="J482" s="40">
        <v>36.433333333333344</v>
      </c>
      <c r="K482" s="31">
        <v>35.6</v>
      </c>
      <c r="L482" s="31">
        <v>34.6</v>
      </c>
      <c r="M482" s="31">
        <v>73.007589999999993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1654.35</v>
      </c>
      <c r="D483" s="40">
        <v>1655.7833333333335</v>
      </c>
      <c r="E483" s="40">
        <v>1625.5666666666671</v>
      </c>
      <c r="F483" s="40">
        <v>1596.7833333333335</v>
      </c>
      <c r="G483" s="40">
        <v>1566.5666666666671</v>
      </c>
      <c r="H483" s="40">
        <v>1684.5666666666671</v>
      </c>
      <c r="I483" s="40">
        <v>1714.7833333333338</v>
      </c>
      <c r="J483" s="40">
        <v>1743.5666666666671</v>
      </c>
      <c r="K483" s="31">
        <v>1686</v>
      </c>
      <c r="L483" s="31">
        <v>1627</v>
      </c>
      <c r="M483" s="31">
        <v>12.55536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829.15</v>
      </c>
      <c r="D484" s="40">
        <v>816</v>
      </c>
      <c r="E484" s="40">
        <v>788.5</v>
      </c>
      <c r="F484" s="40">
        <v>747.85</v>
      </c>
      <c r="G484" s="40">
        <v>720.35</v>
      </c>
      <c r="H484" s="40">
        <v>856.65</v>
      </c>
      <c r="I484" s="40">
        <v>884.15</v>
      </c>
      <c r="J484" s="40">
        <v>924.8</v>
      </c>
      <c r="K484" s="31">
        <v>843.5</v>
      </c>
      <c r="L484" s="31">
        <v>775.35</v>
      </c>
      <c r="M484" s="31">
        <v>151.31122999999999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258.25</v>
      </c>
      <c r="D485" s="40">
        <v>258.11666666666662</v>
      </c>
      <c r="E485" s="40">
        <v>255.58333333333326</v>
      </c>
      <c r="F485" s="40">
        <v>252.91666666666663</v>
      </c>
      <c r="G485" s="40">
        <v>250.38333333333327</v>
      </c>
      <c r="H485" s="40">
        <v>260.78333333333325</v>
      </c>
      <c r="I485" s="40">
        <v>263.31666666666666</v>
      </c>
      <c r="J485" s="40">
        <v>265.98333333333323</v>
      </c>
      <c r="K485" s="31">
        <v>260.64999999999998</v>
      </c>
      <c r="L485" s="31">
        <v>255.45</v>
      </c>
      <c r="M485" s="31">
        <v>6.2475199999999997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3589.45</v>
      </c>
      <c r="D486" s="40">
        <v>3609.1333333333332</v>
      </c>
      <c r="E486" s="40">
        <v>3443.2666666666664</v>
      </c>
      <c r="F486" s="40">
        <v>3297.083333333333</v>
      </c>
      <c r="G486" s="40">
        <v>3131.2166666666662</v>
      </c>
      <c r="H486" s="40">
        <v>3755.3166666666666</v>
      </c>
      <c r="I486" s="40">
        <v>3921.1833333333334</v>
      </c>
      <c r="J486" s="40">
        <v>4067.3666666666668</v>
      </c>
      <c r="K486" s="31">
        <v>3775</v>
      </c>
      <c r="L486" s="31">
        <v>3462.95</v>
      </c>
      <c r="M486" s="31">
        <v>0.72470999999999997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495.95</v>
      </c>
      <c r="D487" s="40">
        <v>497.33333333333331</v>
      </c>
      <c r="E487" s="40">
        <v>489.66666666666663</v>
      </c>
      <c r="F487" s="40">
        <v>483.38333333333333</v>
      </c>
      <c r="G487" s="40">
        <v>475.71666666666664</v>
      </c>
      <c r="H487" s="40">
        <v>503.61666666666662</v>
      </c>
      <c r="I487" s="40">
        <v>511.28333333333325</v>
      </c>
      <c r="J487" s="40">
        <v>517.56666666666661</v>
      </c>
      <c r="K487" s="31">
        <v>505</v>
      </c>
      <c r="L487" s="31">
        <v>491.05</v>
      </c>
      <c r="M487" s="31">
        <v>4.5669700000000004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3434.95</v>
      </c>
      <c r="D488" s="40">
        <v>3441.6166666666668</v>
      </c>
      <c r="E488" s="40">
        <v>3418.2333333333336</v>
      </c>
      <c r="F488" s="40">
        <v>3401.5166666666669</v>
      </c>
      <c r="G488" s="40">
        <v>3378.1333333333337</v>
      </c>
      <c r="H488" s="40">
        <v>3458.3333333333335</v>
      </c>
      <c r="I488" s="40">
        <v>3481.7166666666667</v>
      </c>
      <c r="J488" s="40">
        <v>3498.4333333333334</v>
      </c>
      <c r="K488" s="31">
        <v>3465</v>
      </c>
      <c r="L488" s="31">
        <v>3424.9</v>
      </c>
      <c r="M488" s="31">
        <v>4.7870000000000003E-2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720.1</v>
      </c>
      <c r="D489" s="40">
        <v>722.19999999999993</v>
      </c>
      <c r="E489" s="40">
        <v>711.39999999999986</v>
      </c>
      <c r="F489" s="40">
        <v>702.69999999999993</v>
      </c>
      <c r="G489" s="40">
        <v>691.89999999999986</v>
      </c>
      <c r="H489" s="40">
        <v>730.89999999999986</v>
      </c>
      <c r="I489" s="40">
        <v>741.69999999999982</v>
      </c>
      <c r="J489" s="40">
        <v>750.39999999999986</v>
      </c>
      <c r="K489" s="31">
        <v>733</v>
      </c>
      <c r="L489" s="31">
        <v>713.5</v>
      </c>
      <c r="M489" s="31">
        <v>1.0205299999999999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39.6</v>
      </c>
      <c r="D490" s="40">
        <v>39.733333333333341</v>
      </c>
      <c r="E490" s="40">
        <v>39.01666666666668</v>
      </c>
      <c r="F490" s="40">
        <v>38.433333333333337</v>
      </c>
      <c r="G490" s="40">
        <v>37.716666666666676</v>
      </c>
      <c r="H490" s="40">
        <v>40.316666666666684</v>
      </c>
      <c r="I490" s="40">
        <v>41.033333333333339</v>
      </c>
      <c r="J490" s="40">
        <v>41.616666666666688</v>
      </c>
      <c r="K490" s="31">
        <v>40.450000000000003</v>
      </c>
      <c r="L490" s="31">
        <v>39.15</v>
      </c>
      <c r="M490" s="31">
        <v>62.179920000000003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1379.95</v>
      </c>
      <c r="D491" s="40">
        <v>1393.3166666666666</v>
      </c>
      <c r="E491" s="40">
        <v>1361.6333333333332</v>
      </c>
      <c r="F491" s="40">
        <v>1343.3166666666666</v>
      </c>
      <c r="G491" s="40">
        <v>1311.6333333333332</v>
      </c>
      <c r="H491" s="40">
        <v>1411.6333333333332</v>
      </c>
      <c r="I491" s="40">
        <v>1443.3166666666666</v>
      </c>
      <c r="J491" s="40">
        <v>1461.6333333333332</v>
      </c>
      <c r="K491" s="31">
        <v>1425</v>
      </c>
      <c r="L491" s="31">
        <v>1375</v>
      </c>
      <c r="M491" s="31">
        <v>0.46951999999999999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1815.05</v>
      </c>
      <c r="D492" s="40">
        <v>1816.0333333333335</v>
      </c>
      <c r="E492" s="40">
        <v>1791.0166666666671</v>
      </c>
      <c r="F492" s="40">
        <v>1766.9833333333336</v>
      </c>
      <c r="G492" s="40">
        <v>1741.9666666666672</v>
      </c>
      <c r="H492" s="40">
        <v>1840.0666666666671</v>
      </c>
      <c r="I492" s="40">
        <v>1865.0833333333335</v>
      </c>
      <c r="J492" s="40">
        <v>1889.116666666667</v>
      </c>
      <c r="K492" s="31">
        <v>1841.05</v>
      </c>
      <c r="L492" s="31">
        <v>1792</v>
      </c>
      <c r="M492" s="31">
        <v>0.57186000000000003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294.85000000000002</v>
      </c>
      <c r="D493" s="40">
        <v>298.76666666666665</v>
      </c>
      <c r="E493" s="40">
        <v>289.63333333333333</v>
      </c>
      <c r="F493" s="40">
        <v>284.41666666666669</v>
      </c>
      <c r="G493" s="40">
        <v>275.28333333333336</v>
      </c>
      <c r="H493" s="40">
        <v>303.98333333333329</v>
      </c>
      <c r="I493" s="40">
        <v>313.11666666666662</v>
      </c>
      <c r="J493" s="40">
        <v>318.33333333333326</v>
      </c>
      <c r="K493" s="31">
        <v>307.89999999999998</v>
      </c>
      <c r="L493" s="31">
        <v>293.55</v>
      </c>
      <c r="M493" s="31">
        <v>4.8315700000000001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931</v>
      </c>
      <c r="D494" s="40">
        <v>927.7166666666667</v>
      </c>
      <c r="E494" s="40">
        <v>918.28333333333342</v>
      </c>
      <c r="F494" s="40">
        <v>905.56666666666672</v>
      </c>
      <c r="G494" s="40">
        <v>896.13333333333344</v>
      </c>
      <c r="H494" s="40">
        <v>940.43333333333339</v>
      </c>
      <c r="I494" s="40">
        <v>949.86666666666679</v>
      </c>
      <c r="J494" s="40">
        <v>962.58333333333337</v>
      </c>
      <c r="K494" s="31">
        <v>937.15</v>
      </c>
      <c r="L494" s="31">
        <v>915</v>
      </c>
      <c r="M494" s="31">
        <v>3.1238700000000001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299.60000000000002</v>
      </c>
      <c r="D495" s="40">
        <v>300.03333333333336</v>
      </c>
      <c r="E495" s="40">
        <v>297.66666666666674</v>
      </c>
      <c r="F495" s="40">
        <v>295.73333333333341</v>
      </c>
      <c r="G495" s="40">
        <v>293.36666666666679</v>
      </c>
      <c r="H495" s="40">
        <v>301.9666666666667</v>
      </c>
      <c r="I495" s="40">
        <v>304.33333333333337</v>
      </c>
      <c r="J495" s="40">
        <v>306.26666666666665</v>
      </c>
      <c r="K495" s="31">
        <v>302.39999999999998</v>
      </c>
      <c r="L495" s="31">
        <v>298.10000000000002</v>
      </c>
      <c r="M495" s="31">
        <v>77.564509999999999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2990.95</v>
      </c>
      <c r="D496" s="40">
        <v>3010.8166666666671</v>
      </c>
      <c r="E496" s="40">
        <v>2956.6333333333341</v>
      </c>
      <c r="F496" s="40">
        <v>2922.3166666666671</v>
      </c>
      <c r="G496" s="40">
        <v>2868.1333333333341</v>
      </c>
      <c r="H496" s="40">
        <v>3045.1333333333341</v>
      </c>
      <c r="I496" s="40">
        <v>3099.3166666666675</v>
      </c>
      <c r="J496" s="40">
        <v>3133.6333333333341</v>
      </c>
      <c r="K496" s="31">
        <v>3065</v>
      </c>
      <c r="L496" s="31">
        <v>2976.5</v>
      </c>
      <c r="M496" s="31">
        <v>0.65676999999999996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1879.3</v>
      </c>
      <c r="D497" s="40">
        <v>1891.0666666666666</v>
      </c>
      <c r="E497" s="40">
        <v>1858.2333333333331</v>
      </c>
      <c r="F497" s="40">
        <v>1837.1666666666665</v>
      </c>
      <c r="G497" s="40">
        <v>1804.333333333333</v>
      </c>
      <c r="H497" s="40">
        <v>1912.1333333333332</v>
      </c>
      <c r="I497" s="40">
        <v>1944.9666666666667</v>
      </c>
      <c r="J497" s="40">
        <v>1966.0333333333333</v>
      </c>
      <c r="K497" s="31">
        <v>1923.9</v>
      </c>
      <c r="L497" s="31">
        <v>1870</v>
      </c>
      <c r="M497" s="31">
        <v>0.39829999999999999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10.55</v>
      </c>
      <c r="D498" s="40">
        <v>10.6</v>
      </c>
      <c r="E498" s="40">
        <v>10.35</v>
      </c>
      <c r="F498" s="40">
        <v>10.15</v>
      </c>
      <c r="G498" s="40">
        <v>9.9</v>
      </c>
      <c r="H498" s="40">
        <v>10.799999999999999</v>
      </c>
      <c r="I498" s="40">
        <v>11.049999999999999</v>
      </c>
      <c r="J498" s="40">
        <v>11.249999999999998</v>
      </c>
      <c r="K498" s="31">
        <v>10.85</v>
      </c>
      <c r="L498" s="31">
        <v>10.4</v>
      </c>
      <c r="M498" s="31">
        <v>3414.49899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1248.5999999999999</v>
      </c>
      <c r="D499" s="40">
        <v>1251.55</v>
      </c>
      <c r="E499" s="40">
        <v>1238.0999999999999</v>
      </c>
      <c r="F499" s="40">
        <v>1227.5999999999999</v>
      </c>
      <c r="G499" s="40">
        <v>1214.1499999999999</v>
      </c>
      <c r="H499" s="40">
        <v>1262.05</v>
      </c>
      <c r="I499" s="40">
        <v>1275.5000000000002</v>
      </c>
      <c r="J499" s="40">
        <v>1286</v>
      </c>
      <c r="K499" s="31">
        <v>1265</v>
      </c>
      <c r="L499" s="31">
        <v>1241.05</v>
      </c>
      <c r="M499" s="31">
        <v>6.2556599999999998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7096.6</v>
      </c>
      <c r="D500" s="40">
        <v>7016.6166666666659</v>
      </c>
      <c r="E500" s="40">
        <v>6895.2333333333318</v>
      </c>
      <c r="F500" s="40">
        <v>6693.8666666666659</v>
      </c>
      <c r="G500" s="40">
        <v>6572.4833333333318</v>
      </c>
      <c r="H500" s="40">
        <v>7217.9833333333318</v>
      </c>
      <c r="I500" s="40">
        <v>7339.366666666665</v>
      </c>
      <c r="J500" s="40">
        <v>7540.7333333333318</v>
      </c>
      <c r="K500" s="31">
        <v>7138</v>
      </c>
      <c r="L500" s="31">
        <v>6815.25</v>
      </c>
      <c r="M500" s="31">
        <v>0.14563999999999999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127.35</v>
      </c>
      <c r="D501" s="40">
        <v>127.14999999999998</v>
      </c>
      <c r="E501" s="40">
        <v>125.59999999999997</v>
      </c>
      <c r="F501" s="40">
        <v>123.85</v>
      </c>
      <c r="G501" s="40">
        <v>122.29999999999998</v>
      </c>
      <c r="H501" s="40">
        <v>128.89999999999995</v>
      </c>
      <c r="I501" s="40">
        <v>130.44999999999996</v>
      </c>
      <c r="J501" s="40">
        <v>132.19999999999993</v>
      </c>
      <c r="K501" s="31">
        <v>128.69999999999999</v>
      </c>
      <c r="L501" s="31">
        <v>125.4</v>
      </c>
      <c r="M501" s="31">
        <v>16.881229999999999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157.80000000000001</v>
      </c>
      <c r="D502" s="40">
        <v>152.73333333333335</v>
      </c>
      <c r="E502" s="40">
        <v>145.56666666666669</v>
      </c>
      <c r="F502" s="40">
        <v>133.33333333333334</v>
      </c>
      <c r="G502" s="40">
        <v>126.16666666666669</v>
      </c>
      <c r="H502" s="40">
        <v>164.9666666666667</v>
      </c>
      <c r="I502" s="40">
        <v>172.13333333333333</v>
      </c>
      <c r="J502" s="40">
        <v>184.3666666666667</v>
      </c>
      <c r="K502" s="31">
        <v>159.9</v>
      </c>
      <c r="L502" s="31">
        <v>140.5</v>
      </c>
      <c r="M502" s="31">
        <v>252.17552000000001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570.5</v>
      </c>
      <c r="D503" s="40">
        <v>564.7166666666667</v>
      </c>
      <c r="E503" s="40">
        <v>544.93333333333339</v>
      </c>
      <c r="F503" s="40">
        <v>519.36666666666667</v>
      </c>
      <c r="G503" s="40">
        <v>499.58333333333337</v>
      </c>
      <c r="H503" s="40">
        <v>590.28333333333342</v>
      </c>
      <c r="I503" s="40">
        <v>610.06666666666672</v>
      </c>
      <c r="J503" s="40">
        <v>635.63333333333344</v>
      </c>
      <c r="K503" s="31">
        <v>584.5</v>
      </c>
      <c r="L503" s="31">
        <v>539.15</v>
      </c>
      <c r="M503" s="31">
        <v>2.4762599999999999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2256.9</v>
      </c>
      <c r="D504" s="40">
        <v>2263.4</v>
      </c>
      <c r="E504" s="40">
        <v>2246.8000000000002</v>
      </c>
      <c r="F504" s="40">
        <v>2236.7000000000003</v>
      </c>
      <c r="G504" s="40">
        <v>2220.1000000000004</v>
      </c>
      <c r="H504" s="40">
        <v>2273.5</v>
      </c>
      <c r="I504" s="40">
        <v>2290.0999999999995</v>
      </c>
      <c r="J504" s="40">
        <v>2300.1999999999998</v>
      </c>
      <c r="K504" s="31">
        <v>2280</v>
      </c>
      <c r="L504" s="31">
        <v>2253.3000000000002</v>
      </c>
      <c r="M504" s="31">
        <v>0.42487999999999998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674.3</v>
      </c>
      <c r="D505" s="40">
        <v>674.23333333333323</v>
      </c>
      <c r="E505" s="40">
        <v>671.46666666666647</v>
      </c>
      <c r="F505" s="40">
        <v>668.63333333333321</v>
      </c>
      <c r="G505" s="40">
        <v>665.86666666666645</v>
      </c>
      <c r="H505" s="40">
        <v>677.06666666666649</v>
      </c>
      <c r="I505" s="40">
        <v>679.83333333333314</v>
      </c>
      <c r="J505" s="40">
        <v>682.66666666666652</v>
      </c>
      <c r="K505" s="31">
        <v>677</v>
      </c>
      <c r="L505" s="31">
        <v>671.4</v>
      </c>
      <c r="M505" s="31">
        <v>32.312930000000001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433</v>
      </c>
      <c r="D506" s="40">
        <v>434.65000000000003</v>
      </c>
      <c r="E506" s="40">
        <v>429.45000000000005</v>
      </c>
      <c r="F506" s="40">
        <v>425.90000000000003</v>
      </c>
      <c r="G506" s="40">
        <v>420.70000000000005</v>
      </c>
      <c r="H506" s="40">
        <v>438.20000000000005</v>
      </c>
      <c r="I506" s="40">
        <v>443.4</v>
      </c>
      <c r="J506" s="40">
        <v>446.95000000000005</v>
      </c>
      <c r="K506" s="31">
        <v>439.85</v>
      </c>
      <c r="L506" s="31">
        <v>431.1</v>
      </c>
      <c r="M506" s="31">
        <v>3.4911699999999999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</v>
      </c>
      <c r="D507" s="40">
        <v>13.1</v>
      </c>
      <c r="E507" s="40">
        <v>12.85</v>
      </c>
      <c r="F507" s="40">
        <v>12.7</v>
      </c>
      <c r="G507" s="40">
        <v>12.45</v>
      </c>
      <c r="H507" s="40">
        <v>13.25</v>
      </c>
      <c r="I507" s="40">
        <v>13.5</v>
      </c>
      <c r="J507" s="40">
        <v>13.65</v>
      </c>
      <c r="K507" s="31">
        <v>13.35</v>
      </c>
      <c r="L507" s="31">
        <v>12.95</v>
      </c>
      <c r="M507" s="31">
        <v>785.50572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318.2</v>
      </c>
      <c r="D508" s="40">
        <v>332.0333333333333</v>
      </c>
      <c r="E508" s="40">
        <v>301.16666666666663</v>
      </c>
      <c r="F508" s="40">
        <v>284.13333333333333</v>
      </c>
      <c r="G508" s="40">
        <v>253.26666666666665</v>
      </c>
      <c r="H508" s="40">
        <v>349.06666666666661</v>
      </c>
      <c r="I508" s="40">
        <v>379.93333333333328</v>
      </c>
      <c r="J508" s="40">
        <v>396.96666666666658</v>
      </c>
      <c r="K508" s="31">
        <v>362.9</v>
      </c>
      <c r="L508" s="31">
        <v>315</v>
      </c>
      <c r="M508" s="31">
        <v>1381.83537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507.75</v>
      </c>
      <c r="D509" s="40">
        <v>510.81666666666666</v>
      </c>
      <c r="E509" s="40">
        <v>501.93333333333328</v>
      </c>
      <c r="F509" s="40">
        <v>496.11666666666662</v>
      </c>
      <c r="G509" s="40">
        <v>487.23333333333323</v>
      </c>
      <c r="H509" s="40">
        <v>516.63333333333333</v>
      </c>
      <c r="I509" s="40">
        <v>525.51666666666665</v>
      </c>
      <c r="J509" s="40">
        <v>531.33333333333337</v>
      </c>
      <c r="K509" s="31">
        <v>519.70000000000005</v>
      </c>
      <c r="L509" s="31">
        <v>505</v>
      </c>
      <c r="M509" s="31">
        <v>4.26274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2349.35</v>
      </c>
      <c r="D510" s="40">
        <v>2362.4</v>
      </c>
      <c r="E510" s="40">
        <v>2324.9500000000003</v>
      </c>
      <c r="F510" s="40">
        <v>2300.5500000000002</v>
      </c>
      <c r="G510" s="40">
        <v>2263.1000000000004</v>
      </c>
      <c r="H510" s="40">
        <v>2386.8000000000002</v>
      </c>
      <c r="I510" s="40">
        <v>2424.25</v>
      </c>
      <c r="J510" s="40">
        <v>2448.65</v>
      </c>
      <c r="K510" s="31">
        <v>2399.85</v>
      </c>
      <c r="L510" s="31">
        <v>2338</v>
      </c>
      <c r="M510" s="31">
        <v>0.23977000000000001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2292.15</v>
      </c>
      <c r="D511" s="40">
        <v>2292.5833333333335</v>
      </c>
      <c r="E511" s="40">
        <v>2265.5166666666669</v>
      </c>
      <c r="F511" s="40">
        <v>2238.8833333333332</v>
      </c>
      <c r="G511" s="40">
        <v>2211.8166666666666</v>
      </c>
      <c r="H511" s="40">
        <v>2319.2166666666672</v>
      </c>
      <c r="I511" s="40">
        <v>2346.2833333333338</v>
      </c>
      <c r="J511" s="40">
        <v>2372.9166666666674</v>
      </c>
      <c r="K511" s="31">
        <v>2319.65</v>
      </c>
      <c r="L511" s="31">
        <v>2265.9499999999998</v>
      </c>
      <c r="M511" s="31">
        <v>0.81871000000000005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7"/>
      <c r="B5" s="508"/>
      <c r="C5" s="507"/>
      <c r="D5" s="50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509" t="s">
        <v>589</v>
      </c>
      <c r="C7" s="508"/>
      <c r="D7" s="7">
        <f>Main!B10</f>
        <v>44463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44462</v>
      </c>
      <c r="B10" s="32">
        <v>543269</v>
      </c>
      <c r="C10" s="31" t="s">
        <v>1114</v>
      </c>
      <c r="D10" s="31" t="s">
        <v>1115</v>
      </c>
      <c r="E10" s="31" t="s">
        <v>598</v>
      </c>
      <c r="F10" s="90">
        <v>1600</v>
      </c>
      <c r="G10" s="32">
        <v>29.7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44462</v>
      </c>
      <c r="B11" s="32">
        <v>543269</v>
      </c>
      <c r="C11" s="31" t="s">
        <v>1114</v>
      </c>
      <c r="D11" s="31" t="s">
        <v>1115</v>
      </c>
      <c r="E11" s="31" t="s">
        <v>599</v>
      </c>
      <c r="F11" s="90">
        <v>4800</v>
      </c>
      <c r="G11" s="32">
        <v>29.7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44462</v>
      </c>
      <c r="B12" s="32">
        <v>539773</v>
      </c>
      <c r="C12" s="31" t="s">
        <v>1034</v>
      </c>
      <c r="D12" s="31" t="s">
        <v>1116</v>
      </c>
      <c r="E12" s="31" t="s">
        <v>598</v>
      </c>
      <c r="F12" s="90">
        <v>8409</v>
      </c>
      <c r="G12" s="32">
        <v>3.33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44462</v>
      </c>
      <c r="B13" s="32">
        <v>539773</v>
      </c>
      <c r="C13" s="31" t="s">
        <v>1034</v>
      </c>
      <c r="D13" s="31" t="s">
        <v>1116</v>
      </c>
      <c r="E13" s="31" t="s">
        <v>599</v>
      </c>
      <c r="F13" s="90">
        <v>336088</v>
      </c>
      <c r="G13" s="32">
        <v>3.33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44462</v>
      </c>
      <c r="B14" s="32">
        <v>530109</v>
      </c>
      <c r="C14" s="31" t="s">
        <v>1117</v>
      </c>
      <c r="D14" s="31" t="s">
        <v>1118</v>
      </c>
      <c r="E14" s="31" t="s">
        <v>598</v>
      </c>
      <c r="F14" s="90">
        <v>55394</v>
      </c>
      <c r="G14" s="32">
        <v>19.079999999999998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44462</v>
      </c>
      <c r="B15" s="32">
        <v>530109</v>
      </c>
      <c r="C15" s="31" t="s">
        <v>1117</v>
      </c>
      <c r="D15" s="31" t="s">
        <v>1118</v>
      </c>
      <c r="E15" s="31" t="s">
        <v>599</v>
      </c>
      <c r="F15" s="90">
        <v>19008</v>
      </c>
      <c r="G15" s="32">
        <v>17.940000000000001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44462</v>
      </c>
      <c r="B16" s="32">
        <v>530109</v>
      </c>
      <c r="C16" s="31" t="s">
        <v>1117</v>
      </c>
      <c r="D16" s="31" t="s">
        <v>1091</v>
      </c>
      <c r="E16" s="31" t="s">
        <v>598</v>
      </c>
      <c r="F16" s="90">
        <v>58337</v>
      </c>
      <c r="G16" s="32">
        <v>17.89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44462</v>
      </c>
      <c r="B17" s="32">
        <v>530109</v>
      </c>
      <c r="C17" s="31" t="s">
        <v>1117</v>
      </c>
      <c r="D17" s="31" t="s">
        <v>1091</v>
      </c>
      <c r="E17" s="31" t="s">
        <v>599</v>
      </c>
      <c r="F17" s="90">
        <v>58337</v>
      </c>
      <c r="G17" s="32">
        <v>18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44462</v>
      </c>
      <c r="B18" s="32">
        <v>530109</v>
      </c>
      <c r="C18" s="31" t="s">
        <v>1117</v>
      </c>
      <c r="D18" s="31" t="s">
        <v>1039</v>
      </c>
      <c r="E18" s="31" t="s">
        <v>598</v>
      </c>
      <c r="F18" s="90">
        <v>125720</v>
      </c>
      <c r="G18" s="32">
        <v>17.98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44462</v>
      </c>
      <c r="B19" s="32">
        <v>530109</v>
      </c>
      <c r="C19" s="31" t="s">
        <v>1117</v>
      </c>
      <c r="D19" s="31" t="s">
        <v>1039</v>
      </c>
      <c r="E19" s="31" t="s">
        <v>599</v>
      </c>
      <c r="F19" s="90">
        <v>125720</v>
      </c>
      <c r="G19" s="32">
        <v>19.62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44462</v>
      </c>
      <c r="B20" s="32">
        <v>539274</v>
      </c>
      <c r="C20" s="31" t="s">
        <v>1119</v>
      </c>
      <c r="D20" s="31" t="s">
        <v>1120</v>
      </c>
      <c r="E20" s="31" t="s">
        <v>598</v>
      </c>
      <c r="F20" s="90">
        <v>45922</v>
      </c>
      <c r="G20" s="32">
        <v>3.07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44462</v>
      </c>
      <c r="B21" s="32">
        <v>539274</v>
      </c>
      <c r="C21" s="31" t="s">
        <v>1119</v>
      </c>
      <c r="D21" s="31" t="s">
        <v>1121</v>
      </c>
      <c r="E21" s="31" t="s">
        <v>598</v>
      </c>
      <c r="F21" s="90">
        <v>97085</v>
      </c>
      <c r="G21" s="32">
        <v>3.09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44462</v>
      </c>
      <c r="B22" s="32">
        <v>539274</v>
      </c>
      <c r="C22" s="31" t="s">
        <v>1119</v>
      </c>
      <c r="D22" s="31" t="s">
        <v>1121</v>
      </c>
      <c r="E22" s="31" t="s">
        <v>599</v>
      </c>
      <c r="F22" s="90">
        <v>1000</v>
      </c>
      <c r="G22" s="32">
        <v>3.09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44462</v>
      </c>
      <c r="B23" s="32">
        <v>539122</v>
      </c>
      <c r="C23" s="31" t="s">
        <v>1035</v>
      </c>
      <c r="D23" s="31" t="s">
        <v>1122</v>
      </c>
      <c r="E23" s="31" t="s">
        <v>598</v>
      </c>
      <c r="F23" s="90">
        <v>173000</v>
      </c>
      <c r="G23" s="32">
        <v>50.25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44462</v>
      </c>
      <c r="B24" s="32">
        <v>539122</v>
      </c>
      <c r="C24" s="31" t="s">
        <v>1035</v>
      </c>
      <c r="D24" s="31" t="s">
        <v>1075</v>
      </c>
      <c r="E24" s="31" t="s">
        <v>599</v>
      </c>
      <c r="F24" s="90">
        <v>150000</v>
      </c>
      <c r="G24" s="32">
        <v>50.25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44462</v>
      </c>
      <c r="B25" s="32">
        <v>533267</v>
      </c>
      <c r="C25" s="31" t="s">
        <v>1123</v>
      </c>
      <c r="D25" s="31" t="s">
        <v>1124</v>
      </c>
      <c r="E25" s="31" t="s">
        <v>598</v>
      </c>
      <c r="F25" s="90">
        <v>100000</v>
      </c>
      <c r="G25" s="32">
        <v>555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44462</v>
      </c>
      <c r="B26" s="32">
        <v>533267</v>
      </c>
      <c r="C26" s="31" t="s">
        <v>1123</v>
      </c>
      <c r="D26" s="31" t="s">
        <v>1124</v>
      </c>
      <c r="E26" s="31" t="s">
        <v>599</v>
      </c>
      <c r="F26" s="90">
        <v>80000</v>
      </c>
      <c r="G26" s="32">
        <v>606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44462</v>
      </c>
      <c r="B27" s="32">
        <v>514358</v>
      </c>
      <c r="C27" s="31" t="s">
        <v>1125</v>
      </c>
      <c r="D27" s="31" t="s">
        <v>1126</v>
      </c>
      <c r="E27" s="31" t="s">
        <v>599</v>
      </c>
      <c r="F27" s="90">
        <v>99733</v>
      </c>
      <c r="G27" s="32">
        <v>15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44462</v>
      </c>
      <c r="B28" s="32">
        <v>514358</v>
      </c>
      <c r="C28" s="31" t="s">
        <v>1125</v>
      </c>
      <c r="D28" s="31" t="s">
        <v>1127</v>
      </c>
      <c r="E28" s="31" t="s">
        <v>598</v>
      </c>
      <c r="F28" s="90">
        <v>100000</v>
      </c>
      <c r="G28" s="32">
        <v>15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44462</v>
      </c>
      <c r="B29" s="32">
        <v>500173</v>
      </c>
      <c r="C29" s="31" t="s">
        <v>1076</v>
      </c>
      <c r="D29" s="31" t="s">
        <v>1077</v>
      </c>
      <c r="E29" s="31" t="s">
        <v>598</v>
      </c>
      <c r="F29" s="90">
        <v>2534179</v>
      </c>
      <c r="G29" s="32">
        <v>77.75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44462</v>
      </c>
      <c r="B30" s="32">
        <v>500173</v>
      </c>
      <c r="C30" s="31" t="s">
        <v>1076</v>
      </c>
      <c r="D30" s="31" t="s">
        <v>1078</v>
      </c>
      <c r="E30" s="31" t="s">
        <v>598</v>
      </c>
      <c r="F30" s="90">
        <v>3042261</v>
      </c>
      <c r="G30" s="32">
        <v>77.75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44462</v>
      </c>
      <c r="B31" s="32">
        <v>500173</v>
      </c>
      <c r="C31" s="31" t="s">
        <v>1076</v>
      </c>
      <c r="D31" s="31" t="s">
        <v>1056</v>
      </c>
      <c r="E31" s="31" t="s">
        <v>598</v>
      </c>
      <c r="F31" s="90">
        <v>6662360</v>
      </c>
      <c r="G31" s="32">
        <v>77.75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44462</v>
      </c>
      <c r="B32" s="32">
        <v>500173</v>
      </c>
      <c r="C32" s="31" t="s">
        <v>1076</v>
      </c>
      <c r="D32" s="31" t="s">
        <v>1128</v>
      </c>
      <c r="E32" s="31" t="s">
        <v>599</v>
      </c>
      <c r="F32" s="90">
        <v>5576440</v>
      </c>
      <c r="G32" s="32">
        <v>77.75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44462</v>
      </c>
      <c r="B33" s="32">
        <v>500173</v>
      </c>
      <c r="C33" s="31" t="s">
        <v>1076</v>
      </c>
      <c r="D33" s="31" t="s">
        <v>1129</v>
      </c>
      <c r="E33" s="31" t="s">
        <v>599</v>
      </c>
      <c r="F33" s="90">
        <v>6662360</v>
      </c>
      <c r="G33" s="32">
        <v>77.75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44462</v>
      </c>
      <c r="B34" s="32">
        <v>531199</v>
      </c>
      <c r="C34" s="31" t="s">
        <v>1130</v>
      </c>
      <c r="D34" s="31" t="s">
        <v>1131</v>
      </c>
      <c r="E34" s="31" t="s">
        <v>598</v>
      </c>
      <c r="F34" s="90">
        <v>20157</v>
      </c>
      <c r="G34" s="32">
        <v>54.8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44462</v>
      </c>
      <c r="B35" s="32">
        <v>531199</v>
      </c>
      <c r="C35" s="31" t="s">
        <v>1130</v>
      </c>
      <c r="D35" s="31" t="s">
        <v>1132</v>
      </c>
      <c r="E35" s="31" t="s">
        <v>599</v>
      </c>
      <c r="F35" s="90">
        <v>13152</v>
      </c>
      <c r="G35" s="32">
        <v>54.8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44462</v>
      </c>
      <c r="B36" s="32">
        <v>536868</v>
      </c>
      <c r="C36" s="31" t="s">
        <v>1133</v>
      </c>
      <c r="D36" s="31" t="s">
        <v>1037</v>
      </c>
      <c r="E36" s="31" t="s">
        <v>598</v>
      </c>
      <c r="F36" s="90">
        <v>210006</v>
      </c>
      <c r="G36" s="32">
        <v>49.06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44462</v>
      </c>
      <c r="B37" s="32">
        <v>536868</v>
      </c>
      <c r="C37" s="31" t="s">
        <v>1133</v>
      </c>
      <c r="D37" s="31" t="s">
        <v>1037</v>
      </c>
      <c r="E37" s="31" t="s">
        <v>599</v>
      </c>
      <c r="F37" s="90">
        <v>6</v>
      </c>
      <c r="G37" s="32">
        <v>53.58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44462</v>
      </c>
      <c r="B38" s="32">
        <v>538896</v>
      </c>
      <c r="C38" s="31" t="s">
        <v>1134</v>
      </c>
      <c r="D38" s="31" t="s">
        <v>1135</v>
      </c>
      <c r="E38" s="31" t="s">
        <v>599</v>
      </c>
      <c r="F38" s="90">
        <v>28276</v>
      </c>
      <c r="G38" s="32">
        <v>753.87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44462</v>
      </c>
      <c r="B39" s="32">
        <v>514360</v>
      </c>
      <c r="C39" s="31" t="s">
        <v>1057</v>
      </c>
      <c r="D39" s="31" t="s">
        <v>1136</v>
      </c>
      <c r="E39" s="31" t="s">
        <v>599</v>
      </c>
      <c r="F39" s="90">
        <v>80000</v>
      </c>
      <c r="G39" s="32">
        <v>25.75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44462</v>
      </c>
      <c r="B40" s="32">
        <v>514360</v>
      </c>
      <c r="C40" s="31" t="s">
        <v>1057</v>
      </c>
      <c r="D40" s="31" t="s">
        <v>1137</v>
      </c>
      <c r="E40" s="31" t="s">
        <v>599</v>
      </c>
      <c r="F40" s="90">
        <v>100000</v>
      </c>
      <c r="G40" s="32">
        <v>25.75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44462</v>
      </c>
      <c r="B41" s="32">
        <v>514360</v>
      </c>
      <c r="C41" s="31" t="s">
        <v>1057</v>
      </c>
      <c r="D41" s="31" t="s">
        <v>1138</v>
      </c>
      <c r="E41" s="31" t="s">
        <v>598</v>
      </c>
      <c r="F41" s="90">
        <v>94845</v>
      </c>
      <c r="G41" s="32">
        <v>25.75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44462</v>
      </c>
      <c r="B42" s="32">
        <v>514360</v>
      </c>
      <c r="C42" s="31" t="s">
        <v>1057</v>
      </c>
      <c r="D42" s="31" t="s">
        <v>1139</v>
      </c>
      <c r="E42" s="31" t="s">
        <v>598</v>
      </c>
      <c r="F42" s="90">
        <v>96700</v>
      </c>
      <c r="G42" s="32">
        <v>25.72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44462</v>
      </c>
      <c r="B43" s="32">
        <v>507912</v>
      </c>
      <c r="C43" s="31" t="s">
        <v>1140</v>
      </c>
      <c r="D43" s="31" t="s">
        <v>1141</v>
      </c>
      <c r="E43" s="31" t="s">
        <v>598</v>
      </c>
      <c r="F43" s="90">
        <v>300000</v>
      </c>
      <c r="G43" s="32">
        <v>133.5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44462</v>
      </c>
      <c r="B44" s="32">
        <v>507912</v>
      </c>
      <c r="C44" s="31" t="s">
        <v>1140</v>
      </c>
      <c r="D44" s="31" t="s">
        <v>1039</v>
      </c>
      <c r="E44" s="31" t="s">
        <v>599</v>
      </c>
      <c r="F44" s="90">
        <v>300000</v>
      </c>
      <c r="G44" s="32">
        <v>133.5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44462</v>
      </c>
      <c r="B45" s="32">
        <v>526622</v>
      </c>
      <c r="C45" s="31" t="s">
        <v>1142</v>
      </c>
      <c r="D45" s="31" t="s">
        <v>1143</v>
      </c>
      <c r="E45" s="31" t="s">
        <v>599</v>
      </c>
      <c r="F45" s="90">
        <v>2167431</v>
      </c>
      <c r="G45" s="32">
        <v>0.32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44462</v>
      </c>
      <c r="B46" s="32">
        <v>539767</v>
      </c>
      <c r="C46" s="31" t="s">
        <v>1079</v>
      </c>
      <c r="D46" s="31" t="s">
        <v>1080</v>
      </c>
      <c r="E46" s="31" t="s">
        <v>598</v>
      </c>
      <c r="F46" s="90">
        <v>2232</v>
      </c>
      <c r="G46" s="32">
        <v>14.22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44462</v>
      </c>
      <c r="B47" s="32">
        <v>539767</v>
      </c>
      <c r="C47" s="31" t="s">
        <v>1079</v>
      </c>
      <c r="D47" s="31" t="s">
        <v>1080</v>
      </c>
      <c r="E47" s="31" t="s">
        <v>599</v>
      </c>
      <c r="F47" s="90">
        <v>25732</v>
      </c>
      <c r="G47" s="32">
        <v>14.28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44462</v>
      </c>
      <c r="B48" s="32">
        <v>543262</v>
      </c>
      <c r="C48" s="31" t="s">
        <v>1144</v>
      </c>
      <c r="D48" s="31" t="s">
        <v>1145</v>
      </c>
      <c r="E48" s="31" t="s">
        <v>598</v>
      </c>
      <c r="F48" s="90">
        <v>15000</v>
      </c>
      <c r="G48" s="32">
        <v>33.78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44462</v>
      </c>
      <c r="B49" s="32">
        <v>540243</v>
      </c>
      <c r="C49" s="31" t="s">
        <v>1058</v>
      </c>
      <c r="D49" s="31" t="s">
        <v>1146</v>
      </c>
      <c r="E49" s="31" t="s">
        <v>598</v>
      </c>
      <c r="F49" s="90">
        <v>14300</v>
      </c>
      <c r="G49" s="32">
        <v>68.98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44462</v>
      </c>
      <c r="B50" s="32">
        <v>540243</v>
      </c>
      <c r="C50" s="31" t="s">
        <v>1058</v>
      </c>
      <c r="D50" s="31" t="s">
        <v>1081</v>
      </c>
      <c r="E50" s="31" t="s">
        <v>598</v>
      </c>
      <c r="F50" s="90">
        <v>21823</v>
      </c>
      <c r="G50" s="32">
        <v>68.02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44462</v>
      </c>
      <c r="B51" s="32">
        <v>540243</v>
      </c>
      <c r="C51" s="31" t="s">
        <v>1058</v>
      </c>
      <c r="D51" s="31" t="s">
        <v>1081</v>
      </c>
      <c r="E51" s="31" t="s">
        <v>599</v>
      </c>
      <c r="F51" s="90">
        <v>28599</v>
      </c>
      <c r="G51" s="32">
        <v>68.94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44462</v>
      </c>
      <c r="B52" s="32">
        <v>540243</v>
      </c>
      <c r="C52" s="31" t="s">
        <v>1058</v>
      </c>
      <c r="D52" s="31" t="s">
        <v>1147</v>
      </c>
      <c r="E52" s="31" t="s">
        <v>598</v>
      </c>
      <c r="F52" s="90">
        <v>11861</v>
      </c>
      <c r="G52" s="32">
        <v>66.489999999999995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44462</v>
      </c>
      <c r="B53" s="32">
        <v>540243</v>
      </c>
      <c r="C53" s="31" t="s">
        <v>1058</v>
      </c>
      <c r="D53" s="31" t="s">
        <v>1147</v>
      </c>
      <c r="E53" s="31" t="s">
        <v>599</v>
      </c>
      <c r="F53" s="90">
        <v>4500</v>
      </c>
      <c r="G53" s="32">
        <v>68.930000000000007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44462</v>
      </c>
      <c r="B54" s="32">
        <v>532092</v>
      </c>
      <c r="C54" s="31" t="s">
        <v>1148</v>
      </c>
      <c r="D54" s="31" t="s">
        <v>1149</v>
      </c>
      <c r="E54" s="31" t="s">
        <v>598</v>
      </c>
      <c r="F54" s="90">
        <v>238374</v>
      </c>
      <c r="G54" s="32">
        <v>2.41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44462</v>
      </c>
      <c r="B55" s="32">
        <v>539217</v>
      </c>
      <c r="C55" s="31" t="s">
        <v>1038</v>
      </c>
      <c r="D55" s="31" t="s">
        <v>1150</v>
      </c>
      <c r="E55" s="31" t="s">
        <v>599</v>
      </c>
      <c r="F55" s="90">
        <v>1569560</v>
      </c>
      <c r="G55" s="32">
        <v>4.1100000000000003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44462</v>
      </c>
      <c r="B56" s="32">
        <v>539217</v>
      </c>
      <c r="C56" s="31" t="s">
        <v>1038</v>
      </c>
      <c r="D56" s="31" t="s">
        <v>1151</v>
      </c>
      <c r="E56" s="31" t="s">
        <v>598</v>
      </c>
      <c r="F56" s="90">
        <v>455560</v>
      </c>
      <c r="G56" s="32">
        <v>4.0599999999999996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44462</v>
      </c>
      <c r="B57" s="32">
        <v>539217</v>
      </c>
      <c r="C57" s="31" t="s">
        <v>1038</v>
      </c>
      <c r="D57" s="31" t="s">
        <v>1151</v>
      </c>
      <c r="E57" s="31" t="s">
        <v>599</v>
      </c>
      <c r="F57" s="90">
        <v>455560</v>
      </c>
      <c r="G57" s="32">
        <v>4.05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44462</v>
      </c>
      <c r="B58" s="32">
        <v>539217</v>
      </c>
      <c r="C58" s="31" t="s">
        <v>1038</v>
      </c>
      <c r="D58" s="31" t="s">
        <v>1152</v>
      </c>
      <c r="E58" s="31" t="s">
        <v>598</v>
      </c>
      <c r="F58" s="90">
        <v>1112754</v>
      </c>
      <c r="G58" s="32">
        <v>4.1100000000000003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44462</v>
      </c>
      <c r="B59" s="32">
        <v>539217</v>
      </c>
      <c r="C59" s="31" t="s">
        <v>1038</v>
      </c>
      <c r="D59" s="31" t="s">
        <v>1152</v>
      </c>
      <c r="E59" s="31" t="s">
        <v>599</v>
      </c>
      <c r="F59" s="90">
        <v>841265</v>
      </c>
      <c r="G59" s="32">
        <v>4.07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44462</v>
      </c>
      <c r="B60" s="32">
        <v>503663</v>
      </c>
      <c r="C60" s="31" t="s">
        <v>1153</v>
      </c>
      <c r="D60" s="31" t="s">
        <v>1154</v>
      </c>
      <c r="E60" s="31" t="s">
        <v>599</v>
      </c>
      <c r="F60" s="90">
        <v>642434</v>
      </c>
      <c r="G60" s="32">
        <v>8.5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44462</v>
      </c>
      <c r="B61" s="32">
        <v>540823</v>
      </c>
      <c r="C61" s="31" t="s">
        <v>1155</v>
      </c>
      <c r="D61" s="31" t="s">
        <v>1156</v>
      </c>
      <c r="E61" s="31" t="s">
        <v>598</v>
      </c>
      <c r="F61" s="90">
        <v>35886</v>
      </c>
      <c r="G61" s="32">
        <v>23.85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44462</v>
      </c>
      <c r="B62" s="32">
        <v>540823</v>
      </c>
      <c r="C62" s="20" t="s">
        <v>1155</v>
      </c>
      <c r="D62" s="20" t="s">
        <v>1157</v>
      </c>
      <c r="E62" s="31" t="s">
        <v>598</v>
      </c>
      <c r="F62" s="90">
        <v>22499</v>
      </c>
      <c r="G62" s="32">
        <v>23.53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44462</v>
      </c>
      <c r="B63" s="32">
        <v>540823</v>
      </c>
      <c r="C63" s="31" t="s">
        <v>1155</v>
      </c>
      <c r="D63" s="31" t="s">
        <v>1157</v>
      </c>
      <c r="E63" s="31" t="s">
        <v>599</v>
      </c>
      <c r="F63" s="90">
        <v>30000</v>
      </c>
      <c r="G63" s="32">
        <v>23.95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44462</v>
      </c>
      <c r="B64" s="32" t="s">
        <v>749</v>
      </c>
      <c r="C64" s="31" t="s">
        <v>1158</v>
      </c>
      <c r="D64" s="31" t="s">
        <v>1159</v>
      </c>
      <c r="E64" s="31" t="s">
        <v>598</v>
      </c>
      <c r="F64" s="90">
        <v>495689</v>
      </c>
      <c r="G64" s="32">
        <v>157.27000000000001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44462</v>
      </c>
      <c r="B65" s="32" t="s">
        <v>1160</v>
      </c>
      <c r="C65" s="31" t="s">
        <v>1161</v>
      </c>
      <c r="D65" s="31" t="s">
        <v>1162</v>
      </c>
      <c r="E65" s="31" t="s">
        <v>598</v>
      </c>
      <c r="F65" s="90">
        <v>296378</v>
      </c>
      <c r="G65" s="32">
        <v>4.1500000000000004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44462</v>
      </c>
      <c r="B66" s="32" t="s">
        <v>329</v>
      </c>
      <c r="C66" s="31" t="s">
        <v>1163</v>
      </c>
      <c r="D66" s="31" t="s">
        <v>1164</v>
      </c>
      <c r="E66" s="31" t="s">
        <v>598</v>
      </c>
      <c r="F66" s="90">
        <v>2381075</v>
      </c>
      <c r="G66" s="32">
        <v>850.25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44462</v>
      </c>
      <c r="B67" s="32" t="s">
        <v>1123</v>
      </c>
      <c r="C67" s="31" t="s">
        <v>1165</v>
      </c>
      <c r="D67" s="31" t="s">
        <v>1166</v>
      </c>
      <c r="E67" s="31" t="s">
        <v>598</v>
      </c>
      <c r="F67" s="90">
        <v>100000</v>
      </c>
      <c r="G67" s="32">
        <v>555.36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44462</v>
      </c>
      <c r="B68" s="32" t="s">
        <v>1123</v>
      </c>
      <c r="C68" s="31" t="s">
        <v>1165</v>
      </c>
      <c r="D68" s="31" t="s">
        <v>1167</v>
      </c>
      <c r="E68" s="31" t="s">
        <v>598</v>
      </c>
      <c r="F68" s="90">
        <v>150000</v>
      </c>
      <c r="G68" s="32">
        <v>554.96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44462</v>
      </c>
      <c r="B69" s="32" t="s">
        <v>1059</v>
      </c>
      <c r="C69" s="31" t="s">
        <v>1060</v>
      </c>
      <c r="D69" s="31" t="s">
        <v>1083</v>
      </c>
      <c r="E69" s="31" t="s">
        <v>598</v>
      </c>
      <c r="F69" s="90">
        <v>60000</v>
      </c>
      <c r="G69" s="32">
        <v>39.549999999999997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44462</v>
      </c>
      <c r="B70" s="32" t="s">
        <v>1059</v>
      </c>
      <c r="C70" s="31" t="s">
        <v>1060</v>
      </c>
      <c r="D70" s="31" t="s">
        <v>1168</v>
      </c>
      <c r="E70" s="31" t="s">
        <v>598</v>
      </c>
      <c r="F70" s="90">
        <v>54000</v>
      </c>
      <c r="G70" s="32">
        <v>39.08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44462</v>
      </c>
      <c r="B71" s="32" t="s">
        <v>1084</v>
      </c>
      <c r="C71" s="31" t="s">
        <v>1085</v>
      </c>
      <c r="D71" s="31" t="s">
        <v>1086</v>
      </c>
      <c r="E71" s="31" t="s">
        <v>598</v>
      </c>
      <c r="F71" s="90">
        <v>70694</v>
      </c>
      <c r="G71" s="32">
        <v>56.28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44462</v>
      </c>
      <c r="B72" s="32" t="s">
        <v>1169</v>
      </c>
      <c r="C72" s="31" t="s">
        <v>1170</v>
      </c>
      <c r="D72" s="31" t="s">
        <v>1171</v>
      </c>
      <c r="E72" s="31" t="s">
        <v>598</v>
      </c>
      <c r="F72" s="90">
        <v>51000</v>
      </c>
      <c r="G72" s="32">
        <v>23.95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44462</v>
      </c>
      <c r="B73" s="32" t="s">
        <v>1061</v>
      </c>
      <c r="C73" s="31" t="s">
        <v>1062</v>
      </c>
      <c r="D73" s="31" t="s">
        <v>1063</v>
      </c>
      <c r="E73" s="31" t="s">
        <v>598</v>
      </c>
      <c r="F73" s="90">
        <v>206394</v>
      </c>
      <c r="G73" s="32">
        <v>52.38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44462</v>
      </c>
      <c r="B74" s="32" t="s">
        <v>1087</v>
      </c>
      <c r="C74" s="31" t="s">
        <v>1088</v>
      </c>
      <c r="D74" s="31" t="s">
        <v>1172</v>
      </c>
      <c r="E74" s="31" t="s">
        <v>598</v>
      </c>
      <c r="F74" s="90">
        <v>25636</v>
      </c>
      <c r="G74" s="32">
        <v>60.35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44462</v>
      </c>
      <c r="B75" s="32" t="s">
        <v>1089</v>
      </c>
      <c r="C75" s="31" t="s">
        <v>1090</v>
      </c>
      <c r="D75" s="31" t="s">
        <v>1039</v>
      </c>
      <c r="E75" s="31" t="s">
        <v>598</v>
      </c>
      <c r="F75" s="90">
        <v>1670507</v>
      </c>
      <c r="G75" s="32">
        <v>7.61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44462</v>
      </c>
      <c r="B76" s="32" t="s">
        <v>1173</v>
      </c>
      <c r="C76" s="31" t="s">
        <v>1174</v>
      </c>
      <c r="D76" s="31" t="s">
        <v>1175</v>
      </c>
      <c r="E76" s="31" t="s">
        <v>598</v>
      </c>
      <c r="F76" s="90">
        <v>16000</v>
      </c>
      <c r="G76" s="32">
        <v>256.38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44462</v>
      </c>
      <c r="B77" s="32" t="s">
        <v>1176</v>
      </c>
      <c r="C77" s="31" t="s">
        <v>1177</v>
      </c>
      <c r="D77" s="31" t="s">
        <v>1172</v>
      </c>
      <c r="E77" s="31" t="s">
        <v>598</v>
      </c>
      <c r="F77" s="90">
        <v>1319277</v>
      </c>
      <c r="G77" s="32">
        <v>102.3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44462</v>
      </c>
      <c r="B78" s="32" t="s">
        <v>1178</v>
      </c>
      <c r="C78" s="31" t="s">
        <v>1179</v>
      </c>
      <c r="D78" s="31" t="s">
        <v>1180</v>
      </c>
      <c r="E78" s="31" t="s">
        <v>598</v>
      </c>
      <c r="F78" s="90">
        <v>450000</v>
      </c>
      <c r="G78" s="32">
        <v>310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44462</v>
      </c>
      <c r="B79" s="32" t="s">
        <v>1178</v>
      </c>
      <c r="C79" s="31" t="s">
        <v>1179</v>
      </c>
      <c r="D79" s="31" t="s">
        <v>1181</v>
      </c>
      <c r="E79" s="31" t="s">
        <v>598</v>
      </c>
      <c r="F79" s="90">
        <v>700000</v>
      </c>
      <c r="G79" s="32">
        <v>310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44462</v>
      </c>
      <c r="B80" s="32" t="s">
        <v>1182</v>
      </c>
      <c r="C80" s="31" t="s">
        <v>1183</v>
      </c>
      <c r="D80" s="31" t="s">
        <v>1184</v>
      </c>
      <c r="E80" s="31" t="s">
        <v>598</v>
      </c>
      <c r="F80" s="90">
        <v>2600000</v>
      </c>
      <c r="G80" s="32">
        <v>100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44462</v>
      </c>
      <c r="B81" s="32" t="s">
        <v>216</v>
      </c>
      <c r="C81" s="31" t="s">
        <v>1092</v>
      </c>
      <c r="D81" s="31" t="s">
        <v>1093</v>
      </c>
      <c r="E81" s="31" t="s">
        <v>598</v>
      </c>
      <c r="F81" s="90">
        <v>5457249</v>
      </c>
      <c r="G81" s="32">
        <v>336.9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44462</v>
      </c>
      <c r="B82" s="32" t="s">
        <v>216</v>
      </c>
      <c r="C82" s="31" t="s">
        <v>1092</v>
      </c>
      <c r="D82" s="31" t="s">
        <v>1064</v>
      </c>
      <c r="E82" s="31" t="s">
        <v>598</v>
      </c>
      <c r="F82" s="90">
        <v>6421701</v>
      </c>
      <c r="G82" s="32">
        <v>333.24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44462</v>
      </c>
      <c r="B83" s="32" t="s">
        <v>1094</v>
      </c>
      <c r="C83" s="31" t="s">
        <v>1095</v>
      </c>
      <c r="D83" s="31" t="s">
        <v>1096</v>
      </c>
      <c r="E83" s="31" t="s">
        <v>599</v>
      </c>
      <c r="F83" s="90">
        <v>928445</v>
      </c>
      <c r="G83" s="32">
        <v>15.55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44462</v>
      </c>
      <c r="B84" s="32" t="s">
        <v>749</v>
      </c>
      <c r="C84" s="31" t="s">
        <v>1158</v>
      </c>
      <c r="D84" s="31" t="s">
        <v>1159</v>
      </c>
      <c r="E84" s="31" t="s">
        <v>599</v>
      </c>
      <c r="F84" s="90">
        <v>495689</v>
      </c>
      <c r="G84" s="32">
        <v>155.80000000000001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44462</v>
      </c>
      <c r="B85" s="32" t="s">
        <v>1160</v>
      </c>
      <c r="C85" s="31" t="s">
        <v>1161</v>
      </c>
      <c r="D85" s="31" t="s">
        <v>1162</v>
      </c>
      <c r="E85" s="31" t="s">
        <v>599</v>
      </c>
      <c r="F85" s="90">
        <v>20000</v>
      </c>
      <c r="G85" s="32">
        <v>4.1500000000000004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44462</v>
      </c>
      <c r="B86" s="32" t="s">
        <v>1160</v>
      </c>
      <c r="C86" s="31" t="s">
        <v>1161</v>
      </c>
      <c r="D86" s="31" t="s">
        <v>1185</v>
      </c>
      <c r="E86" s="31" t="s">
        <v>599</v>
      </c>
      <c r="F86" s="90">
        <v>364179</v>
      </c>
      <c r="G86" s="32">
        <v>4.0999999999999996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44462</v>
      </c>
      <c r="B87" s="32" t="s">
        <v>329</v>
      </c>
      <c r="C87" s="31" t="s">
        <v>1163</v>
      </c>
      <c r="D87" s="31" t="s">
        <v>1164</v>
      </c>
      <c r="E87" s="31" t="s">
        <v>599</v>
      </c>
      <c r="F87" s="90">
        <v>2381075</v>
      </c>
      <c r="G87" s="32">
        <v>850.25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44462</v>
      </c>
      <c r="B88" s="32" t="s">
        <v>1036</v>
      </c>
      <c r="C88" s="31" t="s">
        <v>1082</v>
      </c>
      <c r="D88" s="31" t="s">
        <v>1037</v>
      </c>
      <c r="E88" s="31" t="s">
        <v>599</v>
      </c>
      <c r="F88" s="90">
        <v>93249</v>
      </c>
      <c r="G88" s="32">
        <v>24.7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44462</v>
      </c>
      <c r="B89" s="32" t="s">
        <v>1059</v>
      </c>
      <c r="C89" s="31" t="s">
        <v>1060</v>
      </c>
      <c r="D89" s="31" t="s">
        <v>1186</v>
      </c>
      <c r="E89" s="31" t="s">
        <v>599</v>
      </c>
      <c r="F89" s="90">
        <v>42000</v>
      </c>
      <c r="G89" s="32">
        <v>38.75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44462</v>
      </c>
      <c r="B90" s="32" t="s">
        <v>1059</v>
      </c>
      <c r="C90" s="31" t="s">
        <v>1060</v>
      </c>
      <c r="D90" s="31" t="s">
        <v>1168</v>
      </c>
      <c r="E90" s="31" t="s">
        <v>599</v>
      </c>
      <c r="F90" s="90">
        <v>54000</v>
      </c>
      <c r="G90" s="32">
        <v>39.549999999999997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44462</v>
      </c>
      <c r="B91" s="32" t="s">
        <v>1187</v>
      </c>
      <c r="C91" s="31" t="s">
        <v>1188</v>
      </c>
      <c r="D91" s="31" t="s">
        <v>1189</v>
      </c>
      <c r="E91" s="31" t="s">
        <v>599</v>
      </c>
      <c r="F91" s="90">
        <v>65800</v>
      </c>
      <c r="G91" s="32">
        <v>120.36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44462</v>
      </c>
      <c r="B92" s="32" t="s">
        <v>1190</v>
      </c>
      <c r="C92" s="31" t="s">
        <v>1191</v>
      </c>
      <c r="D92" s="31" t="s">
        <v>1192</v>
      </c>
      <c r="E92" s="31" t="s">
        <v>599</v>
      </c>
      <c r="F92" s="90">
        <v>475000</v>
      </c>
      <c r="G92" s="32">
        <v>575.15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44462</v>
      </c>
      <c r="B93" s="32" t="s">
        <v>1084</v>
      </c>
      <c r="C93" s="31" t="s">
        <v>1085</v>
      </c>
      <c r="D93" s="31" t="s">
        <v>1086</v>
      </c>
      <c r="E93" s="31" t="s">
        <v>599</v>
      </c>
      <c r="F93" s="90">
        <v>260694</v>
      </c>
      <c r="G93" s="32">
        <v>55.71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44462</v>
      </c>
      <c r="B94" s="32" t="s">
        <v>1061</v>
      </c>
      <c r="C94" s="31" t="s">
        <v>1062</v>
      </c>
      <c r="D94" s="31" t="s">
        <v>1063</v>
      </c>
      <c r="E94" s="31" t="s">
        <v>599</v>
      </c>
      <c r="F94" s="90">
        <v>206394</v>
      </c>
      <c r="G94" s="32">
        <v>51.92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44462</v>
      </c>
      <c r="B95" s="32" t="s">
        <v>1087</v>
      </c>
      <c r="C95" s="31" t="s">
        <v>1088</v>
      </c>
      <c r="D95" s="31" t="s">
        <v>1172</v>
      </c>
      <c r="E95" s="31" t="s">
        <v>599</v>
      </c>
      <c r="F95" s="90">
        <v>99293</v>
      </c>
      <c r="G95" s="32">
        <v>64.52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44462</v>
      </c>
      <c r="B96" s="32" t="s">
        <v>1089</v>
      </c>
      <c r="C96" s="31" t="s">
        <v>1090</v>
      </c>
      <c r="D96" s="31" t="s">
        <v>1039</v>
      </c>
      <c r="E96" s="31" t="s">
        <v>599</v>
      </c>
      <c r="F96" s="90">
        <v>904422</v>
      </c>
      <c r="G96" s="32">
        <v>7.62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44462</v>
      </c>
      <c r="B97" s="32" t="s">
        <v>1089</v>
      </c>
      <c r="C97" s="31" t="s">
        <v>1090</v>
      </c>
      <c r="D97" s="31" t="s">
        <v>1193</v>
      </c>
      <c r="E97" s="31" t="s">
        <v>599</v>
      </c>
      <c r="F97" s="90">
        <v>3077471</v>
      </c>
      <c r="G97" s="32">
        <v>7.4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44462</v>
      </c>
      <c r="B98" s="32" t="s">
        <v>1173</v>
      </c>
      <c r="C98" s="31" t="s">
        <v>1174</v>
      </c>
      <c r="D98" s="31" t="s">
        <v>1194</v>
      </c>
      <c r="E98" s="31" t="s">
        <v>599</v>
      </c>
      <c r="F98" s="90">
        <v>14400</v>
      </c>
      <c r="G98" s="32">
        <v>258.36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44462</v>
      </c>
      <c r="B99" s="32" t="s">
        <v>1173</v>
      </c>
      <c r="C99" s="31" t="s">
        <v>1174</v>
      </c>
      <c r="D99" s="31" t="s">
        <v>1175</v>
      </c>
      <c r="E99" s="31" t="s">
        <v>599</v>
      </c>
      <c r="F99" s="90">
        <v>3200</v>
      </c>
      <c r="G99" s="32">
        <v>263.85000000000002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44462</v>
      </c>
      <c r="B100" s="32" t="s">
        <v>1176</v>
      </c>
      <c r="C100" s="31" t="s">
        <v>1177</v>
      </c>
      <c r="D100" s="31" t="s">
        <v>1172</v>
      </c>
      <c r="E100" s="31" t="s">
        <v>599</v>
      </c>
      <c r="F100" s="90">
        <v>1215021</v>
      </c>
      <c r="G100" s="32">
        <v>101.26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44462</v>
      </c>
      <c r="B101" s="32" t="s">
        <v>1178</v>
      </c>
      <c r="C101" s="31" t="s">
        <v>1179</v>
      </c>
      <c r="D101" s="31" t="s">
        <v>1195</v>
      </c>
      <c r="E101" s="31" t="s">
        <v>599</v>
      </c>
      <c r="F101" s="90">
        <v>1150000</v>
      </c>
      <c r="G101" s="32">
        <v>310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44462</v>
      </c>
      <c r="B102" s="32" t="s">
        <v>1182</v>
      </c>
      <c r="C102" s="31" t="s">
        <v>1183</v>
      </c>
      <c r="D102" s="31" t="s">
        <v>1196</v>
      </c>
      <c r="E102" s="31" t="s">
        <v>599</v>
      </c>
      <c r="F102" s="90">
        <v>2600000</v>
      </c>
      <c r="G102" s="32">
        <v>100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44462</v>
      </c>
      <c r="B103" s="32" t="s">
        <v>1182</v>
      </c>
      <c r="C103" s="31" t="s">
        <v>1183</v>
      </c>
      <c r="D103" s="31" t="s">
        <v>1184</v>
      </c>
      <c r="E103" s="31" t="s">
        <v>599</v>
      </c>
      <c r="F103" s="90">
        <v>2600000</v>
      </c>
      <c r="G103" s="32">
        <v>100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44462</v>
      </c>
      <c r="B104" s="32" t="s">
        <v>216</v>
      </c>
      <c r="C104" s="31" t="s">
        <v>1092</v>
      </c>
      <c r="D104" s="31" t="s">
        <v>1093</v>
      </c>
      <c r="E104" s="31" t="s">
        <v>599</v>
      </c>
      <c r="F104" s="90">
        <v>5604350</v>
      </c>
      <c r="G104" s="32">
        <v>336.88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44462</v>
      </c>
      <c r="B105" s="32" t="s">
        <v>216</v>
      </c>
      <c r="C105" s="31" t="s">
        <v>1092</v>
      </c>
      <c r="D105" s="31" t="s">
        <v>1064</v>
      </c>
      <c r="E105" s="31" t="s">
        <v>599</v>
      </c>
      <c r="F105" s="90">
        <v>6319167</v>
      </c>
      <c r="G105" s="32">
        <v>333.99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7"/>
  <sheetViews>
    <sheetView zoomScale="85" zoomScaleNormal="85" workbookViewId="0">
      <selection activeCell="J86" sqref="J8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63">
        <v>1</v>
      </c>
      <c r="B10" s="364">
        <v>44396</v>
      </c>
      <c r="C10" s="365"/>
      <c r="D10" s="366" t="s">
        <v>131</v>
      </c>
      <c r="E10" s="367" t="s">
        <v>616</v>
      </c>
      <c r="F10" s="368">
        <v>547.5</v>
      </c>
      <c r="G10" s="368">
        <v>510</v>
      </c>
      <c r="H10" s="367">
        <v>568</v>
      </c>
      <c r="I10" s="369" t="s">
        <v>846</v>
      </c>
      <c r="J10" s="104" t="s">
        <v>906</v>
      </c>
      <c r="K10" s="104">
        <f t="shared" ref="K10" si="0">H10-F10</f>
        <v>20.5</v>
      </c>
      <c r="L10" s="105">
        <f>(F10*-0.7)/100</f>
        <v>-3.8325</v>
      </c>
      <c r="M10" s="106">
        <f t="shared" ref="M10" si="1">(K10+L10)/F10</f>
        <v>3.0442922374429224E-2</v>
      </c>
      <c r="N10" s="104" t="s">
        <v>614</v>
      </c>
      <c r="O10" s="107">
        <v>44445</v>
      </c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63">
        <v>2</v>
      </c>
      <c r="B11" s="364">
        <v>44397</v>
      </c>
      <c r="C11" s="365"/>
      <c r="D11" s="366" t="s">
        <v>137</v>
      </c>
      <c r="E11" s="367" t="s">
        <v>616</v>
      </c>
      <c r="F11" s="368">
        <v>104.5</v>
      </c>
      <c r="G11" s="368">
        <v>96.5</v>
      </c>
      <c r="H11" s="367">
        <v>111.5</v>
      </c>
      <c r="I11" s="369" t="s">
        <v>847</v>
      </c>
      <c r="J11" s="104" t="s">
        <v>852</v>
      </c>
      <c r="K11" s="104">
        <f t="shared" ref="K11" si="2">H11-F11</f>
        <v>7</v>
      </c>
      <c r="L11" s="105">
        <f t="shared" ref="L11:L14" si="3">(F11*-0.7)/100</f>
        <v>-0.73149999999999993</v>
      </c>
      <c r="M11" s="106">
        <f t="shared" ref="M11" si="4">(K11+L11)/F11</f>
        <v>5.9985645933014357E-2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63">
        <v>3</v>
      </c>
      <c r="B12" s="364">
        <v>44407</v>
      </c>
      <c r="C12" s="365"/>
      <c r="D12" s="366" t="s">
        <v>51</v>
      </c>
      <c r="E12" s="367" t="s">
        <v>616</v>
      </c>
      <c r="F12" s="368">
        <v>715</v>
      </c>
      <c r="G12" s="368">
        <v>675</v>
      </c>
      <c r="H12" s="367">
        <v>730</v>
      </c>
      <c r="I12" s="369" t="s">
        <v>850</v>
      </c>
      <c r="J12" s="104" t="s">
        <v>924</v>
      </c>
      <c r="K12" s="104">
        <f t="shared" ref="K12:K14" si="5">H12-F12</f>
        <v>15</v>
      </c>
      <c r="L12" s="105">
        <f t="shared" si="3"/>
        <v>-5.004999999999999</v>
      </c>
      <c r="M12" s="106">
        <f t="shared" ref="M12:M14" si="6">(K12+L12)/F12</f>
        <v>1.3979020979020981E-2</v>
      </c>
      <c r="N12" s="104" t="s">
        <v>614</v>
      </c>
      <c r="O12" s="107">
        <v>44442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63">
        <v>4</v>
      </c>
      <c r="B13" s="364">
        <v>44421</v>
      </c>
      <c r="C13" s="365"/>
      <c r="D13" s="366" t="s">
        <v>471</v>
      </c>
      <c r="E13" s="367" t="s">
        <v>616</v>
      </c>
      <c r="F13" s="368">
        <v>1500</v>
      </c>
      <c r="G13" s="368">
        <v>1415</v>
      </c>
      <c r="H13" s="367">
        <v>1607.5</v>
      </c>
      <c r="I13" s="369" t="s">
        <v>857</v>
      </c>
      <c r="J13" s="104" t="s">
        <v>898</v>
      </c>
      <c r="K13" s="104">
        <f t="shared" si="5"/>
        <v>107.5</v>
      </c>
      <c r="L13" s="105">
        <f t="shared" si="3"/>
        <v>-10.5</v>
      </c>
      <c r="M13" s="106">
        <f t="shared" si="6"/>
        <v>6.4666666666666664E-2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451">
        <v>5</v>
      </c>
      <c r="B14" s="452">
        <v>44442</v>
      </c>
      <c r="C14" s="453"/>
      <c r="D14" s="454" t="s">
        <v>302</v>
      </c>
      <c r="E14" s="455" t="s">
        <v>616</v>
      </c>
      <c r="F14" s="456">
        <v>4085</v>
      </c>
      <c r="G14" s="456">
        <v>3900</v>
      </c>
      <c r="H14" s="455">
        <v>3900</v>
      </c>
      <c r="I14" s="457" t="s">
        <v>900</v>
      </c>
      <c r="J14" s="404" t="s">
        <v>905</v>
      </c>
      <c r="K14" s="404">
        <f t="shared" si="5"/>
        <v>-185</v>
      </c>
      <c r="L14" s="405">
        <f t="shared" si="3"/>
        <v>-28.594999999999999</v>
      </c>
      <c r="M14" s="406">
        <f t="shared" si="6"/>
        <v>-5.2287637698898409E-2</v>
      </c>
      <c r="N14" s="404" t="s">
        <v>627</v>
      </c>
      <c r="O14" s="407">
        <v>44455</v>
      </c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63">
        <v>6</v>
      </c>
      <c r="B15" s="364">
        <v>44442</v>
      </c>
      <c r="C15" s="365"/>
      <c r="D15" s="366" t="s">
        <v>425</v>
      </c>
      <c r="E15" s="367" t="s">
        <v>616</v>
      </c>
      <c r="F15" s="368">
        <v>1670</v>
      </c>
      <c r="G15" s="368">
        <v>1570</v>
      </c>
      <c r="H15" s="367">
        <v>1785</v>
      </c>
      <c r="I15" s="369" t="s">
        <v>901</v>
      </c>
      <c r="J15" s="104" t="s">
        <v>921</v>
      </c>
      <c r="K15" s="104">
        <f t="shared" ref="K15:K16" si="7">H15-F15</f>
        <v>115</v>
      </c>
      <c r="L15" s="105">
        <f t="shared" ref="L15:L16" si="8">(F15*-0.7)/100</f>
        <v>-11.69</v>
      </c>
      <c r="M15" s="106">
        <f t="shared" ref="M15:M16" si="9">(K15+L15)/F15</f>
        <v>6.1862275449101799E-2</v>
      </c>
      <c r="N15" s="104" t="s">
        <v>614</v>
      </c>
      <c r="O15" s="107">
        <v>44446</v>
      </c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63">
        <v>7</v>
      </c>
      <c r="B16" s="364">
        <v>44447</v>
      </c>
      <c r="C16" s="365"/>
      <c r="D16" s="366" t="s">
        <v>381</v>
      </c>
      <c r="E16" s="367" t="s">
        <v>616</v>
      </c>
      <c r="F16" s="368">
        <v>1500</v>
      </c>
      <c r="G16" s="368">
        <v>1395</v>
      </c>
      <c r="H16" s="367">
        <v>1600</v>
      </c>
      <c r="I16" s="369" t="s">
        <v>933</v>
      </c>
      <c r="J16" s="104" t="s">
        <v>1001</v>
      </c>
      <c r="K16" s="104">
        <f t="shared" si="7"/>
        <v>100</v>
      </c>
      <c r="L16" s="105">
        <f t="shared" si="8"/>
        <v>-10.5</v>
      </c>
      <c r="M16" s="106">
        <f t="shared" si="9"/>
        <v>5.9666666666666666E-2</v>
      </c>
      <c r="N16" s="104" t="s">
        <v>614</v>
      </c>
      <c r="O16" s="107">
        <v>44455</v>
      </c>
      <c r="P16" s="103"/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22">
        <v>8</v>
      </c>
      <c r="B17" s="423">
        <v>44452</v>
      </c>
      <c r="C17" s="424"/>
      <c r="D17" s="425" t="s">
        <v>117</v>
      </c>
      <c r="E17" s="426" t="s">
        <v>616</v>
      </c>
      <c r="F17" s="427">
        <v>3205</v>
      </c>
      <c r="G17" s="427">
        <v>3000</v>
      </c>
      <c r="H17" s="426">
        <v>3335</v>
      </c>
      <c r="I17" s="428" t="s">
        <v>955</v>
      </c>
      <c r="J17" s="429" t="s">
        <v>974</v>
      </c>
      <c r="K17" s="429">
        <f t="shared" ref="K17" si="10">H17-F17</f>
        <v>130</v>
      </c>
      <c r="L17" s="430">
        <f t="shared" ref="L17" si="11">(F17*-0.7)/100</f>
        <v>-22.434999999999999</v>
      </c>
      <c r="M17" s="431">
        <f t="shared" ref="M17" si="12">(K17+L17)/F17</f>
        <v>3.3561622464898598E-2</v>
      </c>
      <c r="N17" s="429" t="s">
        <v>614</v>
      </c>
      <c r="O17" s="432">
        <v>44453</v>
      </c>
      <c r="P17" s="103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14">
        <v>9</v>
      </c>
      <c r="B18" s="109">
        <v>44454</v>
      </c>
      <c r="C18" s="115"/>
      <c r="D18" s="110" t="s">
        <v>300</v>
      </c>
      <c r="E18" s="111" t="s">
        <v>616</v>
      </c>
      <c r="F18" s="108" t="s">
        <v>994</v>
      </c>
      <c r="G18" s="108">
        <v>2080</v>
      </c>
      <c r="H18" s="111"/>
      <c r="I18" s="112" t="s">
        <v>995</v>
      </c>
      <c r="J18" s="113" t="s">
        <v>617</v>
      </c>
      <c r="K18" s="114"/>
      <c r="L18" s="109"/>
      <c r="M18" s="115"/>
      <c r="N18" s="110"/>
      <c r="O18" s="111"/>
      <c r="P18" s="103"/>
      <c r="Q18" s="1"/>
      <c r="R18" s="1" t="s">
        <v>615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451">
        <v>10</v>
      </c>
      <c r="B19" s="452">
        <v>44456</v>
      </c>
      <c r="C19" s="453"/>
      <c r="D19" s="454" t="s">
        <v>69</v>
      </c>
      <c r="E19" s="455" t="s">
        <v>616</v>
      </c>
      <c r="F19" s="456">
        <v>84</v>
      </c>
      <c r="G19" s="456">
        <v>78</v>
      </c>
      <c r="H19" s="455">
        <v>78.849999999999994</v>
      </c>
      <c r="I19" s="457" t="s">
        <v>1023</v>
      </c>
      <c r="J19" s="404" t="s">
        <v>1041</v>
      </c>
      <c r="K19" s="404">
        <f t="shared" ref="K19" si="13">H19-F19</f>
        <v>-5.1500000000000057</v>
      </c>
      <c r="L19" s="405">
        <f t="shared" ref="L19" si="14">(F19*-0.7)/100</f>
        <v>-0.58799999999999997</v>
      </c>
      <c r="M19" s="406">
        <f t="shared" ref="M19" si="15">(K19+L19)/F19</f>
        <v>-6.8309523809523875E-2</v>
      </c>
      <c r="N19" s="404" t="s">
        <v>627</v>
      </c>
      <c r="O19" s="407">
        <v>44455</v>
      </c>
      <c r="P19" s="103"/>
      <c r="Q19" s="1"/>
      <c r="R19" s="1" t="s">
        <v>615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4">
        <v>11</v>
      </c>
      <c r="B20" s="109">
        <v>44460</v>
      </c>
      <c r="C20" s="115"/>
      <c r="D20" s="110" t="s">
        <v>381</v>
      </c>
      <c r="E20" s="111" t="s">
        <v>616</v>
      </c>
      <c r="F20" s="108" t="s">
        <v>1042</v>
      </c>
      <c r="G20" s="108">
        <v>1395</v>
      </c>
      <c r="H20" s="111"/>
      <c r="I20" s="112" t="s">
        <v>1043</v>
      </c>
      <c r="J20" s="113" t="s">
        <v>617</v>
      </c>
      <c r="K20" s="114"/>
      <c r="L20" s="109"/>
      <c r="M20" s="115"/>
      <c r="N20" s="110"/>
      <c r="O20" s="111"/>
      <c r="P20" s="103"/>
      <c r="Q20" s="1"/>
      <c r="R20" s="1" t="s">
        <v>615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14"/>
      <c r="B21" s="109"/>
      <c r="C21" s="115"/>
      <c r="D21" s="110"/>
      <c r="E21" s="111"/>
      <c r="F21" s="108"/>
      <c r="G21" s="108"/>
      <c r="H21" s="111"/>
      <c r="I21" s="112"/>
      <c r="J21" s="113"/>
      <c r="K21" s="114"/>
      <c r="L21" s="109"/>
      <c r="M21" s="115"/>
      <c r="N21" s="110"/>
      <c r="O21" s="111"/>
      <c r="P21" s="10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4"/>
      <c r="B22" s="109"/>
      <c r="C22" s="115"/>
      <c r="D22" s="110"/>
      <c r="E22" s="111"/>
      <c r="F22" s="108"/>
      <c r="G22" s="108"/>
      <c r="H22" s="111"/>
      <c r="I22" s="112"/>
      <c r="J22" s="113"/>
      <c r="K22" s="114"/>
      <c r="L22" s="109"/>
      <c r="M22" s="115"/>
      <c r="N22" s="110"/>
      <c r="O22" s="111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1"/>
      <c r="B23" s="122"/>
      <c r="C23" s="123"/>
      <c r="D23" s="124"/>
      <c r="E23" s="125"/>
      <c r="F23" s="125"/>
      <c r="H23" s="125"/>
      <c r="I23" s="126"/>
      <c r="J23" s="127"/>
      <c r="K23" s="127"/>
      <c r="L23" s="128"/>
      <c r="M23" s="129"/>
      <c r="N23" s="130"/>
      <c r="O23" s="131"/>
      <c r="P23" s="132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1"/>
      <c r="B24" s="122"/>
      <c r="C24" s="123"/>
      <c r="D24" s="124"/>
      <c r="E24" s="125"/>
      <c r="F24" s="125"/>
      <c r="G24" s="121"/>
      <c r="H24" s="125"/>
      <c r="I24" s="126"/>
      <c r="J24" s="127"/>
      <c r="K24" s="127"/>
      <c r="L24" s="128"/>
      <c r="M24" s="129"/>
      <c r="N24" s="130"/>
      <c r="O24" s="131"/>
      <c r="P24" s="132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3" t="s">
        <v>619</v>
      </c>
      <c r="B25" s="134"/>
      <c r="C25" s="135"/>
      <c r="D25" s="136"/>
      <c r="E25" s="137"/>
      <c r="F25" s="137"/>
      <c r="G25" s="137"/>
      <c r="H25" s="137"/>
      <c r="I25" s="137"/>
      <c r="J25" s="138"/>
      <c r="K25" s="137"/>
      <c r="L25" s="139"/>
      <c r="M25" s="59"/>
      <c r="N25" s="138"/>
      <c r="O25" s="13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 t="s">
        <v>620</v>
      </c>
      <c r="B26" s="133"/>
      <c r="C26" s="133"/>
      <c r="D26" s="133"/>
      <c r="E26" s="44"/>
      <c r="F26" s="141" t="s">
        <v>621</v>
      </c>
      <c r="G26" s="6"/>
      <c r="H26" s="6"/>
      <c r="I26" s="6"/>
      <c r="J26" s="142"/>
      <c r="K26" s="143"/>
      <c r="L26" s="143"/>
      <c r="M26" s="144"/>
      <c r="N26" s="1"/>
      <c r="O26" s="14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3" t="s">
        <v>622</v>
      </c>
      <c r="B27" s="133"/>
      <c r="C27" s="133"/>
      <c r="D27" s="133"/>
      <c r="E27" s="6"/>
      <c r="F27" s="141" t="s">
        <v>623</v>
      </c>
      <c r="G27" s="6"/>
      <c r="H27" s="6"/>
      <c r="I27" s="6"/>
      <c r="J27" s="142"/>
      <c r="K27" s="143"/>
      <c r="L27" s="143"/>
      <c r="M27" s="144"/>
      <c r="N27" s="1"/>
      <c r="O27" s="14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3"/>
      <c r="B28" s="133"/>
      <c r="C28" s="133"/>
      <c r="D28" s="133"/>
      <c r="E28" s="6"/>
      <c r="F28" s="6"/>
      <c r="G28" s="6"/>
      <c r="H28" s="6"/>
      <c r="I28" s="6"/>
      <c r="J28" s="146"/>
      <c r="K28" s="143"/>
      <c r="L28" s="143"/>
      <c r="M28" s="6"/>
      <c r="N28" s="147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8" t="s">
        <v>624</v>
      </c>
      <c r="C29" s="148"/>
      <c r="D29" s="148"/>
      <c r="E29" s="148"/>
      <c r="F29" s="149"/>
      <c r="G29" s="6"/>
      <c r="H29" s="6"/>
      <c r="I29" s="150"/>
      <c r="J29" s="151"/>
      <c r="K29" s="152"/>
      <c r="L29" s="151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53" t="s">
        <v>590</v>
      </c>
      <c r="C30" s="102"/>
      <c r="D30" s="101" t="s">
        <v>602</v>
      </c>
      <c r="E30" s="100" t="s">
        <v>603</v>
      </c>
      <c r="F30" s="100" t="s">
        <v>604</v>
      </c>
      <c r="G30" s="100" t="s">
        <v>625</v>
      </c>
      <c r="H30" s="100" t="s">
        <v>606</v>
      </c>
      <c r="I30" s="100" t="s">
        <v>607</v>
      </c>
      <c r="J30" s="100" t="s">
        <v>608</v>
      </c>
      <c r="K30" s="100" t="s">
        <v>626</v>
      </c>
      <c r="L30" s="154" t="s">
        <v>610</v>
      </c>
      <c r="M30" s="102" t="s">
        <v>611</v>
      </c>
      <c r="N30" s="100" t="s">
        <v>612</v>
      </c>
      <c r="O30" s="101" t="s">
        <v>613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84" customFormat="1" ht="15" customHeight="1">
      <c r="A31" s="399">
        <v>1</v>
      </c>
      <c r="B31" s="400">
        <v>44428</v>
      </c>
      <c r="C31" s="401"/>
      <c r="D31" s="402" t="s">
        <v>40</v>
      </c>
      <c r="E31" s="403" t="s">
        <v>616</v>
      </c>
      <c r="F31" s="403">
        <v>934</v>
      </c>
      <c r="G31" s="403">
        <v>899</v>
      </c>
      <c r="H31" s="403">
        <v>902.5</v>
      </c>
      <c r="I31" s="403" t="s">
        <v>858</v>
      </c>
      <c r="J31" s="404" t="s">
        <v>935</v>
      </c>
      <c r="K31" s="404">
        <f t="shared" ref="K31" si="16">H31-F31</f>
        <v>-31.5</v>
      </c>
      <c r="L31" s="405">
        <f t="shared" ref="L31" si="17">(F31*-0.7)/100</f>
        <v>-6.5379999999999994</v>
      </c>
      <c r="M31" s="406">
        <f t="shared" ref="M31" si="18">(K31+L31)/F31</f>
        <v>-4.0725910064239826E-2</v>
      </c>
      <c r="N31" s="404" t="s">
        <v>627</v>
      </c>
      <c r="O31" s="407">
        <v>44447</v>
      </c>
      <c r="P31" s="283"/>
      <c r="Q31" s="283"/>
      <c r="R31" s="376" t="s">
        <v>615</v>
      </c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</row>
    <row r="32" spans="1:38" s="284" customFormat="1" ht="15" customHeight="1">
      <c r="A32" s="315">
        <v>2</v>
      </c>
      <c r="B32" s="310">
        <v>44435</v>
      </c>
      <c r="C32" s="316"/>
      <c r="D32" s="279" t="s">
        <v>585</v>
      </c>
      <c r="E32" s="280" t="s">
        <v>616</v>
      </c>
      <c r="F32" s="280">
        <v>2305</v>
      </c>
      <c r="G32" s="280">
        <v>2240</v>
      </c>
      <c r="H32" s="280">
        <v>2390</v>
      </c>
      <c r="I32" s="280" t="s">
        <v>861</v>
      </c>
      <c r="J32" s="292" t="s">
        <v>868</v>
      </c>
      <c r="K32" s="292">
        <f t="shared" ref="K32:K33" si="19">H32-F32</f>
        <v>85</v>
      </c>
      <c r="L32" s="373">
        <f t="shared" ref="L32:L33" si="20">(F32*-0.7)/100</f>
        <v>-16.135000000000002</v>
      </c>
      <c r="M32" s="374">
        <f t="shared" ref="M32:M33" si="21">(K32+L32)/F32</f>
        <v>2.98763557483731E-2</v>
      </c>
      <c r="N32" s="292" t="s">
        <v>614</v>
      </c>
      <c r="O32" s="375">
        <v>44440</v>
      </c>
      <c r="R32" s="313" t="s">
        <v>618</v>
      </c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</row>
    <row r="33" spans="1:38" s="284" customFormat="1" ht="15" customHeight="1">
      <c r="A33" s="315">
        <v>3</v>
      </c>
      <c r="B33" s="310">
        <v>44438</v>
      </c>
      <c r="C33" s="316"/>
      <c r="D33" s="279" t="s">
        <v>175</v>
      </c>
      <c r="E33" s="280" t="s">
        <v>616</v>
      </c>
      <c r="F33" s="280">
        <v>2630</v>
      </c>
      <c r="G33" s="280">
        <v>2550</v>
      </c>
      <c r="H33" s="280">
        <v>2700</v>
      </c>
      <c r="I33" s="280" t="s">
        <v>862</v>
      </c>
      <c r="J33" s="104" t="s">
        <v>798</v>
      </c>
      <c r="K33" s="104">
        <f t="shared" si="19"/>
        <v>70</v>
      </c>
      <c r="L33" s="105">
        <f t="shared" si="20"/>
        <v>-18.409999999999997</v>
      </c>
      <c r="M33" s="106">
        <f t="shared" si="21"/>
        <v>1.9615969581749052E-2</v>
      </c>
      <c r="N33" s="104" t="s">
        <v>614</v>
      </c>
      <c r="O33" s="107">
        <v>44442</v>
      </c>
      <c r="R33" s="313" t="s">
        <v>618</v>
      </c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</row>
    <row r="34" spans="1:38" s="284" customFormat="1" ht="15" customHeight="1">
      <c r="A34" s="315">
        <v>4</v>
      </c>
      <c r="B34" s="310">
        <v>44441</v>
      </c>
      <c r="C34" s="316"/>
      <c r="D34" s="325" t="s">
        <v>897</v>
      </c>
      <c r="E34" s="280" t="s">
        <v>616</v>
      </c>
      <c r="F34" s="280">
        <v>158.75</v>
      </c>
      <c r="G34" s="280">
        <v>154.5</v>
      </c>
      <c r="H34" s="280">
        <v>163.4</v>
      </c>
      <c r="I34" s="280" t="s">
        <v>896</v>
      </c>
      <c r="J34" s="104" t="s">
        <v>899</v>
      </c>
      <c r="K34" s="104">
        <f t="shared" ref="K34:K35" si="22">H34-F34</f>
        <v>4.6500000000000057</v>
      </c>
      <c r="L34" s="105">
        <f t="shared" ref="L34:L35" si="23">(F34*-0.7)/100</f>
        <v>-1.1112500000000001</v>
      </c>
      <c r="M34" s="106">
        <f t="shared" ref="M34:M35" si="24">(K34+L34)/F34</f>
        <v>2.2291338582677202E-2</v>
      </c>
      <c r="N34" s="104" t="s">
        <v>614</v>
      </c>
      <c r="O34" s="107">
        <v>44442</v>
      </c>
      <c r="R34" s="313" t="s">
        <v>615</v>
      </c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</row>
    <row r="35" spans="1:38" s="284" customFormat="1" ht="15" customHeight="1">
      <c r="A35" s="315">
        <v>5</v>
      </c>
      <c r="B35" s="364">
        <v>44442</v>
      </c>
      <c r="C35" s="316"/>
      <c r="D35" s="387" t="s">
        <v>902</v>
      </c>
      <c r="E35" s="388" t="s">
        <v>616</v>
      </c>
      <c r="F35" s="388">
        <v>732.5</v>
      </c>
      <c r="G35" s="388">
        <v>714</v>
      </c>
      <c r="H35" s="388">
        <v>746</v>
      </c>
      <c r="I35" s="388" t="s">
        <v>903</v>
      </c>
      <c r="J35" s="104" t="s">
        <v>984</v>
      </c>
      <c r="K35" s="104">
        <f t="shared" si="22"/>
        <v>13.5</v>
      </c>
      <c r="L35" s="105">
        <f t="shared" si="23"/>
        <v>-5.1275000000000004</v>
      </c>
      <c r="M35" s="106">
        <f t="shared" si="24"/>
        <v>1.1430034129692832E-2</v>
      </c>
      <c r="N35" s="104" t="s">
        <v>614</v>
      </c>
      <c r="O35" s="107">
        <v>44454</v>
      </c>
      <c r="R35" s="313" t="s">
        <v>615</v>
      </c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</row>
    <row r="36" spans="1:38" s="284" customFormat="1" ht="15" customHeight="1">
      <c r="A36" s="315">
        <v>6</v>
      </c>
      <c r="B36" s="364">
        <v>44442</v>
      </c>
      <c r="C36" s="316"/>
      <c r="D36" s="387" t="s">
        <v>743</v>
      </c>
      <c r="E36" s="388" t="s">
        <v>616</v>
      </c>
      <c r="F36" s="388">
        <v>171.5</v>
      </c>
      <c r="G36" s="388">
        <v>166</v>
      </c>
      <c r="H36" s="388">
        <v>176.5</v>
      </c>
      <c r="I36" s="388">
        <v>182</v>
      </c>
      <c r="J36" s="104" t="s">
        <v>940</v>
      </c>
      <c r="K36" s="104">
        <f t="shared" ref="K36" si="25">H36-F36</f>
        <v>5</v>
      </c>
      <c r="L36" s="105">
        <f t="shared" ref="L36" si="26">(F36*-0.7)/100</f>
        <v>-1.2004999999999999</v>
      </c>
      <c r="M36" s="106">
        <f t="shared" ref="M36" si="27">(K36+L36)/F36</f>
        <v>2.2154518950437317E-2</v>
      </c>
      <c r="N36" s="104" t="s">
        <v>614</v>
      </c>
      <c r="O36" s="107">
        <v>44453</v>
      </c>
      <c r="R36" s="313" t="s">
        <v>618</v>
      </c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</row>
    <row r="37" spans="1:38" s="284" customFormat="1" ht="15" customHeight="1">
      <c r="A37" s="389">
        <v>7</v>
      </c>
      <c r="B37" s="390">
        <v>44446</v>
      </c>
      <c r="C37" s="391"/>
      <c r="D37" s="392" t="s">
        <v>922</v>
      </c>
      <c r="E37" s="393" t="s">
        <v>616</v>
      </c>
      <c r="F37" s="393">
        <v>1757.5</v>
      </c>
      <c r="G37" s="393">
        <v>1710</v>
      </c>
      <c r="H37" s="393">
        <v>1766</v>
      </c>
      <c r="I37" s="393" t="s">
        <v>923</v>
      </c>
      <c r="J37" s="394" t="s">
        <v>884</v>
      </c>
      <c r="K37" s="394">
        <f t="shared" ref="K37" si="28">H37-F37</f>
        <v>8.5</v>
      </c>
      <c r="L37" s="395">
        <f>(F37*-0.07)/100</f>
        <v>-1.2302500000000001</v>
      </c>
      <c r="M37" s="396">
        <f t="shared" ref="M37" si="29">(K37+L37)/F37</f>
        <v>4.1364153627311525E-3</v>
      </c>
      <c r="N37" s="394" t="s">
        <v>737</v>
      </c>
      <c r="O37" s="397">
        <v>44446</v>
      </c>
      <c r="R37" s="313" t="s">
        <v>615</v>
      </c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</row>
    <row r="38" spans="1:38" s="284" customFormat="1" ht="15" customHeight="1">
      <c r="A38" s="315">
        <v>8</v>
      </c>
      <c r="B38" s="310">
        <v>44446</v>
      </c>
      <c r="C38" s="316"/>
      <c r="D38" s="387" t="s">
        <v>425</v>
      </c>
      <c r="E38" s="388" t="s">
        <v>616</v>
      </c>
      <c r="F38" s="388">
        <v>1742.5</v>
      </c>
      <c r="G38" s="388">
        <v>1695</v>
      </c>
      <c r="H38" s="388">
        <v>1772.5</v>
      </c>
      <c r="I38" s="388" t="s">
        <v>923</v>
      </c>
      <c r="J38" s="104" t="s">
        <v>630</v>
      </c>
      <c r="K38" s="104">
        <f t="shared" ref="K38:K39" si="30">H38-F38</f>
        <v>30</v>
      </c>
      <c r="L38" s="105">
        <f>(F38*-0.07)/100</f>
        <v>-1.2197500000000001</v>
      </c>
      <c r="M38" s="106">
        <f t="shared" ref="M38:M39" si="31">(K38+L38)/F38</f>
        <v>1.6516642754662841E-2</v>
      </c>
      <c r="N38" s="104" t="s">
        <v>614</v>
      </c>
      <c r="O38" s="386">
        <v>44446</v>
      </c>
      <c r="R38" s="313" t="s">
        <v>615</v>
      </c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</row>
    <row r="39" spans="1:38" s="284" customFormat="1" ht="15" customHeight="1">
      <c r="A39" s="315">
        <v>9</v>
      </c>
      <c r="B39" s="310">
        <v>44447</v>
      </c>
      <c r="C39" s="316"/>
      <c r="D39" s="421" t="s">
        <v>120</v>
      </c>
      <c r="E39" s="388" t="s">
        <v>616</v>
      </c>
      <c r="F39" s="388">
        <v>2785</v>
      </c>
      <c r="G39" s="388">
        <v>2697</v>
      </c>
      <c r="H39" s="388">
        <v>2849</v>
      </c>
      <c r="I39" s="388" t="s">
        <v>934</v>
      </c>
      <c r="J39" s="104" t="s">
        <v>976</v>
      </c>
      <c r="K39" s="104">
        <f t="shared" si="30"/>
        <v>64</v>
      </c>
      <c r="L39" s="105">
        <f t="shared" ref="L39" si="32">(F39*-0.7)/100</f>
        <v>-19.494999999999997</v>
      </c>
      <c r="M39" s="106">
        <f t="shared" si="31"/>
        <v>1.5980251346499105E-2</v>
      </c>
      <c r="N39" s="104" t="s">
        <v>614</v>
      </c>
      <c r="O39" s="107">
        <v>44453</v>
      </c>
      <c r="R39" s="313" t="s">
        <v>615</v>
      </c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</row>
    <row r="40" spans="1:38" s="284" customFormat="1" ht="15" customHeight="1">
      <c r="A40" s="315">
        <v>10</v>
      </c>
      <c r="B40" s="310">
        <v>44448</v>
      </c>
      <c r="C40" s="316"/>
      <c r="D40" s="421" t="s">
        <v>40</v>
      </c>
      <c r="E40" s="388" t="s">
        <v>616</v>
      </c>
      <c r="F40" s="388">
        <v>904</v>
      </c>
      <c r="G40" s="388">
        <v>877</v>
      </c>
      <c r="H40" s="388">
        <v>930</v>
      </c>
      <c r="I40" s="388" t="s">
        <v>953</v>
      </c>
      <c r="J40" s="104" t="s">
        <v>956</v>
      </c>
      <c r="K40" s="104">
        <f t="shared" ref="K40" si="33">H40-F40</f>
        <v>26</v>
      </c>
      <c r="L40" s="105">
        <f t="shared" ref="L40" si="34">(F40*-0.7)/100</f>
        <v>-6.3279999999999994</v>
      </c>
      <c r="M40" s="106">
        <f t="shared" ref="M40" si="35">(K40+L40)/F40</f>
        <v>2.1761061946902655E-2</v>
      </c>
      <c r="N40" s="104" t="s">
        <v>614</v>
      </c>
      <c r="O40" s="107">
        <v>44452</v>
      </c>
      <c r="R40" s="416" t="s">
        <v>615</v>
      </c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</row>
    <row r="41" spans="1:38" s="284" customFormat="1" ht="15" customHeight="1">
      <c r="A41" s="315">
        <v>11</v>
      </c>
      <c r="B41" s="310">
        <v>44452</v>
      </c>
      <c r="C41" s="316"/>
      <c r="D41" s="421" t="s">
        <v>425</v>
      </c>
      <c r="E41" s="388" t="s">
        <v>616</v>
      </c>
      <c r="F41" s="388">
        <v>1737.5</v>
      </c>
      <c r="G41" s="388">
        <v>1690</v>
      </c>
      <c r="H41" s="388">
        <v>1767.5</v>
      </c>
      <c r="I41" s="388" t="s">
        <v>923</v>
      </c>
      <c r="J41" s="104" t="s">
        <v>630</v>
      </c>
      <c r="K41" s="104">
        <f t="shared" ref="K41" si="36">H41-F41</f>
        <v>30</v>
      </c>
      <c r="L41" s="105">
        <f>(F41*-0.07)/100</f>
        <v>-1.2162500000000001</v>
      </c>
      <c r="M41" s="106">
        <f t="shared" ref="M41" si="37">(K41+L41)/F41</f>
        <v>1.6566187050359713E-2</v>
      </c>
      <c r="N41" s="104" t="s">
        <v>614</v>
      </c>
      <c r="O41" s="386">
        <v>44452</v>
      </c>
      <c r="R41" s="416" t="s">
        <v>618</v>
      </c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</row>
    <row r="42" spans="1:38" s="284" customFormat="1" ht="15" customHeight="1">
      <c r="A42" s="315">
        <v>12</v>
      </c>
      <c r="B42" s="310">
        <v>44452</v>
      </c>
      <c r="C42" s="316"/>
      <c r="D42" s="421" t="s">
        <v>298</v>
      </c>
      <c r="E42" s="388" t="s">
        <v>616</v>
      </c>
      <c r="F42" s="388">
        <v>241</v>
      </c>
      <c r="G42" s="388">
        <v>234</v>
      </c>
      <c r="H42" s="388">
        <v>245.25</v>
      </c>
      <c r="I42" s="388">
        <v>255</v>
      </c>
      <c r="J42" s="104" t="s">
        <v>959</v>
      </c>
      <c r="K42" s="104">
        <f t="shared" ref="K42" si="38">H42-F42</f>
        <v>4.25</v>
      </c>
      <c r="L42" s="105">
        <f>(F42*-0.07)/100</f>
        <v>-0.16870000000000002</v>
      </c>
      <c r="M42" s="106">
        <f t="shared" ref="M42" si="39">(K42+L42)/F42</f>
        <v>1.6934854771784229E-2</v>
      </c>
      <c r="N42" s="104" t="s">
        <v>614</v>
      </c>
      <c r="O42" s="386">
        <v>44452</v>
      </c>
      <c r="R42" s="416" t="s">
        <v>615</v>
      </c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</row>
    <row r="43" spans="1:38" s="284" customFormat="1" ht="15" customHeight="1">
      <c r="A43" s="315">
        <v>13</v>
      </c>
      <c r="B43" s="310">
        <v>44452</v>
      </c>
      <c r="C43" s="316"/>
      <c r="D43" s="421" t="s">
        <v>558</v>
      </c>
      <c r="E43" s="388" t="s">
        <v>616</v>
      </c>
      <c r="F43" s="388">
        <v>1410</v>
      </c>
      <c r="G43" s="388">
        <v>1375</v>
      </c>
      <c r="H43" s="388">
        <v>1429</v>
      </c>
      <c r="I43" s="388" t="s">
        <v>957</v>
      </c>
      <c r="J43" s="104" t="s">
        <v>958</v>
      </c>
      <c r="K43" s="104">
        <f t="shared" ref="K43:K44" si="40">H43-F43</f>
        <v>19</v>
      </c>
      <c r="L43" s="105">
        <f>(F43*-0.07)/100</f>
        <v>-0.98699999999999999</v>
      </c>
      <c r="M43" s="106">
        <f t="shared" ref="M43:M44" si="41">(K43+L43)/F43</f>
        <v>1.277517730496454E-2</v>
      </c>
      <c r="N43" s="104" t="s">
        <v>614</v>
      </c>
      <c r="O43" s="386">
        <v>44452</v>
      </c>
      <c r="R43" s="416" t="s">
        <v>615</v>
      </c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</row>
    <row r="44" spans="1:38" s="284" customFormat="1" ht="15" customHeight="1">
      <c r="A44" s="399">
        <v>14</v>
      </c>
      <c r="B44" s="400">
        <v>44452</v>
      </c>
      <c r="C44" s="401"/>
      <c r="D44" s="402" t="s">
        <v>449</v>
      </c>
      <c r="E44" s="403" t="s">
        <v>616</v>
      </c>
      <c r="F44" s="403">
        <v>604</v>
      </c>
      <c r="G44" s="403">
        <v>590</v>
      </c>
      <c r="H44" s="403">
        <v>590</v>
      </c>
      <c r="I44" s="403" t="s">
        <v>963</v>
      </c>
      <c r="J44" s="404" t="s">
        <v>930</v>
      </c>
      <c r="K44" s="404">
        <f t="shared" si="40"/>
        <v>-14</v>
      </c>
      <c r="L44" s="405">
        <f t="shared" ref="L44" si="42">(F44*-0.7)/100</f>
        <v>-4.2279999999999998</v>
      </c>
      <c r="M44" s="406">
        <f t="shared" si="41"/>
        <v>-3.0178807947019871E-2</v>
      </c>
      <c r="N44" s="404" t="s">
        <v>627</v>
      </c>
      <c r="O44" s="407">
        <v>44460</v>
      </c>
      <c r="R44" s="416" t="s">
        <v>615</v>
      </c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</row>
    <row r="45" spans="1:38" s="284" customFormat="1" ht="15" customHeight="1">
      <c r="A45" s="302">
        <v>15</v>
      </c>
      <c r="B45" s="303">
        <v>44453</v>
      </c>
      <c r="C45" s="304"/>
      <c r="D45" s="305" t="s">
        <v>425</v>
      </c>
      <c r="E45" s="306" t="s">
        <v>616</v>
      </c>
      <c r="F45" s="306" t="s">
        <v>975</v>
      </c>
      <c r="G45" s="306">
        <v>1690</v>
      </c>
      <c r="H45" s="306"/>
      <c r="I45" s="306" t="s">
        <v>923</v>
      </c>
      <c r="J45" s="302" t="s">
        <v>617</v>
      </c>
      <c r="K45" s="303"/>
      <c r="L45" s="304"/>
      <c r="M45" s="305"/>
      <c r="N45" s="306"/>
      <c r="O45" s="306"/>
      <c r="R45" s="313" t="s">
        <v>615</v>
      </c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</row>
    <row r="46" spans="1:38" s="284" customFormat="1" ht="15" customHeight="1">
      <c r="A46" s="315">
        <v>16</v>
      </c>
      <c r="B46" s="310">
        <v>44454</v>
      </c>
      <c r="C46" s="316"/>
      <c r="D46" s="421" t="s">
        <v>69</v>
      </c>
      <c r="E46" s="388" t="s">
        <v>616</v>
      </c>
      <c r="F46" s="388">
        <v>80.3</v>
      </c>
      <c r="G46" s="388">
        <v>78</v>
      </c>
      <c r="H46" s="388">
        <v>81.849999999999994</v>
      </c>
      <c r="I46" s="388" t="s">
        <v>985</v>
      </c>
      <c r="J46" s="104" t="s">
        <v>986</v>
      </c>
      <c r="K46" s="104">
        <f t="shared" ref="K46" si="43">H46-F46</f>
        <v>1.5499999999999972</v>
      </c>
      <c r="L46" s="105">
        <f>(F46*-0.07)/100</f>
        <v>-5.6210000000000003E-2</v>
      </c>
      <c r="M46" s="106">
        <f t="shared" ref="M46" si="44">(K46+L46)/F46</f>
        <v>1.8602615193026115E-2</v>
      </c>
      <c r="N46" s="104" t="s">
        <v>614</v>
      </c>
      <c r="O46" s="386">
        <v>44454</v>
      </c>
      <c r="R46" s="313" t="s">
        <v>615</v>
      </c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</row>
    <row r="47" spans="1:38" s="284" customFormat="1" ht="15" customHeight="1">
      <c r="A47" s="315">
        <v>17</v>
      </c>
      <c r="B47" s="310">
        <v>44455</v>
      </c>
      <c r="C47" s="316"/>
      <c r="D47" s="421" t="s">
        <v>248</v>
      </c>
      <c r="E47" s="388" t="s">
        <v>616</v>
      </c>
      <c r="F47" s="388">
        <v>57.75</v>
      </c>
      <c r="G47" s="388">
        <v>55</v>
      </c>
      <c r="H47" s="388">
        <v>58.9</v>
      </c>
      <c r="I47" s="388" t="s">
        <v>1002</v>
      </c>
      <c r="J47" s="104" t="s">
        <v>1003</v>
      </c>
      <c r="K47" s="104">
        <f t="shared" ref="K47" si="45">H47-F47</f>
        <v>1.1499999999999986</v>
      </c>
      <c r="L47" s="105">
        <f>(F47*-0.07)/100</f>
        <v>-4.0425000000000003E-2</v>
      </c>
      <c r="M47" s="106">
        <f t="shared" ref="M47" si="46">(K47+L47)/F47</f>
        <v>1.9213419913419891E-2</v>
      </c>
      <c r="N47" s="104" t="s">
        <v>614</v>
      </c>
      <c r="O47" s="386">
        <v>44455</v>
      </c>
      <c r="R47" s="313" t="s">
        <v>615</v>
      </c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</row>
    <row r="48" spans="1:38" s="284" customFormat="1" ht="15" customHeight="1">
      <c r="A48" s="315">
        <v>18</v>
      </c>
      <c r="B48" s="310">
        <v>44455</v>
      </c>
      <c r="C48" s="316"/>
      <c r="D48" s="421" t="s">
        <v>1004</v>
      </c>
      <c r="E48" s="388" t="s">
        <v>616</v>
      </c>
      <c r="F48" s="388">
        <v>49.6</v>
      </c>
      <c r="G48" s="388">
        <v>48</v>
      </c>
      <c r="H48" s="388">
        <v>50.7</v>
      </c>
      <c r="I48" s="388">
        <v>52</v>
      </c>
      <c r="J48" s="104" t="s">
        <v>1007</v>
      </c>
      <c r="K48" s="104">
        <f t="shared" ref="K48:K52" si="47">H48-F48</f>
        <v>1.1000000000000014</v>
      </c>
      <c r="L48" s="105">
        <f t="shared" ref="L48:L49" si="48">(F48*-0.07)/100</f>
        <v>-3.4720000000000001E-2</v>
      </c>
      <c r="M48" s="106">
        <f t="shared" ref="M48:M52" si="49">(K48+L48)/F48</f>
        <v>2.1477419354838736E-2</v>
      </c>
      <c r="N48" s="104" t="s">
        <v>614</v>
      </c>
      <c r="O48" s="386">
        <v>44455</v>
      </c>
      <c r="R48" s="313" t="s">
        <v>615</v>
      </c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</row>
    <row r="49" spans="1:38" s="284" customFormat="1" ht="15" customHeight="1">
      <c r="A49" s="315">
        <v>19</v>
      </c>
      <c r="B49" s="310">
        <v>44455</v>
      </c>
      <c r="C49" s="316"/>
      <c r="D49" s="421" t="s">
        <v>405</v>
      </c>
      <c r="E49" s="388" t="s">
        <v>616</v>
      </c>
      <c r="F49" s="388">
        <v>40.049999999999997</v>
      </c>
      <c r="G49" s="388">
        <v>38.799999999999997</v>
      </c>
      <c r="H49" s="388">
        <v>41.5</v>
      </c>
      <c r="I49" s="388" t="s">
        <v>1005</v>
      </c>
      <c r="J49" s="104" t="s">
        <v>1008</v>
      </c>
      <c r="K49" s="104">
        <f t="shared" si="47"/>
        <v>1.4500000000000028</v>
      </c>
      <c r="L49" s="105">
        <f t="shared" si="48"/>
        <v>-2.8035000000000001E-2</v>
      </c>
      <c r="M49" s="106">
        <f t="shared" si="49"/>
        <v>3.5504744069912685E-2</v>
      </c>
      <c r="N49" s="104" t="s">
        <v>614</v>
      </c>
      <c r="O49" s="386">
        <v>44455</v>
      </c>
      <c r="R49" s="313" t="s">
        <v>615</v>
      </c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</row>
    <row r="50" spans="1:38" s="284" customFormat="1" ht="15" customHeight="1">
      <c r="A50" s="399">
        <v>20</v>
      </c>
      <c r="B50" s="400">
        <v>44455</v>
      </c>
      <c r="C50" s="401"/>
      <c r="D50" s="402" t="s">
        <v>298</v>
      </c>
      <c r="E50" s="403" t="s">
        <v>616</v>
      </c>
      <c r="F50" s="403">
        <v>240.5</v>
      </c>
      <c r="G50" s="403">
        <v>234</v>
      </c>
      <c r="H50" s="403">
        <v>233</v>
      </c>
      <c r="I50" s="403" t="s">
        <v>1006</v>
      </c>
      <c r="J50" s="404" t="s">
        <v>1020</v>
      </c>
      <c r="K50" s="404">
        <f t="shared" si="47"/>
        <v>-7.5</v>
      </c>
      <c r="L50" s="405">
        <f t="shared" ref="L50" si="50">(F50*-0.7)/100</f>
        <v>-1.6835</v>
      </c>
      <c r="M50" s="406">
        <f t="shared" si="49"/>
        <v>-3.8185031185031186E-2</v>
      </c>
      <c r="N50" s="404" t="s">
        <v>627</v>
      </c>
      <c r="O50" s="407">
        <v>44456</v>
      </c>
      <c r="R50" s="313" t="s">
        <v>615</v>
      </c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</row>
    <row r="51" spans="1:38" s="284" customFormat="1" ht="15" customHeight="1">
      <c r="A51" s="389">
        <v>21</v>
      </c>
      <c r="B51" s="390">
        <v>44456</v>
      </c>
      <c r="C51" s="391"/>
      <c r="D51" s="459" t="s">
        <v>130</v>
      </c>
      <c r="E51" s="393" t="s">
        <v>616</v>
      </c>
      <c r="F51" s="393">
        <v>49.5</v>
      </c>
      <c r="G51" s="393">
        <v>48</v>
      </c>
      <c r="H51" s="393">
        <v>49.6</v>
      </c>
      <c r="I51" s="393">
        <v>52</v>
      </c>
      <c r="J51" s="394" t="s">
        <v>1028</v>
      </c>
      <c r="K51" s="394">
        <f t="shared" si="47"/>
        <v>0.10000000000000142</v>
      </c>
      <c r="L51" s="395">
        <f>(F51*-0.7)/100</f>
        <v>-0.34649999999999997</v>
      </c>
      <c r="M51" s="396">
        <f t="shared" si="49"/>
        <v>-4.9797979797979505E-3</v>
      </c>
      <c r="N51" s="394" t="s">
        <v>737</v>
      </c>
      <c r="O51" s="458">
        <v>44459</v>
      </c>
      <c r="R51" s="313" t="s">
        <v>615</v>
      </c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</row>
    <row r="52" spans="1:38" s="284" customFormat="1" ht="15" customHeight="1">
      <c r="A52" s="315">
        <v>22</v>
      </c>
      <c r="B52" s="450">
        <v>44456</v>
      </c>
      <c r="C52" s="316"/>
      <c r="D52" s="421" t="s">
        <v>139</v>
      </c>
      <c r="E52" s="388" t="s">
        <v>616</v>
      </c>
      <c r="F52" s="388">
        <v>230</v>
      </c>
      <c r="G52" s="388">
        <v>224</v>
      </c>
      <c r="H52" s="388">
        <v>236.5</v>
      </c>
      <c r="I52" s="388" t="s">
        <v>1024</v>
      </c>
      <c r="J52" s="104" t="s">
        <v>1029</v>
      </c>
      <c r="K52" s="104">
        <f t="shared" si="47"/>
        <v>6.5</v>
      </c>
      <c r="L52" s="105">
        <f t="shared" ref="L52" si="51">(F52*-0.7)/100</f>
        <v>-1.61</v>
      </c>
      <c r="M52" s="106">
        <f t="shared" si="49"/>
        <v>2.1260869565217388E-2</v>
      </c>
      <c r="N52" s="104" t="s">
        <v>614</v>
      </c>
      <c r="O52" s="107">
        <v>44459</v>
      </c>
      <c r="R52" s="313" t="s">
        <v>615</v>
      </c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</row>
    <row r="53" spans="1:38" s="284" customFormat="1" ht="15" customHeight="1">
      <c r="A53" s="315">
        <v>23</v>
      </c>
      <c r="B53" s="461">
        <v>44460</v>
      </c>
      <c r="C53" s="316"/>
      <c r="D53" s="421" t="s">
        <v>555</v>
      </c>
      <c r="E53" s="388" t="s">
        <v>616</v>
      </c>
      <c r="F53" s="388">
        <v>144.5</v>
      </c>
      <c r="G53" s="388">
        <v>139.5</v>
      </c>
      <c r="H53" s="388">
        <v>147.25</v>
      </c>
      <c r="I53" s="388" t="s">
        <v>1044</v>
      </c>
      <c r="J53" s="104" t="s">
        <v>960</v>
      </c>
      <c r="K53" s="104">
        <f t="shared" ref="K53" si="52">H53-F53</f>
        <v>2.75</v>
      </c>
      <c r="L53" s="105">
        <f t="shared" ref="L53" si="53">(F53*-0.07)/100</f>
        <v>-0.10115</v>
      </c>
      <c r="M53" s="106">
        <f t="shared" ref="M53" si="54">(K53+L53)/F53</f>
        <v>1.8331141868512112E-2</v>
      </c>
      <c r="N53" s="104" t="s">
        <v>614</v>
      </c>
      <c r="O53" s="386">
        <v>44460</v>
      </c>
      <c r="R53" s="313" t="s">
        <v>615</v>
      </c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</row>
    <row r="54" spans="1:38" s="284" customFormat="1" ht="15" customHeight="1">
      <c r="A54" s="302">
        <v>24</v>
      </c>
      <c r="B54" s="303">
        <v>44461</v>
      </c>
      <c r="C54" s="304"/>
      <c r="D54" s="305" t="s">
        <v>390</v>
      </c>
      <c r="E54" s="306" t="s">
        <v>616</v>
      </c>
      <c r="F54" s="306" t="s">
        <v>1068</v>
      </c>
      <c r="G54" s="306">
        <v>383</v>
      </c>
      <c r="H54" s="306"/>
      <c r="I54" s="306" t="s">
        <v>1069</v>
      </c>
      <c r="J54" s="302" t="s">
        <v>617</v>
      </c>
      <c r="K54" s="303"/>
      <c r="L54" s="304"/>
      <c r="M54" s="305"/>
      <c r="N54" s="306"/>
      <c r="O54" s="306"/>
      <c r="R54" s="313" t="s">
        <v>618</v>
      </c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</row>
    <row r="55" spans="1:38" s="284" customFormat="1" ht="15" customHeight="1">
      <c r="A55" s="302">
        <v>25</v>
      </c>
      <c r="B55" s="285">
        <v>44462</v>
      </c>
      <c r="C55" s="304"/>
      <c r="D55" s="305" t="s">
        <v>90</v>
      </c>
      <c r="E55" s="306" t="s">
        <v>616</v>
      </c>
      <c r="F55" s="306" t="s">
        <v>1111</v>
      </c>
      <c r="G55" s="306">
        <v>1670</v>
      </c>
      <c r="H55" s="306"/>
      <c r="I55" s="306" t="s">
        <v>942</v>
      </c>
      <c r="J55" s="302" t="s">
        <v>617</v>
      </c>
      <c r="K55" s="303"/>
      <c r="L55" s="304"/>
      <c r="M55" s="305"/>
      <c r="N55" s="306"/>
      <c r="O55" s="306"/>
      <c r="R55" s="313" t="s">
        <v>615</v>
      </c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</row>
    <row r="56" spans="1:38" s="284" customFormat="1" ht="15" customHeight="1">
      <c r="A56" s="302">
        <v>26</v>
      </c>
      <c r="B56" s="285">
        <v>44462</v>
      </c>
      <c r="C56" s="304"/>
      <c r="D56" s="305" t="s">
        <v>119</v>
      </c>
      <c r="E56" s="306" t="s">
        <v>616</v>
      </c>
      <c r="F56" s="306" t="s">
        <v>1112</v>
      </c>
      <c r="G56" s="306">
        <v>699</v>
      </c>
      <c r="H56" s="306"/>
      <c r="I56" s="306" t="s">
        <v>1113</v>
      </c>
      <c r="J56" s="302" t="s">
        <v>617</v>
      </c>
      <c r="K56" s="303"/>
      <c r="L56" s="304"/>
      <c r="M56" s="305"/>
      <c r="N56" s="306"/>
      <c r="O56" s="306"/>
      <c r="R56" s="313" t="s">
        <v>615</v>
      </c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</row>
    <row r="57" spans="1:38" s="284" customFormat="1" ht="15" customHeight="1">
      <c r="A57" s="302"/>
      <c r="B57" s="303"/>
      <c r="C57" s="304"/>
      <c r="D57" s="305"/>
      <c r="E57" s="306"/>
      <c r="F57" s="306"/>
      <c r="G57" s="306"/>
      <c r="H57" s="306"/>
      <c r="I57" s="306"/>
      <c r="J57" s="302"/>
      <c r="K57" s="303"/>
      <c r="L57" s="304"/>
      <c r="M57" s="305"/>
      <c r="N57" s="306"/>
      <c r="O57" s="306"/>
      <c r="R57" s="31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</row>
    <row r="58" spans="1:38" ht="15" customHeight="1">
      <c r="A58" s="286"/>
      <c r="B58" s="287"/>
      <c r="C58" s="288"/>
      <c r="D58" s="289"/>
      <c r="E58" s="290"/>
      <c r="F58" s="290"/>
      <c r="G58" s="290"/>
      <c r="H58" s="290"/>
      <c r="I58" s="290"/>
      <c r="J58" s="307"/>
      <c r="K58" s="307"/>
      <c r="L58" s="291"/>
      <c r="M58" s="308"/>
      <c r="N58" s="307"/>
      <c r="O58" s="309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56"/>
      <c r="B60" s="122"/>
      <c r="C60" s="157"/>
      <c r="D60" s="158"/>
      <c r="E60" s="121"/>
      <c r="F60" s="121"/>
      <c r="G60" s="121"/>
      <c r="H60" s="121"/>
      <c r="I60" s="121"/>
      <c r="J60" s="159"/>
      <c r="K60" s="159"/>
      <c r="L60" s="160"/>
      <c r="M60" s="161"/>
      <c r="N60" s="127"/>
      <c r="O60" s="162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44.25" customHeight="1">
      <c r="A61" s="133" t="s">
        <v>619</v>
      </c>
      <c r="B61" s="157"/>
      <c r="C61" s="157"/>
      <c r="D61" s="1"/>
      <c r="E61" s="6"/>
      <c r="F61" s="6"/>
      <c r="G61" s="6"/>
      <c r="H61" s="6" t="s">
        <v>631</v>
      </c>
      <c r="I61" s="6"/>
      <c r="J61" s="6"/>
      <c r="K61" s="129"/>
      <c r="L61" s="161"/>
      <c r="M61" s="129"/>
      <c r="N61" s="130"/>
      <c r="O61" s="129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2.75" customHeight="1">
      <c r="A62" s="140" t="s">
        <v>620</v>
      </c>
      <c r="B62" s="133"/>
      <c r="C62" s="133"/>
      <c r="D62" s="133"/>
      <c r="E62" s="44"/>
      <c r="F62" s="141" t="s">
        <v>621</v>
      </c>
      <c r="G62" s="59"/>
      <c r="H62" s="44"/>
      <c r="I62" s="59"/>
      <c r="J62" s="6"/>
      <c r="K62" s="163"/>
      <c r="L62" s="164"/>
      <c r="M62" s="6"/>
      <c r="N62" s="123"/>
      <c r="O62" s="165"/>
      <c r="P62" s="4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4.25" customHeight="1">
      <c r="A63" s="140"/>
      <c r="B63" s="133"/>
      <c r="C63" s="133"/>
      <c r="D63" s="133"/>
      <c r="E63" s="6"/>
      <c r="F63" s="141" t="s">
        <v>623</v>
      </c>
      <c r="G63" s="59"/>
      <c r="H63" s="44"/>
      <c r="I63" s="59"/>
      <c r="J63" s="6"/>
      <c r="K63" s="163"/>
      <c r="L63" s="164"/>
      <c r="M63" s="6"/>
      <c r="N63" s="123"/>
      <c r="O63" s="165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33"/>
      <c r="B64" s="133"/>
      <c r="C64" s="133"/>
      <c r="D64" s="133"/>
      <c r="E64" s="6"/>
      <c r="F64" s="6"/>
      <c r="G64" s="6"/>
      <c r="H64" s="6"/>
      <c r="I64" s="6"/>
      <c r="J64" s="146"/>
      <c r="K64" s="143"/>
      <c r="L64" s="144"/>
      <c r="M64" s="6"/>
      <c r="N64" s="147"/>
      <c r="O64" s="1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2.75" customHeight="1">
      <c r="A65" s="166" t="s">
        <v>632</v>
      </c>
      <c r="B65" s="166"/>
      <c r="C65" s="166"/>
      <c r="D65" s="166"/>
      <c r="E65" s="6"/>
      <c r="F65" s="6"/>
      <c r="G65" s="6"/>
      <c r="H65" s="6"/>
      <c r="I65" s="6"/>
      <c r="J65" s="6"/>
      <c r="K65" s="6"/>
      <c r="L65" s="6"/>
      <c r="M65" s="6"/>
      <c r="N65" s="6"/>
      <c r="O65" s="2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38.25" customHeight="1">
      <c r="A66" s="100" t="s">
        <v>16</v>
      </c>
      <c r="B66" s="100" t="s">
        <v>590</v>
      </c>
      <c r="C66" s="100"/>
      <c r="D66" s="101" t="s">
        <v>602</v>
      </c>
      <c r="E66" s="100" t="s">
        <v>603</v>
      </c>
      <c r="F66" s="100" t="s">
        <v>604</v>
      </c>
      <c r="G66" s="100" t="s">
        <v>625</v>
      </c>
      <c r="H66" s="100" t="s">
        <v>606</v>
      </c>
      <c r="I66" s="100" t="s">
        <v>607</v>
      </c>
      <c r="J66" s="99" t="s">
        <v>608</v>
      </c>
      <c r="K66" s="167" t="s">
        <v>633</v>
      </c>
      <c r="L66" s="102" t="s">
        <v>610</v>
      </c>
      <c r="M66" s="167" t="s">
        <v>634</v>
      </c>
      <c r="N66" s="100" t="s">
        <v>635</v>
      </c>
      <c r="O66" s="99" t="s">
        <v>612</v>
      </c>
      <c r="P66" s="101" t="s">
        <v>613</v>
      </c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s="293" customFormat="1" ht="13.5" customHeight="1">
      <c r="A67" s="280">
        <v>1</v>
      </c>
      <c r="B67" s="278">
        <v>44439</v>
      </c>
      <c r="C67" s="344"/>
      <c r="D67" s="325" t="s">
        <v>864</v>
      </c>
      <c r="E67" s="280" t="s">
        <v>616</v>
      </c>
      <c r="F67" s="280">
        <v>847</v>
      </c>
      <c r="G67" s="280">
        <v>834</v>
      </c>
      <c r="H67" s="332">
        <v>855.5</v>
      </c>
      <c r="I67" s="332">
        <v>870</v>
      </c>
      <c r="J67" s="104" t="s">
        <v>884</v>
      </c>
      <c r="K67" s="337">
        <f t="shared" ref="K67" si="55">H67-F67</f>
        <v>8.5</v>
      </c>
      <c r="L67" s="381">
        <f t="shared" ref="L67:L68" si="56">(H67*N67)*0.07%</f>
        <v>598.85000000000014</v>
      </c>
      <c r="M67" s="383">
        <f t="shared" ref="M67" si="57">(K67*N67)-L67</f>
        <v>7901.15</v>
      </c>
      <c r="N67" s="332">
        <v>1000</v>
      </c>
      <c r="O67" s="384" t="s">
        <v>614</v>
      </c>
      <c r="P67" s="385">
        <v>44441</v>
      </c>
      <c r="Q67" s="168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19"/>
      <c r="AG67" s="314"/>
      <c r="AH67" s="312"/>
      <c r="AI67" s="312"/>
      <c r="AJ67" s="319"/>
      <c r="AK67" s="319"/>
      <c r="AL67" s="319"/>
    </row>
    <row r="68" spans="1:38" s="293" customFormat="1" ht="13.5" customHeight="1">
      <c r="A68" s="345">
        <v>2</v>
      </c>
      <c r="B68" s="346">
        <v>44441</v>
      </c>
      <c r="C68" s="347"/>
      <c r="D68" s="348" t="s">
        <v>882</v>
      </c>
      <c r="E68" s="345" t="s">
        <v>855</v>
      </c>
      <c r="F68" s="345">
        <v>1703</v>
      </c>
      <c r="G68" s="345">
        <v>1724</v>
      </c>
      <c r="H68" s="349">
        <v>1689</v>
      </c>
      <c r="I68" s="339" t="s">
        <v>883</v>
      </c>
      <c r="J68" s="104" t="s">
        <v>854</v>
      </c>
      <c r="K68" s="342">
        <f>F68-H68</f>
        <v>14</v>
      </c>
      <c r="L68" s="343">
        <f t="shared" si="56"/>
        <v>679.8225000000001</v>
      </c>
      <c r="M68" s="338">
        <f t="shared" ref="M68" si="58">(K68*N68)-L68</f>
        <v>7370.1774999999998</v>
      </c>
      <c r="N68" s="339">
        <v>575</v>
      </c>
      <c r="O68" s="382" t="s">
        <v>614</v>
      </c>
      <c r="P68" s="341">
        <v>44441</v>
      </c>
      <c r="Q68" s="168"/>
      <c r="R68" s="6" t="s">
        <v>615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29"/>
      <c r="AG68" s="314"/>
      <c r="AH68" s="312"/>
      <c r="AI68" s="312"/>
      <c r="AJ68" s="329"/>
      <c r="AK68" s="329"/>
      <c r="AL68" s="329"/>
    </row>
    <row r="69" spans="1:38" s="293" customFormat="1" ht="13.5" customHeight="1">
      <c r="A69" s="274">
        <v>3</v>
      </c>
      <c r="B69" s="350">
        <v>44441</v>
      </c>
      <c r="C69" s="351"/>
      <c r="D69" s="326" t="s">
        <v>886</v>
      </c>
      <c r="E69" s="274" t="s">
        <v>855</v>
      </c>
      <c r="F69" s="274">
        <v>1796</v>
      </c>
      <c r="G69" s="274">
        <v>1824</v>
      </c>
      <c r="H69" s="352">
        <v>1821</v>
      </c>
      <c r="I69" s="353">
        <v>1750</v>
      </c>
      <c r="J69" s="354" t="s">
        <v>887</v>
      </c>
      <c r="K69" s="355">
        <f>F69-H69</f>
        <v>-25</v>
      </c>
      <c r="L69" s="356">
        <f t="shared" ref="L69" si="59">(H69*N69)*0.07%</f>
        <v>701.08500000000015</v>
      </c>
      <c r="M69" s="357">
        <f t="shared" ref="M69" si="60">(K69*N69)-L69</f>
        <v>-14451.085000000001</v>
      </c>
      <c r="N69" s="353">
        <v>550</v>
      </c>
      <c r="O69" s="358" t="s">
        <v>627</v>
      </c>
      <c r="P69" s="359">
        <v>44441</v>
      </c>
      <c r="Q69" s="168"/>
      <c r="R69" s="6" t="s">
        <v>615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29"/>
      <c r="AG69" s="314"/>
      <c r="AH69" s="312"/>
      <c r="AI69" s="312"/>
      <c r="AJ69" s="329"/>
      <c r="AK69" s="329"/>
      <c r="AL69" s="329"/>
    </row>
    <row r="70" spans="1:38" s="293" customFormat="1" ht="13.5" customHeight="1">
      <c r="A70" s="274">
        <v>4</v>
      </c>
      <c r="B70" s="350">
        <v>44441</v>
      </c>
      <c r="C70" s="370"/>
      <c r="D70" s="371" t="s">
        <v>888</v>
      </c>
      <c r="E70" s="372" t="s">
        <v>855</v>
      </c>
      <c r="F70" s="372">
        <v>17155</v>
      </c>
      <c r="G70" s="372">
        <v>17340</v>
      </c>
      <c r="H70" s="353">
        <v>17340</v>
      </c>
      <c r="I70" s="353">
        <v>16900</v>
      </c>
      <c r="J70" s="354" t="s">
        <v>905</v>
      </c>
      <c r="K70" s="355">
        <f>F70-H70</f>
        <v>-185</v>
      </c>
      <c r="L70" s="356">
        <f t="shared" ref="L70:L71" si="61">(H70*N70)*0.07%</f>
        <v>606.90000000000009</v>
      </c>
      <c r="M70" s="357">
        <f t="shared" ref="M70:M71" si="62">(K70*N70)-L70</f>
        <v>-9856.9</v>
      </c>
      <c r="N70" s="353">
        <v>50</v>
      </c>
      <c r="O70" s="358" t="s">
        <v>627</v>
      </c>
      <c r="P70" s="359">
        <v>44442</v>
      </c>
      <c r="Q70" s="168"/>
      <c r="R70" s="6" t="s">
        <v>615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19"/>
      <c r="AG70" s="314"/>
      <c r="AH70" s="312"/>
      <c r="AI70" s="312"/>
      <c r="AJ70" s="319"/>
      <c r="AK70" s="319"/>
      <c r="AL70" s="319"/>
    </row>
    <row r="71" spans="1:38" s="293" customFormat="1" ht="13.5" customHeight="1">
      <c r="A71" s="274">
        <v>5</v>
      </c>
      <c r="B71" s="350">
        <v>44441</v>
      </c>
      <c r="C71" s="370"/>
      <c r="D71" s="371" t="s">
        <v>889</v>
      </c>
      <c r="E71" s="372" t="s">
        <v>616</v>
      </c>
      <c r="F71" s="372">
        <v>923.5</v>
      </c>
      <c r="G71" s="372">
        <v>907</v>
      </c>
      <c r="H71" s="353">
        <v>907</v>
      </c>
      <c r="I71" s="353" t="s">
        <v>890</v>
      </c>
      <c r="J71" s="354" t="s">
        <v>931</v>
      </c>
      <c r="K71" s="355">
        <f t="shared" ref="K71" si="63">H71-F71</f>
        <v>-16.5</v>
      </c>
      <c r="L71" s="356">
        <f t="shared" si="61"/>
        <v>539.66500000000008</v>
      </c>
      <c r="M71" s="357">
        <f t="shared" si="62"/>
        <v>-14564.665000000001</v>
      </c>
      <c r="N71" s="353">
        <v>850</v>
      </c>
      <c r="O71" s="358" t="s">
        <v>627</v>
      </c>
      <c r="P71" s="359">
        <v>44446</v>
      </c>
      <c r="Q71" s="168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36"/>
      <c r="AG71" s="314"/>
      <c r="AH71" s="312"/>
      <c r="AI71" s="312"/>
      <c r="AJ71" s="336"/>
      <c r="AK71" s="336"/>
      <c r="AL71" s="336"/>
    </row>
    <row r="72" spans="1:38" s="293" customFormat="1" ht="13.5" customHeight="1">
      <c r="A72" s="280">
        <v>6</v>
      </c>
      <c r="B72" s="278">
        <v>44445</v>
      </c>
      <c r="C72" s="378"/>
      <c r="D72" s="379" t="s">
        <v>907</v>
      </c>
      <c r="E72" s="380" t="s">
        <v>855</v>
      </c>
      <c r="F72" s="380">
        <v>1716</v>
      </c>
      <c r="G72" s="380">
        <v>1737</v>
      </c>
      <c r="H72" s="339">
        <v>1699</v>
      </c>
      <c r="I72" s="339" t="s">
        <v>908</v>
      </c>
      <c r="J72" s="104" t="s">
        <v>909</v>
      </c>
      <c r="K72" s="342">
        <f>F72-H72</f>
        <v>17</v>
      </c>
      <c r="L72" s="343">
        <f t="shared" ref="L72:L73" si="64">(H72*N72)*0.07%</f>
        <v>683.84750000000008</v>
      </c>
      <c r="M72" s="338">
        <f t="shared" ref="M72:M73" si="65">(K72*N72)-L72</f>
        <v>9091.1525000000001</v>
      </c>
      <c r="N72" s="339">
        <v>575</v>
      </c>
      <c r="O72" s="340" t="s">
        <v>614</v>
      </c>
      <c r="P72" s="341">
        <v>44445</v>
      </c>
      <c r="Q72" s="168"/>
      <c r="R72" s="6" t="s">
        <v>615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7"/>
      <c r="AG72" s="314"/>
      <c r="AH72" s="312"/>
      <c r="AI72" s="312"/>
      <c r="AJ72" s="377"/>
      <c r="AK72" s="377"/>
      <c r="AL72" s="377"/>
    </row>
    <row r="73" spans="1:38" s="293" customFormat="1" ht="13.5" customHeight="1">
      <c r="A73" s="280">
        <v>7</v>
      </c>
      <c r="B73" s="278">
        <v>44445</v>
      </c>
      <c r="C73" s="378"/>
      <c r="D73" s="379" t="s">
        <v>914</v>
      </c>
      <c r="E73" s="380" t="s">
        <v>616</v>
      </c>
      <c r="F73" s="380">
        <v>3190</v>
      </c>
      <c r="G73" s="380">
        <v>3120</v>
      </c>
      <c r="H73" s="339">
        <v>3235</v>
      </c>
      <c r="I73" s="339" t="s">
        <v>915</v>
      </c>
      <c r="J73" s="104" t="s">
        <v>945</v>
      </c>
      <c r="K73" s="342">
        <f t="shared" ref="K73" si="66">H73-F73</f>
        <v>45</v>
      </c>
      <c r="L73" s="343">
        <f t="shared" si="64"/>
        <v>452.90000000000009</v>
      </c>
      <c r="M73" s="338">
        <f t="shared" si="65"/>
        <v>8547.1</v>
      </c>
      <c r="N73" s="339">
        <v>200</v>
      </c>
      <c r="O73" s="340" t="s">
        <v>614</v>
      </c>
      <c r="P73" s="341">
        <v>44447</v>
      </c>
      <c r="Q73" s="168"/>
      <c r="R73" s="6" t="s">
        <v>618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8"/>
      <c r="AG73" s="314"/>
      <c r="AH73" s="312"/>
      <c r="AI73" s="312"/>
      <c r="AJ73" s="398"/>
      <c r="AK73" s="398"/>
      <c r="AL73" s="398"/>
    </row>
    <row r="74" spans="1:38" s="293" customFormat="1" ht="13.5" customHeight="1">
      <c r="A74" s="408">
        <v>8</v>
      </c>
      <c r="B74" s="409">
        <v>44445</v>
      </c>
      <c r="C74" s="410"/>
      <c r="D74" s="411" t="s">
        <v>916</v>
      </c>
      <c r="E74" s="412" t="s">
        <v>616</v>
      </c>
      <c r="F74" s="412">
        <v>2251.5</v>
      </c>
      <c r="G74" s="412">
        <v>2205</v>
      </c>
      <c r="H74" s="412">
        <v>2205</v>
      </c>
      <c r="I74" s="412" t="s">
        <v>917</v>
      </c>
      <c r="J74" s="354" t="s">
        <v>936</v>
      </c>
      <c r="K74" s="355">
        <f t="shared" ref="K74" si="67">H74-F74</f>
        <v>-46.5</v>
      </c>
      <c r="L74" s="356">
        <f t="shared" ref="L74" si="68">(H74*N74)*0.07%</f>
        <v>424.46250000000003</v>
      </c>
      <c r="M74" s="357">
        <f t="shared" ref="M74" si="69">(K74*N74)-L74</f>
        <v>-13211.9625</v>
      </c>
      <c r="N74" s="353">
        <v>275</v>
      </c>
      <c r="O74" s="358" t="s">
        <v>627</v>
      </c>
      <c r="P74" s="359">
        <v>44447</v>
      </c>
      <c r="Q74" s="168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7"/>
      <c r="AG74" s="314"/>
      <c r="AH74" s="312"/>
      <c r="AI74" s="312"/>
      <c r="AJ74" s="377"/>
      <c r="AK74" s="377"/>
      <c r="AL74" s="377"/>
    </row>
    <row r="75" spans="1:38" s="293" customFormat="1" ht="13.5" customHeight="1">
      <c r="A75" s="274">
        <v>9</v>
      </c>
      <c r="B75" s="350">
        <v>44445</v>
      </c>
      <c r="C75" s="370"/>
      <c r="D75" s="371" t="s">
        <v>918</v>
      </c>
      <c r="E75" s="372" t="s">
        <v>616</v>
      </c>
      <c r="F75" s="372">
        <v>840</v>
      </c>
      <c r="G75" s="372">
        <v>827</v>
      </c>
      <c r="H75" s="353">
        <v>827</v>
      </c>
      <c r="I75" s="353">
        <v>865</v>
      </c>
      <c r="J75" s="354" t="s">
        <v>932</v>
      </c>
      <c r="K75" s="355">
        <f t="shared" ref="K75" si="70">H75-F75</f>
        <v>-13</v>
      </c>
      <c r="L75" s="356">
        <f t="shared" ref="L75:L77" si="71">(H75*N75)*0.07%</f>
        <v>578.90000000000009</v>
      </c>
      <c r="M75" s="357">
        <f t="shared" ref="M75:M77" si="72">(K75*N75)-L75</f>
        <v>-13578.9</v>
      </c>
      <c r="N75" s="353">
        <v>1000</v>
      </c>
      <c r="O75" s="358" t="s">
        <v>627</v>
      </c>
      <c r="P75" s="359">
        <v>44446</v>
      </c>
      <c r="Q75" s="168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7"/>
      <c r="AG75" s="314"/>
      <c r="AH75" s="312"/>
      <c r="AI75" s="312"/>
      <c r="AJ75" s="377"/>
      <c r="AK75" s="377"/>
      <c r="AL75" s="377"/>
    </row>
    <row r="76" spans="1:38" s="293" customFormat="1" ht="13.5" customHeight="1">
      <c r="A76" s="280">
        <v>10</v>
      </c>
      <c r="B76" s="346">
        <v>44446</v>
      </c>
      <c r="C76" s="378"/>
      <c r="D76" s="420" t="s">
        <v>927</v>
      </c>
      <c r="E76" s="380" t="s">
        <v>855</v>
      </c>
      <c r="F76" s="380">
        <v>3848</v>
      </c>
      <c r="G76" s="380">
        <v>3890</v>
      </c>
      <c r="H76" s="339">
        <v>3812.5</v>
      </c>
      <c r="I76" s="339">
        <v>3770</v>
      </c>
      <c r="J76" s="104" t="s">
        <v>937</v>
      </c>
      <c r="K76" s="342">
        <f>F76-H76</f>
        <v>35.5</v>
      </c>
      <c r="L76" s="343">
        <f t="shared" si="71"/>
        <v>800.62500000000011</v>
      </c>
      <c r="M76" s="338">
        <f t="shared" si="72"/>
        <v>9849.375</v>
      </c>
      <c r="N76" s="339">
        <v>300</v>
      </c>
      <c r="O76" s="340" t="s">
        <v>614</v>
      </c>
      <c r="P76" s="341">
        <v>44447</v>
      </c>
      <c r="Q76" s="168"/>
      <c r="R76" s="6" t="s">
        <v>615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7"/>
      <c r="AG76" s="314"/>
      <c r="AH76" s="312"/>
      <c r="AI76" s="312"/>
      <c r="AJ76" s="377"/>
      <c r="AK76" s="377"/>
      <c r="AL76" s="377"/>
    </row>
    <row r="77" spans="1:38" s="293" customFormat="1" ht="13.5" customHeight="1">
      <c r="A77" s="280">
        <v>11</v>
      </c>
      <c r="B77" s="346">
        <v>44447</v>
      </c>
      <c r="C77" s="378"/>
      <c r="D77" s="379" t="s">
        <v>938</v>
      </c>
      <c r="E77" s="380" t="s">
        <v>616</v>
      </c>
      <c r="F77" s="380">
        <v>212.25</v>
      </c>
      <c r="G77" s="380">
        <v>209</v>
      </c>
      <c r="H77" s="339">
        <v>215</v>
      </c>
      <c r="I77" s="339" t="s">
        <v>939</v>
      </c>
      <c r="J77" s="104" t="s">
        <v>960</v>
      </c>
      <c r="K77" s="342">
        <f t="shared" ref="K77" si="73">H77-F77</f>
        <v>2.75</v>
      </c>
      <c r="L77" s="343">
        <f t="shared" si="71"/>
        <v>481.60000000000008</v>
      </c>
      <c r="M77" s="338">
        <f t="shared" si="72"/>
        <v>8318.4</v>
      </c>
      <c r="N77" s="339">
        <v>3200</v>
      </c>
      <c r="O77" s="340" t="s">
        <v>614</v>
      </c>
      <c r="P77" s="341">
        <v>44452</v>
      </c>
      <c r="Q77" s="168"/>
      <c r="R77" s="6" t="s">
        <v>615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7"/>
      <c r="AG77" s="314"/>
      <c r="AH77" s="312"/>
      <c r="AI77" s="312"/>
      <c r="AJ77" s="377"/>
      <c r="AK77" s="377"/>
      <c r="AL77" s="377"/>
    </row>
    <row r="78" spans="1:38" s="293" customFormat="1" ht="13.5" customHeight="1">
      <c r="A78" s="280">
        <v>12</v>
      </c>
      <c r="B78" s="346">
        <v>44447</v>
      </c>
      <c r="C78" s="378"/>
      <c r="D78" s="420" t="s">
        <v>941</v>
      </c>
      <c r="E78" s="380" t="s">
        <v>616</v>
      </c>
      <c r="F78" s="380">
        <v>1708</v>
      </c>
      <c r="G78" s="380">
        <v>1670</v>
      </c>
      <c r="H78" s="339">
        <v>1732</v>
      </c>
      <c r="I78" s="339" t="s">
        <v>942</v>
      </c>
      <c r="J78" s="104" t="s">
        <v>875</v>
      </c>
      <c r="K78" s="342">
        <f t="shared" ref="K78" si="74">H78-F78</f>
        <v>24</v>
      </c>
      <c r="L78" s="343">
        <f t="shared" ref="L78" si="75">(H78*N78)*0.07%</f>
        <v>424.34000000000009</v>
      </c>
      <c r="M78" s="338">
        <f t="shared" ref="M78" si="76">(K78*N78)-L78</f>
        <v>7975.66</v>
      </c>
      <c r="N78" s="339">
        <v>350</v>
      </c>
      <c r="O78" s="340" t="s">
        <v>614</v>
      </c>
      <c r="P78" s="341">
        <v>44448</v>
      </c>
      <c r="Q78" s="168"/>
      <c r="R78" s="6" t="s">
        <v>618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36"/>
      <c r="AG78" s="314"/>
      <c r="AH78" s="312"/>
      <c r="AI78" s="312"/>
      <c r="AJ78" s="336"/>
      <c r="AK78" s="336"/>
      <c r="AL78" s="336"/>
    </row>
    <row r="79" spans="1:38" s="293" customFormat="1" ht="13.5" customHeight="1">
      <c r="A79" s="290">
        <v>13</v>
      </c>
      <c r="B79" s="314">
        <v>44452</v>
      </c>
      <c r="C79" s="322"/>
      <c r="D79" s="171" t="s">
        <v>941</v>
      </c>
      <c r="E79" s="418" t="s">
        <v>616</v>
      </c>
      <c r="F79" s="418" t="s">
        <v>961</v>
      </c>
      <c r="G79" s="414">
        <v>1695</v>
      </c>
      <c r="H79" s="415"/>
      <c r="I79" s="419" t="s">
        <v>962</v>
      </c>
      <c r="J79" s="317" t="s">
        <v>617</v>
      </c>
      <c r="K79" s="307"/>
      <c r="L79" s="291"/>
      <c r="M79" s="318"/>
      <c r="N79" s="415"/>
      <c r="O79" s="413"/>
      <c r="P79" s="173"/>
      <c r="Q79" s="168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4"/>
      <c r="AG79" s="314"/>
      <c r="AH79" s="312"/>
      <c r="AI79" s="312"/>
      <c r="AJ79" s="414"/>
      <c r="AK79" s="414"/>
      <c r="AL79" s="414"/>
    </row>
    <row r="80" spans="1:38" s="293" customFormat="1" ht="13.5" customHeight="1">
      <c r="A80" s="274">
        <v>14</v>
      </c>
      <c r="B80" s="350">
        <v>44454</v>
      </c>
      <c r="C80" s="370"/>
      <c r="D80" s="371" t="s">
        <v>882</v>
      </c>
      <c r="E80" s="372" t="s">
        <v>855</v>
      </c>
      <c r="F80" s="372">
        <v>1705.5</v>
      </c>
      <c r="G80" s="372">
        <v>1730</v>
      </c>
      <c r="H80" s="353">
        <v>1722</v>
      </c>
      <c r="I80" s="353" t="s">
        <v>987</v>
      </c>
      <c r="J80" s="354" t="s">
        <v>931</v>
      </c>
      <c r="K80" s="355">
        <f>F80-H80</f>
        <v>-16.5</v>
      </c>
      <c r="L80" s="356">
        <f t="shared" ref="L80:L81" si="77">(H80*N80)*0.07%</f>
        <v>693.10500000000013</v>
      </c>
      <c r="M80" s="357">
        <f t="shared" ref="M80:M81" si="78">(K80*N80)-L80</f>
        <v>-10180.605</v>
      </c>
      <c r="N80" s="353">
        <v>575</v>
      </c>
      <c r="O80" s="358" t="s">
        <v>627</v>
      </c>
      <c r="P80" s="359">
        <v>44454</v>
      </c>
      <c r="Q80" s="168"/>
      <c r="R80" s="6" t="s">
        <v>615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34"/>
      <c r="AG80" s="314"/>
      <c r="AH80" s="312"/>
      <c r="AI80" s="312"/>
      <c r="AJ80" s="434"/>
      <c r="AK80" s="434"/>
      <c r="AL80" s="434"/>
    </row>
    <row r="81" spans="1:38" s="293" customFormat="1" ht="13.5" customHeight="1">
      <c r="A81" s="280">
        <v>15</v>
      </c>
      <c r="B81" s="346">
        <v>44454</v>
      </c>
      <c r="C81" s="378"/>
      <c r="D81" s="379" t="s">
        <v>988</v>
      </c>
      <c r="E81" s="380" t="s">
        <v>616</v>
      </c>
      <c r="F81" s="380">
        <v>1031.5</v>
      </c>
      <c r="G81" s="380">
        <v>1018</v>
      </c>
      <c r="H81" s="339">
        <v>1041.5</v>
      </c>
      <c r="I81" s="339" t="s">
        <v>989</v>
      </c>
      <c r="J81" s="104" t="s">
        <v>992</v>
      </c>
      <c r="K81" s="342">
        <f t="shared" ref="K81" si="79">H81-F81</f>
        <v>10</v>
      </c>
      <c r="L81" s="343">
        <f t="shared" si="77"/>
        <v>656.1450000000001</v>
      </c>
      <c r="M81" s="338">
        <f t="shared" si="78"/>
        <v>8343.8549999999996</v>
      </c>
      <c r="N81" s="339">
        <v>900</v>
      </c>
      <c r="O81" s="340" t="s">
        <v>614</v>
      </c>
      <c r="P81" s="341">
        <v>44448</v>
      </c>
      <c r="Q81" s="168"/>
      <c r="R81" s="6" t="s">
        <v>615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34"/>
      <c r="AG81" s="314"/>
      <c r="AH81" s="312"/>
      <c r="AI81" s="312"/>
      <c r="AJ81" s="434"/>
      <c r="AK81" s="434"/>
      <c r="AL81" s="434"/>
    </row>
    <row r="82" spans="1:38" s="293" customFormat="1" ht="13.5" customHeight="1">
      <c r="A82" s="280">
        <v>16</v>
      </c>
      <c r="B82" s="447">
        <v>44454</v>
      </c>
      <c r="C82" s="378"/>
      <c r="D82" s="379" t="s">
        <v>990</v>
      </c>
      <c r="E82" s="380" t="s">
        <v>616</v>
      </c>
      <c r="F82" s="380">
        <v>1546</v>
      </c>
      <c r="G82" s="380">
        <v>1522</v>
      </c>
      <c r="H82" s="448">
        <v>1571</v>
      </c>
      <c r="I82" s="448" t="s">
        <v>991</v>
      </c>
      <c r="J82" s="104" t="s">
        <v>636</v>
      </c>
      <c r="K82" s="342">
        <f t="shared" ref="K82:K83" si="80">H82-F82</f>
        <v>25</v>
      </c>
      <c r="L82" s="343">
        <f t="shared" ref="L82:L83" si="81">(H82*N82)*0.07%</f>
        <v>604.83500000000004</v>
      </c>
      <c r="M82" s="338">
        <f t="shared" ref="M82:M83" si="82">(K82*N82)-L82</f>
        <v>13145.165000000001</v>
      </c>
      <c r="N82" s="448">
        <v>550</v>
      </c>
      <c r="O82" s="340" t="s">
        <v>614</v>
      </c>
      <c r="P82" s="445">
        <v>44456</v>
      </c>
      <c r="Q82" s="168"/>
      <c r="R82" s="6" t="s">
        <v>615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34"/>
      <c r="AG82" s="314"/>
      <c r="AH82" s="312"/>
      <c r="AI82" s="312"/>
      <c r="AJ82" s="434"/>
      <c r="AK82" s="434"/>
      <c r="AL82" s="434"/>
    </row>
    <row r="83" spans="1:38" s="293" customFormat="1" ht="13.5" customHeight="1">
      <c r="A83" s="408">
        <v>17</v>
      </c>
      <c r="B83" s="449">
        <v>44456</v>
      </c>
      <c r="C83" s="410"/>
      <c r="D83" s="411" t="s">
        <v>889</v>
      </c>
      <c r="E83" s="412" t="s">
        <v>616</v>
      </c>
      <c r="F83" s="412">
        <v>946</v>
      </c>
      <c r="G83" s="412">
        <v>931</v>
      </c>
      <c r="H83" s="412">
        <v>931</v>
      </c>
      <c r="I83" s="412">
        <v>975</v>
      </c>
      <c r="J83" s="354" t="s">
        <v>1022</v>
      </c>
      <c r="K83" s="355">
        <f t="shared" si="80"/>
        <v>-15</v>
      </c>
      <c r="L83" s="356">
        <f t="shared" si="81"/>
        <v>553.94500000000005</v>
      </c>
      <c r="M83" s="357">
        <f t="shared" si="82"/>
        <v>-13303.945</v>
      </c>
      <c r="N83" s="353">
        <v>850</v>
      </c>
      <c r="O83" s="358" t="s">
        <v>627</v>
      </c>
      <c r="P83" s="359">
        <v>44456</v>
      </c>
      <c r="Q83" s="168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37"/>
      <c r="AG83" s="314"/>
      <c r="AH83" s="312"/>
      <c r="AI83" s="312"/>
      <c r="AJ83" s="437"/>
      <c r="AK83" s="437"/>
      <c r="AL83" s="437"/>
    </row>
    <row r="84" spans="1:38" s="293" customFormat="1" ht="13.5" customHeight="1">
      <c r="A84" s="290">
        <v>18</v>
      </c>
      <c r="B84" s="285">
        <v>44462</v>
      </c>
      <c r="C84" s="322"/>
      <c r="D84" s="171" t="s">
        <v>914</v>
      </c>
      <c r="E84" s="492" t="s">
        <v>616</v>
      </c>
      <c r="F84" s="492" t="s">
        <v>1107</v>
      </c>
      <c r="G84" s="437">
        <v>3180</v>
      </c>
      <c r="H84" s="438"/>
      <c r="I84" s="493" t="s">
        <v>1108</v>
      </c>
      <c r="J84" s="317" t="s">
        <v>617</v>
      </c>
      <c r="K84" s="307"/>
      <c r="L84" s="291"/>
      <c r="M84" s="318"/>
      <c r="N84" s="438"/>
      <c r="O84" s="436"/>
      <c r="P84" s="173"/>
      <c r="Q84" s="168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37"/>
      <c r="AG84" s="314"/>
      <c r="AH84" s="312"/>
      <c r="AI84" s="312"/>
      <c r="AJ84" s="437"/>
      <c r="AK84" s="437"/>
      <c r="AL84" s="437"/>
    </row>
    <row r="85" spans="1:38" s="293" customFormat="1" ht="13.5" customHeight="1">
      <c r="A85" s="290">
        <v>19</v>
      </c>
      <c r="B85" s="285">
        <v>44462</v>
      </c>
      <c r="C85" s="322"/>
      <c r="D85" s="171" t="s">
        <v>1109</v>
      </c>
      <c r="E85" s="492" t="s">
        <v>616</v>
      </c>
      <c r="F85" s="492" t="s">
        <v>1110</v>
      </c>
      <c r="G85" s="434">
        <v>17740</v>
      </c>
      <c r="H85" s="435"/>
      <c r="I85" s="435">
        <v>18000</v>
      </c>
      <c r="J85" s="317" t="s">
        <v>617</v>
      </c>
      <c r="K85" s="307"/>
      <c r="L85" s="291"/>
      <c r="M85" s="318"/>
      <c r="N85" s="435"/>
      <c r="O85" s="433"/>
      <c r="P85" s="173"/>
      <c r="Q85" s="168"/>
      <c r="R85" s="6" t="s">
        <v>615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34"/>
      <c r="AG85" s="314"/>
      <c r="AH85" s="312"/>
      <c r="AI85" s="312"/>
      <c r="AJ85" s="434"/>
      <c r="AK85" s="434"/>
      <c r="AL85" s="434"/>
    </row>
    <row r="86" spans="1:38" s="293" customFormat="1" ht="13.5" customHeight="1">
      <c r="A86" s="290"/>
      <c r="B86" s="314"/>
      <c r="C86" s="322"/>
      <c r="D86" s="171"/>
      <c r="E86" s="418"/>
      <c r="F86" s="418"/>
      <c r="G86" s="418"/>
      <c r="H86" s="419"/>
      <c r="I86" s="419"/>
      <c r="J86" s="317"/>
      <c r="K86" s="307"/>
      <c r="L86" s="291"/>
      <c r="M86" s="318"/>
      <c r="N86" s="419"/>
      <c r="O86" s="417"/>
      <c r="P86" s="173"/>
      <c r="Q86" s="168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8"/>
      <c r="AG86" s="314"/>
      <c r="AH86" s="312"/>
      <c r="AI86" s="312"/>
      <c r="AJ86" s="418"/>
      <c r="AK86" s="418"/>
      <c r="AL86" s="418"/>
    </row>
    <row r="87" spans="1:38" s="293" customFormat="1" ht="13.5" customHeight="1">
      <c r="A87" s="290"/>
      <c r="B87" s="285"/>
      <c r="C87" s="328"/>
      <c r="D87" s="171"/>
      <c r="E87" s="108"/>
      <c r="F87" s="108"/>
      <c r="G87" s="108"/>
      <c r="H87" s="113"/>
      <c r="I87" s="169"/>
      <c r="J87" s="317"/>
      <c r="K87" s="307"/>
      <c r="L87" s="291"/>
      <c r="M87" s="318"/>
      <c r="N87" s="169"/>
      <c r="O87" s="172"/>
      <c r="P87" s="173"/>
      <c r="Q87" s="168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70"/>
      <c r="AG87" s="285"/>
      <c r="AH87" s="171"/>
      <c r="AI87" s="171"/>
      <c r="AJ87" s="108"/>
      <c r="AK87" s="108"/>
      <c r="AL87" s="108"/>
    </row>
    <row r="88" spans="1:38" ht="13.5" customHeight="1">
      <c r="A88" s="514"/>
      <c r="B88" s="516"/>
      <c r="C88" s="110"/>
      <c r="D88" s="171"/>
      <c r="E88" s="108"/>
      <c r="F88" s="108"/>
      <c r="G88" s="108"/>
      <c r="H88" s="108"/>
      <c r="I88" s="113"/>
      <c r="J88" s="518"/>
      <c r="K88" s="291"/>
      <c r="L88" s="291"/>
      <c r="M88" s="520"/>
      <c r="N88" s="522"/>
      <c r="O88" s="510"/>
      <c r="P88" s="512"/>
      <c r="Q88" s="168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515"/>
      <c r="B89" s="517"/>
      <c r="C89" s="110"/>
      <c r="D89" s="171"/>
      <c r="E89" s="108"/>
      <c r="F89" s="108"/>
      <c r="G89" s="108"/>
      <c r="H89" s="108"/>
      <c r="I89" s="113"/>
      <c r="J89" s="519"/>
      <c r="K89" s="323"/>
      <c r="L89" s="324"/>
      <c r="M89" s="521"/>
      <c r="N89" s="519"/>
      <c r="O89" s="511"/>
      <c r="P89" s="513"/>
      <c r="Q89" s="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121"/>
      <c r="B90" s="122"/>
      <c r="C90" s="157"/>
      <c r="D90" s="174"/>
      <c r="E90" s="175"/>
      <c r="F90" s="121"/>
      <c r="G90" s="121"/>
      <c r="H90" s="121"/>
      <c r="I90" s="159"/>
      <c r="J90" s="159"/>
      <c r="K90" s="159"/>
      <c r="L90" s="159"/>
      <c r="M90" s="159"/>
      <c r="N90" s="159"/>
      <c r="O90" s="159"/>
      <c r="P90" s="159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176"/>
      <c r="B91" s="122"/>
      <c r="C91" s="123"/>
      <c r="D91" s="177"/>
      <c r="E91" s="126"/>
      <c r="F91" s="126"/>
      <c r="G91" s="126"/>
      <c r="H91" s="126"/>
      <c r="I91" s="126"/>
      <c r="J91" s="6"/>
      <c r="K91" s="126"/>
      <c r="L91" s="126"/>
      <c r="M91" s="6"/>
      <c r="N91" s="1"/>
      <c r="O91" s="123"/>
      <c r="P91" s="44"/>
      <c r="Q91" s="44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44"/>
      <c r="AH91" s="44"/>
      <c r="AI91" s="44"/>
      <c r="AJ91" s="44"/>
      <c r="AK91" s="44"/>
      <c r="AL91" s="44"/>
    </row>
    <row r="92" spans="1:38" ht="12.75" customHeight="1">
      <c r="A92" s="178" t="s">
        <v>637</v>
      </c>
      <c r="B92" s="178"/>
      <c r="C92" s="178"/>
      <c r="D92" s="178"/>
      <c r="E92" s="179"/>
      <c r="F92" s="126"/>
      <c r="G92" s="126"/>
      <c r="H92" s="126"/>
      <c r="I92" s="126"/>
      <c r="J92" s="1"/>
      <c r="K92" s="6"/>
      <c r="L92" s="6"/>
      <c r="M92" s="6"/>
      <c r="N92" s="1"/>
      <c r="O92" s="1"/>
      <c r="P92" s="44"/>
      <c r="Q92" s="44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44"/>
      <c r="AH92" s="44"/>
      <c r="AI92" s="44"/>
      <c r="AJ92" s="44"/>
      <c r="AK92" s="44"/>
      <c r="AL92" s="44"/>
    </row>
    <row r="93" spans="1:38" ht="38.25" customHeight="1">
      <c r="A93" s="100" t="s">
        <v>16</v>
      </c>
      <c r="B93" s="100" t="s">
        <v>590</v>
      </c>
      <c r="C93" s="100"/>
      <c r="D93" s="101" t="s">
        <v>602</v>
      </c>
      <c r="E93" s="100" t="s">
        <v>603</v>
      </c>
      <c r="F93" s="100" t="s">
        <v>604</v>
      </c>
      <c r="G93" s="100" t="s">
        <v>625</v>
      </c>
      <c r="H93" s="100" t="s">
        <v>606</v>
      </c>
      <c r="I93" s="100" t="s">
        <v>607</v>
      </c>
      <c r="J93" s="99" t="s">
        <v>608</v>
      </c>
      <c r="K93" s="99" t="s">
        <v>638</v>
      </c>
      <c r="L93" s="102" t="s">
        <v>610</v>
      </c>
      <c r="M93" s="167" t="s">
        <v>634</v>
      </c>
      <c r="N93" s="100" t="s">
        <v>635</v>
      </c>
      <c r="O93" s="100" t="s">
        <v>612</v>
      </c>
      <c r="P93" s="101" t="s">
        <v>613</v>
      </c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s="284" customFormat="1" ht="12.75" customHeight="1">
      <c r="A94" s="333">
        <v>1</v>
      </c>
      <c r="B94" s="275">
        <v>44438</v>
      </c>
      <c r="C94" s="334"/>
      <c r="D94" s="326" t="s">
        <v>863</v>
      </c>
      <c r="E94" s="335" t="s">
        <v>616</v>
      </c>
      <c r="F94" s="274">
        <v>135</v>
      </c>
      <c r="G94" s="274">
        <v>0</v>
      </c>
      <c r="H94" s="274">
        <v>0</v>
      </c>
      <c r="I94" s="276" t="s">
        <v>851</v>
      </c>
      <c r="J94" s="277" t="s">
        <v>880</v>
      </c>
      <c r="K94" s="297">
        <f t="shared" ref="K94" si="83">H94-F94</f>
        <v>-135</v>
      </c>
      <c r="L94" s="297">
        <v>100</v>
      </c>
      <c r="M94" s="277">
        <f t="shared" ref="M94" si="84">(K94*N94)-100</f>
        <v>-3475</v>
      </c>
      <c r="N94" s="277">
        <v>25</v>
      </c>
      <c r="O94" s="362" t="s">
        <v>627</v>
      </c>
      <c r="P94" s="298">
        <v>44441</v>
      </c>
      <c r="Q94" s="295"/>
      <c r="R94" s="296" t="s">
        <v>618</v>
      </c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</row>
    <row r="95" spans="1:38" s="284" customFormat="1" ht="12.75" customHeight="1">
      <c r="A95" s="320">
        <v>2</v>
      </c>
      <c r="B95" s="278">
        <v>44439</v>
      </c>
      <c r="C95" s="330"/>
      <c r="D95" s="325" t="s">
        <v>865</v>
      </c>
      <c r="E95" s="331" t="s">
        <v>616</v>
      </c>
      <c r="F95" s="280">
        <v>38</v>
      </c>
      <c r="G95" s="280">
        <v>19</v>
      </c>
      <c r="H95" s="280">
        <v>45</v>
      </c>
      <c r="I95" s="332" t="s">
        <v>866</v>
      </c>
      <c r="J95" s="292" t="s">
        <v>852</v>
      </c>
      <c r="K95" s="360">
        <f t="shared" ref="K95" si="85">H95-F95</f>
        <v>7</v>
      </c>
      <c r="L95" s="360">
        <v>100</v>
      </c>
      <c r="M95" s="361">
        <f t="shared" ref="M95" si="86">(K95*N95)-100</f>
        <v>1650</v>
      </c>
      <c r="N95" s="361">
        <v>250</v>
      </c>
      <c r="O95" s="294" t="s">
        <v>614</v>
      </c>
      <c r="P95" s="301">
        <v>44440</v>
      </c>
      <c r="Q95" s="295"/>
      <c r="R95" s="296" t="s">
        <v>618</v>
      </c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</row>
    <row r="96" spans="1:38" s="284" customFormat="1" ht="12.75" customHeight="1">
      <c r="A96" s="333">
        <v>3</v>
      </c>
      <c r="B96" s="275">
        <v>44439</v>
      </c>
      <c r="C96" s="334"/>
      <c r="D96" s="326" t="s">
        <v>867</v>
      </c>
      <c r="E96" s="335" t="s">
        <v>616</v>
      </c>
      <c r="F96" s="274">
        <v>67.5</v>
      </c>
      <c r="G96" s="274">
        <v>20</v>
      </c>
      <c r="H96" s="274">
        <v>20</v>
      </c>
      <c r="I96" s="276" t="s">
        <v>860</v>
      </c>
      <c r="J96" s="281" t="s">
        <v>876</v>
      </c>
      <c r="K96" s="297">
        <f t="shared" ref="K96" si="87">H96-F96</f>
        <v>-47.5</v>
      </c>
      <c r="L96" s="297">
        <v>100</v>
      </c>
      <c r="M96" s="277">
        <f t="shared" ref="M96" si="88">(K96*N96)-100</f>
        <v>-2475</v>
      </c>
      <c r="N96" s="277">
        <v>50</v>
      </c>
      <c r="O96" s="282" t="s">
        <v>627</v>
      </c>
      <c r="P96" s="298">
        <v>44440</v>
      </c>
      <c r="Q96" s="295"/>
      <c r="R96" s="296" t="s">
        <v>618</v>
      </c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</row>
    <row r="97" spans="1:38" s="284" customFormat="1" ht="12.75" customHeight="1">
      <c r="A97" s="320">
        <v>4</v>
      </c>
      <c r="B97" s="278">
        <v>44440</v>
      </c>
      <c r="C97" s="330"/>
      <c r="D97" s="325" t="s">
        <v>869</v>
      </c>
      <c r="E97" s="331" t="s">
        <v>855</v>
      </c>
      <c r="F97" s="280">
        <v>86</v>
      </c>
      <c r="G97" s="280">
        <v>124</v>
      </c>
      <c r="H97" s="280">
        <v>62</v>
      </c>
      <c r="I97" s="332">
        <v>0.1</v>
      </c>
      <c r="J97" s="292" t="s">
        <v>875</v>
      </c>
      <c r="K97" s="299">
        <f>F97-H97</f>
        <v>24</v>
      </c>
      <c r="L97" s="299">
        <v>100</v>
      </c>
      <c r="M97" s="300">
        <f t="shared" ref="M97:M101" si="89">(K97*N97)-100</f>
        <v>1100</v>
      </c>
      <c r="N97" s="300">
        <v>50</v>
      </c>
      <c r="O97" s="294" t="s">
        <v>614</v>
      </c>
      <c r="P97" s="311">
        <v>44440</v>
      </c>
      <c r="Q97" s="295"/>
      <c r="R97" s="296" t="s">
        <v>615</v>
      </c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</row>
    <row r="98" spans="1:38" s="284" customFormat="1" ht="12.75" customHeight="1">
      <c r="A98" s="320">
        <v>5</v>
      </c>
      <c r="B98" s="278">
        <v>44440</v>
      </c>
      <c r="C98" s="330"/>
      <c r="D98" s="325" t="s">
        <v>870</v>
      </c>
      <c r="E98" s="331" t="s">
        <v>616</v>
      </c>
      <c r="F98" s="280">
        <v>53.5</v>
      </c>
      <c r="G98" s="280">
        <v>14</v>
      </c>
      <c r="H98" s="280">
        <v>67.5</v>
      </c>
      <c r="I98" s="332" t="s">
        <v>871</v>
      </c>
      <c r="J98" s="292" t="s">
        <v>854</v>
      </c>
      <c r="K98" s="299">
        <f t="shared" ref="K98:K101" si="90">H98-F98</f>
        <v>14</v>
      </c>
      <c r="L98" s="299">
        <v>100</v>
      </c>
      <c r="M98" s="300">
        <f t="shared" si="89"/>
        <v>600</v>
      </c>
      <c r="N98" s="300">
        <v>50</v>
      </c>
      <c r="O98" s="294" t="s">
        <v>614</v>
      </c>
      <c r="P98" s="311">
        <v>44440</v>
      </c>
      <c r="Q98" s="295"/>
      <c r="R98" s="296" t="s">
        <v>615</v>
      </c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</row>
    <row r="99" spans="1:38" s="284" customFormat="1" ht="12.75" customHeight="1">
      <c r="A99" s="320">
        <v>6</v>
      </c>
      <c r="B99" s="278">
        <v>44440</v>
      </c>
      <c r="C99" s="330"/>
      <c r="D99" s="325" t="s">
        <v>870</v>
      </c>
      <c r="E99" s="331" t="s">
        <v>616</v>
      </c>
      <c r="F99" s="280">
        <v>50</v>
      </c>
      <c r="G99" s="280">
        <v>14</v>
      </c>
      <c r="H99" s="280">
        <v>67.5</v>
      </c>
      <c r="I99" s="332" t="s">
        <v>871</v>
      </c>
      <c r="J99" s="292" t="s">
        <v>877</v>
      </c>
      <c r="K99" s="299">
        <f t="shared" si="90"/>
        <v>17.5</v>
      </c>
      <c r="L99" s="299">
        <v>100</v>
      </c>
      <c r="M99" s="300">
        <f t="shared" si="89"/>
        <v>775</v>
      </c>
      <c r="N99" s="300">
        <v>50</v>
      </c>
      <c r="O99" s="294" t="s">
        <v>614</v>
      </c>
      <c r="P99" s="311">
        <v>44440</v>
      </c>
      <c r="Q99" s="295"/>
      <c r="R99" s="296" t="s">
        <v>615</v>
      </c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</row>
    <row r="100" spans="1:38" s="284" customFormat="1" ht="12.75" customHeight="1">
      <c r="A100" s="320">
        <v>7</v>
      </c>
      <c r="B100" s="278">
        <v>44440</v>
      </c>
      <c r="C100" s="330"/>
      <c r="D100" s="325" t="s">
        <v>872</v>
      </c>
      <c r="E100" s="331" t="s">
        <v>616</v>
      </c>
      <c r="F100" s="280">
        <v>63.5</v>
      </c>
      <c r="G100" s="280">
        <v>14</v>
      </c>
      <c r="H100" s="280">
        <v>80</v>
      </c>
      <c r="I100" s="332" t="s">
        <v>853</v>
      </c>
      <c r="J100" s="292" t="s">
        <v>878</v>
      </c>
      <c r="K100" s="299">
        <f t="shared" si="90"/>
        <v>16.5</v>
      </c>
      <c r="L100" s="299">
        <v>100</v>
      </c>
      <c r="M100" s="300">
        <f t="shared" si="89"/>
        <v>725</v>
      </c>
      <c r="N100" s="300">
        <v>50</v>
      </c>
      <c r="O100" s="294" t="s">
        <v>614</v>
      </c>
      <c r="P100" s="311">
        <v>44440</v>
      </c>
      <c r="Q100" s="295"/>
      <c r="R100" s="296" t="s">
        <v>615</v>
      </c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</row>
    <row r="101" spans="1:38" s="284" customFormat="1" ht="12.75" customHeight="1">
      <c r="A101" s="333">
        <v>8</v>
      </c>
      <c r="B101" s="275">
        <v>44440</v>
      </c>
      <c r="C101" s="334"/>
      <c r="D101" s="326" t="s">
        <v>873</v>
      </c>
      <c r="E101" s="335" t="s">
        <v>616</v>
      </c>
      <c r="F101" s="274">
        <v>3.45</v>
      </c>
      <c r="G101" s="274">
        <v>2</v>
      </c>
      <c r="H101" s="274">
        <v>2.35</v>
      </c>
      <c r="I101" s="276" t="s">
        <v>874</v>
      </c>
      <c r="J101" s="281" t="s">
        <v>881</v>
      </c>
      <c r="K101" s="297">
        <f t="shared" si="90"/>
        <v>-1.1000000000000001</v>
      </c>
      <c r="L101" s="297">
        <v>100</v>
      </c>
      <c r="M101" s="277">
        <f t="shared" si="89"/>
        <v>-4060.0000000000005</v>
      </c>
      <c r="N101" s="277">
        <v>3600</v>
      </c>
      <c r="O101" s="282" t="s">
        <v>627</v>
      </c>
      <c r="P101" s="298">
        <v>44441</v>
      </c>
      <c r="Q101" s="295"/>
      <c r="R101" s="296" t="s">
        <v>615</v>
      </c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</row>
    <row r="102" spans="1:38" s="284" customFormat="1" ht="12.75" customHeight="1">
      <c r="A102" s="320">
        <v>9</v>
      </c>
      <c r="B102" s="346">
        <v>44441</v>
      </c>
      <c r="C102" s="330"/>
      <c r="D102" s="325" t="s">
        <v>872</v>
      </c>
      <c r="E102" s="331" t="s">
        <v>616</v>
      </c>
      <c r="F102" s="280">
        <v>56.5</v>
      </c>
      <c r="G102" s="280">
        <v>14</v>
      </c>
      <c r="H102" s="280">
        <v>69</v>
      </c>
      <c r="I102" s="332" t="s">
        <v>853</v>
      </c>
      <c r="J102" s="292" t="s">
        <v>885</v>
      </c>
      <c r="K102" s="299">
        <f t="shared" ref="K102:K103" si="91">H102-F102</f>
        <v>12.5</v>
      </c>
      <c r="L102" s="299">
        <v>100</v>
      </c>
      <c r="M102" s="300">
        <f t="shared" ref="M102:M103" si="92">(K102*N102)-100</f>
        <v>525</v>
      </c>
      <c r="N102" s="300">
        <v>50</v>
      </c>
      <c r="O102" s="294" t="s">
        <v>614</v>
      </c>
      <c r="P102" s="311">
        <v>44441</v>
      </c>
      <c r="Q102" s="295"/>
      <c r="R102" s="296" t="s">
        <v>615</v>
      </c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</row>
    <row r="103" spans="1:38" s="284" customFormat="1" ht="12.75" customHeight="1">
      <c r="A103" s="333">
        <v>10</v>
      </c>
      <c r="B103" s="350">
        <v>44441</v>
      </c>
      <c r="C103" s="334"/>
      <c r="D103" s="326" t="s">
        <v>891</v>
      </c>
      <c r="E103" s="335" t="s">
        <v>616</v>
      </c>
      <c r="F103" s="274">
        <v>47</v>
      </c>
      <c r="G103" s="274">
        <v>14</v>
      </c>
      <c r="H103" s="274">
        <v>14</v>
      </c>
      <c r="I103" s="276" t="s">
        <v>892</v>
      </c>
      <c r="J103" s="281" t="s">
        <v>893</v>
      </c>
      <c r="K103" s="297">
        <f t="shared" si="91"/>
        <v>-33</v>
      </c>
      <c r="L103" s="297">
        <v>100</v>
      </c>
      <c r="M103" s="277">
        <f t="shared" si="92"/>
        <v>-1750</v>
      </c>
      <c r="N103" s="277">
        <v>50</v>
      </c>
      <c r="O103" s="282" t="s">
        <v>627</v>
      </c>
      <c r="P103" s="298">
        <v>44441</v>
      </c>
      <c r="Q103" s="295"/>
      <c r="R103" s="296" t="s">
        <v>615</v>
      </c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</row>
    <row r="104" spans="1:38" s="284" customFormat="1" ht="12.75" customHeight="1">
      <c r="A104" s="333">
        <v>11</v>
      </c>
      <c r="B104" s="350">
        <v>44441</v>
      </c>
      <c r="C104" s="334"/>
      <c r="D104" s="326" t="s">
        <v>894</v>
      </c>
      <c r="E104" s="335" t="s">
        <v>616</v>
      </c>
      <c r="F104" s="274">
        <v>31</v>
      </c>
      <c r="G104" s="274">
        <v>15</v>
      </c>
      <c r="H104" s="274">
        <v>17</v>
      </c>
      <c r="I104" s="276" t="s">
        <v>895</v>
      </c>
      <c r="J104" s="281" t="s">
        <v>930</v>
      </c>
      <c r="K104" s="297">
        <f t="shared" ref="K104" si="93">H104-F104</f>
        <v>-14</v>
      </c>
      <c r="L104" s="297">
        <v>100</v>
      </c>
      <c r="M104" s="277">
        <f t="shared" ref="M104:M105" si="94">(K104*N104)-100</f>
        <v>-4300</v>
      </c>
      <c r="N104" s="277">
        <v>300</v>
      </c>
      <c r="O104" s="282" t="s">
        <v>627</v>
      </c>
      <c r="P104" s="298">
        <v>44446</v>
      </c>
      <c r="Q104" s="295"/>
      <c r="R104" s="296" t="s">
        <v>618</v>
      </c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</row>
    <row r="105" spans="1:38" s="284" customFormat="1" ht="12.75" customHeight="1">
      <c r="A105" s="320">
        <v>12</v>
      </c>
      <c r="B105" s="278">
        <v>44442</v>
      </c>
      <c r="C105" s="330"/>
      <c r="D105" s="325" t="s">
        <v>904</v>
      </c>
      <c r="E105" s="331" t="s">
        <v>855</v>
      </c>
      <c r="F105" s="280">
        <v>127.5</v>
      </c>
      <c r="G105" s="280">
        <v>210</v>
      </c>
      <c r="H105" s="280">
        <v>100</v>
      </c>
      <c r="I105" s="332">
        <v>0.1</v>
      </c>
      <c r="J105" s="292" t="s">
        <v>954</v>
      </c>
      <c r="K105" s="299">
        <f>F105-H105</f>
        <v>27.5</v>
      </c>
      <c r="L105" s="299">
        <v>100</v>
      </c>
      <c r="M105" s="300">
        <f t="shared" si="94"/>
        <v>1275</v>
      </c>
      <c r="N105" s="300">
        <v>50</v>
      </c>
      <c r="O105" s="294" t="s">
        <v>614</v>
      </c>
      <c r="P105" s="301">
        <v>44452</v>
      </c>
      <c r="Q105" s="295"/>
      <c r="R105" s="296" t="s">
        <v>615</v>
      </c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</row>
    <row r="106" spans="1:38" s="284" customFormat="1" ht="12.75" customHeight="1">
      <c r="A106" s="320">
        <v>13</v>
      </c>
      <c r="B106" s="278">
        <v>44445</v>
      </c>
      <c r="C106" s="330"/>
      <c r="D106" s="325" t="s">
        <v>910</v>
      </c>
      <c r="E106" s="331" t="s">
        <v>616</v>
      </c>
      <c r="F106" s="280">
        <v>61</v>
      </c>
      <c r="G106" s="280">
        <v>14</v>
      </c>
      <c r="H106" s="280">
        <v>75</v>
      </c>
      <c r="I106" s="332" t="s">
        <v>911</v>
      </c>
      <c r="J106" s="292" t="s">
        <v>854</v>
      </c>
      <c r="K106" s="299">
        <f t="shared" ref="K106" si="95">H106-F106</f>
        <v>14</v>
      </c>
      <c r="L106" s="299">
        <v>100</v>
      </c>
      <c r="M106" s="300">
        <f t="shared" ref="M106" si="96">(K106*N106)-100</f>
        <v>600</v>
      </c>
      <c r="N106" s="300">
        <v>50</v>
      </c>
      <c r="O106" s="294" t="s">
        <v>614</v>
      </c>
      <c r="P106" s="311">
        <v>44445</v>
      </c>
      <c r="Q106" s="295"/>
      <c r="R106" s="296" t="s">
        <v>615</v>
      </c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</row>
    <row r="107" spans="1:38" s="284" customFormat="1" ht="12.75" customHeight="1">
      <c r="A107" s="320">
        <v>14</v>
      </c>
      <c r="B107" s="278">
        <v>44445</v>
      </c>
      <c r="C107" s="330"/>
      <c r="D107" s="325" t="s">
        <v>912</v>
      </c>
      <c r="E107" s="331" t="s">
        <v>616</v>
      </c>
      <c r="F107" s="280">
        <v>15</v>
      </c>
      <c r="G107" s="280">
        <v>8</v>
      </c>
      <c r="H107" s="280">
        <v>18.149999999999999</v>
      </c>
      <c r="I107" s="332" t="s">
        <v>913</v>
      </c>
      <c r="J107" s="292" t="s">
        <v>970</v>
      </c>
      <c r="K107" s="299">
        <f t="shared" ref="K107" si="97">H107-F107</f>
        <v>3.1499999999999986</v>
      </c>
      <c r="L107" s="299">
        <v>100</v>
      </c>
      <c r="M107" s="300">
        <f t="shared" ref="M107" si="98">(K107*N107)-100</f>
        <v>2104.9999999999991</v>
      </c>
      <c r="N107" s="300">
        <v>700</v>
      </c>
      <c r="O107" s="294" t="s">
        <v>614</v>
      </c>
      <c r="P107" s="301">
        <v>44452</v>
      </c>
      <c r="Q107" s="295"/>
      <c r="R107" s="296" t="s">
        <v>615</v>
      </c>
      <c r="S107" s="283"/>
      <c r="T107" s="283"/>
      <c r="U107" s="283"/>
      <c r="V107" s="283"/>
      <c r="W107" s="283"/>
      <c r="X107" s="283"/>
      <c r="Y107" s="283"/>
      <c r="Z107" s="283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</row>
    <row r="108" spans="1:38" s="284" customFormat="1" ht="12.75" customHeight="1">
      <c r="A108" s="333">
        <v>15</v>
      </c>
      <c r="B108" s="275">
        <v>44445</v>
      </c>
      <c r="C108" s="334"/>
      <c r="D108" s="326" t="s">
        <v>919</v>
      </c>
      <c r="E108" s="335" t="s">
        <v>855</v>
      </c>
      <c r="F108" s="274">
        <v>18</v>
      </c>
      <c r="G108" s="274">
        <v>26</v>
      </c>
      <c r="H108" s="274">
        <v>25.5</v>
      </c>
      <c r="I108" s="276">
        <v>0.1</v>
      </c>
      <c r="J108" s="281" t="s">
        <v>920</v>
      </c>
      <c r="K108" s="297">
        <f>F108-H108</f>
        <v>-7.5</v>
      </c>
      <c r="L108" s="297">
        <v>100</v>
      </c>
      <c r="M108" s="277">
        <f t="shared" ref="M108:M109" si="99">(K108*N108)-100</f>
        <v>-4600</v>
      </c>
      <c r="N108" s="277">
        <v>600</v>
      </c>
      <c r="O108" s="282" t="s">
        <v>627</v>
      </c>
      <c r="P108" s="298">
        <v>44445</v>
      </c>
      <c r="Q108" s="295"/>
      <c r="R108" s="296" t="s">
        <v>615</v>
      </c>
      <c r="S108" s="283"/>
      <c r="T108" s="283"/>
      <c r="U108" s="283"/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</row>
    <row r="109" spans="1:38" s="284" customFormat="1" ht="12.75" customHeight="1">
      <c r="A109" s="320">
        <v>16</v>
      </c>
      <c r="B109" s="278">
        <v>44445</v>
      </c>
      <c r="C109" s="330"/>
      <c r="D109" s="325" t="s">
        <v>910</v>
      </c>
      <c r="E109" s="331" t="s">
        <v>616</v>
      </c>
      <c r="F109" s="280">
        <v>59.5</v>
      </c>
      <c r="G109" s="280">
        <v>14</v>
      </c>
      <c r="H109" s="280">
        <v>70</v>
      </c>
      <c r="I109" s="332" t="s">
        <v>911</v>
      </c>
      <c r="J109" s="292" t="s">
        <v>946</v>
      </c>
      <c r="K109" s="299">
        <f t="shared" ref="K109" si="100">H109-F109</f>
        <v>10.5</v>
      </c>
      <c r="L109" s="299">
        <v>100</v>
      </c>
      <c r="M109" s="300">
        <f t="shared" si="99"/>
        <v>425</v>
      </c>
      <c r="N109" s="300">
        <v>50</v>
      </c>
      <c r="O109" s="294" t="s">
        <v>614</v>
      </c>
      <c r="P109" s="301">
        <v>44446</v>
      </c>
      <c r="Q109" s="295"/>
      <c r="R109" s="296" t="s">
        <v>615</v>
      </c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</row>
    <row r="110" spans="1:38" s="284" customFormat="1" ht="12.75" customHeight="1">
      <c r="A110" s="320">
        <v>17</v>
      </c>
      <c r="B110" s="346">
        <v>44446</v>
      </c>
      <c r="C110" s="330"/>
      <c r="D110" s="325" t="s">
        <v>926</v>
      </c>
      <c r="E110" s="331" t="s">
        <v>616</v>
      </c>
      <c r="F110" s="280">
        <v>310</v>
      </c>
      <c r="G110" s="280">
        <v>130</v>
      </c>
      <c r="H110" s="280">
        <v>365</v>
      </c>
      <c r="I110" s="332">
        <v>650</v>
      </c>
      <c r="J110" s="292" t="s">
        <v>754</v>
      </c>
      <c r="K110" s="299">
        <f t="shared" ref="K110:K112" si="101">H110-F110</f>
        <v>55</v>
      </c>
      <c r="L110" s="299">
        <v>100</v>
      </c>
      <c r="M110" s="300">
        <f t="shared" ref="M110:M112" si="102">(K110*N110)-100</f>
        <v>1275</v>
      </c>
      <c r="N110" s="300">
        <v>25</v>
      </c>
      <c r="O110" s="294" t="s">
        <v>614</v>
      </c>
      <c r="P110" s="311">
        <v>44446</v>
      </c>
      <c r="Q110" s="295"/>
      <c r="R110" s="296" t="s">
        <v>615</v>
      </c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</row>
    <row r="111" spans="1:38" s="284" customFormat="1" ht="12.75" customHeight="1">
      <c r="A111" s="320">
        <v>18</v>
      </c>
      <c r="B111" s="346">
        <v>44446</v>
      </c>
      <c r="C111" s="330"/>
      <c r="D111" s="325" t="s">
        <v>928</v>
      </c>
      <c r="E111" s="331" t="s">
        <v>616</v>
      </c>
      <c r="F111" s="280">
        <v>47</v>
      </c>
      <c r="G111" s="280">
        <v>27</v>
      </c>
      <c r="H111" s="280">
        <v>52</v>
      </c>
      <c r="I111" s="332" t="s">
        <v>929</v>
      </c>
      <c r="J111" s="292" t="s">
        <v>940</v>
      </c>
      <c r="K111" s="299">
        <f t="shared" si="101"/>
        <v>5</v>
      </c>
      <c r="L111" s="299">
        <v>100</v>
      </c>
      <c r="M111" s="300">
        <f t="shared" si="102"/>
        <v>1150</v>
      </c>
      <c r="N111" s="300">
        <v>250</v>
      </c>
      <c r="O111" s="294" t="s">
        <v>614</v>
      </c>
      <c r="P111" s="301">
        <v>44447</v>
      </c>
      <c r="Q111" s="295"/>
      <c r="R111" s="296" t="s">
        <v>615</v>
      </c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</row>
    <row r="112" spans="1:38" s="284" customFormat="1" ht="12.75" customHeight="1">
      <c r="A112" s="320">
        <v>19</v>
      </c>
      <c r="B112" s="346">
        <v>44446</v>
      </c>
      <c r="C112" s="330"/>
      <c r="D112" s="325" t="s">
        <v>910</v>
      </c>
      <c r="E112" s="331" t="s">
        <v>616</v>
      </c>
      <c r="F112" s="280">
        <v>55</v>
      </c>
      <c r="G112" s="280">
        <v>14</v>
      </c>
      <c r="H112" s="280">
        <v>72</v>
      </c>
      <c r="I112" s="332" t="s">
        <v>911</v>
      </c>
      <c r="J112" s="292" t="s">
        <v>909</v>
      </c>
      <c r="K112" s="299">
        <f t="shared" si="101"/>
        <v>17</v>
      </c>
      <c r="L112" s="299">
        <v>100</v>
      </c>
      <c r="M112" s="300">
        <f t="shared" si="102"/>
        <v>750</v>
      </c>
      <c r="N112" s="300">
        <v>50</v>
      </c>
      <c r="O112" s="294" t="s">
        <v>614</v>
      </c>
      <c r="P112" s="301">
        <v>44447</v>
      </c>
      <c r="Q112" s="295"/>
      <c r="R112" s="296" t="s">
        <v>615</v>
      </c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</row>
    <row r="113" spans="1:38" s="284" customFormat="1" ht="12.75" customHeight="1">
      <c r="A113" s="320">
        <v>20</v>
      </c>
      <c r="B113" s="346">
        <v>44447</v>
      </c>
      <c r="C113" s="330"/>
      <c r="D113" s="325" t="s">
        <v>943</v>
      </c>
      <c r="E113" s="331" t="s">
        <v>616</v>
      </c>
      <c r="F113" s="280">
        <v>39</v>
      </c>
      <c r="G113" s="280">
        <v>27</v>
      </c>
      <c r="H113" s="280">
        <v>45</v>
      </c>
      <c r="I113" s="332" t="s">
        <v>944</v>
      </c>
      <c r="J113" s="292" t="s">
        <v>973</v>
      </c>
      <c r="K113" s="299">
        <f t="shared" ref="K113" si="103">H113-F113</f>
        <v>6</v>
      </c>
      <c r="L113" s="299">
        <v>100</v>
      </c>
      <c r="M113" s="300">
        <f t="shared" ref="M113" si="104">(K113*N113)-100</f>
        <v>2300</v>
      </c>
      <c r="N113" s="300">
        <v>400</v>
      </c>
      <c r="O113" s="294" t="s">
        <v>614</v>
      </c>
      <c r="P113" s="301">
        <v>44448</v>
      </c>
      <c r="Q113" s="295"/>
      <c r="R113" s="296" t="s">
        <v>615</v>
      </c>
      <c r="S113" s="283"/>
      <c r="T113" s="283"/>
      <c r="U113" s="283"/>
      <c r="V113" s="283"/>
      <c r="W113" s="283"/>
      <c r="X113" s="283"/>
      <c r="Y113" s="283"/>
      <c r="Z113" s="283"/>
      <c r="AA113" s="283"/>
      <c r="AB113" s="283"/>
      <c r="AC113" s="283"/>
      <c r="AD113" s="283"/>
      <c r="AE113" s="283"/>
      <c r="AF113" s="283"/>
      <c r="AG113" s="283"/>
      <c r="AH113" s="283"/>
      <c r="AI113" s="283"/>
      <c r="AJ113" s="283"/>
      <c r="AK113" s="283"/>
      <c r="AL113" s="283"/>
    </row>
    <row r="114" spans="1:38" s="284" customFormat="1" ht="12.75" customHeight="1">
      <c r="A114" s="320">
        <v>21</v>
      </c>
      <c r="B114" s="346">
        <v>44448</v>
      </c>
      <c r="C114" s="330"/>
      <c r="D114" s="325" t="s">
        <v>947</v>
      </c>
      <c r="E114" s="331" t="s">
        <v>616</v>
      </c>
      <c r="F114" s="280">
        <v>40</v>
      </c>
      <c r="G114" s="280"/>
      <c r="H114" s="280">
        <v>52</v>
      </c>
      <c r="I114" s="332">
        <v>100</v>
      </c>
      <c r="J114" s="292" t="s">
        <v>950</v>
      </c>
      <c r="K114" s="299">
        <f t="shared" ref="K114" si="105">H114-F114</f>
        <v>12</v>
      </c>
      <c r="L114" s="299">
        <v>100</v>
      </c>
      <c r="M114" s="300">
        <f t="shared" ref="M114" si="106">(K114*N114)-100</f>
        <v>500</v>
      </c>
      <c r="N114" s="300">
        <v>50</v>
      </c>
      <c r="O114" s="294" t="s">
        <v>614</v>
      </c>
      <c r="P114" s="311">
        <v>44448</v>
      </c>
      <c r="Q114" s="295"/>
      <c r="R114" s="296" t="s">
        <v>615</v>
      </c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</row>
    <row r="115" spans="1:38" s="284" customFormat="1" ht="12.75" customHeight="1">
      <c r="A115" s="320">
        <v>22</v>
      </c>
      <c r="B115" s="346">
        <v>44448</v>
      </c>
      <c r="C115" s="330"/>
      <c r="D115" s="325" t="s">
        <v>948</v>
      </c>
      <c r="E115" s="331" t="s">
        <v>616</v>
      </c>
      <c r="F115" s="280">
        <v>72.5</v>
      </c>
      <c r="G115" s="280"/>
      <c r="H115" s="280">
        <v>115</v>
      </c>
      <c r="I115" s="332">
        <v>150</v>
      </c>
      <c r="J115" s="292" t="s">
        <v>972</v>
      </c>
      <c r="K115" s="299">
        <f t="shared" ref="K115" si="107">H115-F115</f>
        <v>42.5</v>
      </c>
      <c r="L115" s="299">
        <v>100</v>
      </c>
      <c r="M115" s="300">
        <f t="shared" ref="M115" si="108">(K115*N115)-100</f>
        <v>962.5</v>
      </c>
      <c r="N115" s="300">
        <v>25</v>
      </c>
      <c r="O115" s="294" t="s">
        <v>614</v>
      </c>
      <c r="P115" s="311">
        <v>44448</v>
      </c>
      <c r="Q115" s="295"/>
      <c r="R115" s="296" t="s">
        <v>618</v>
      </c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</row>
    <row r="116" spans="1:38" s="284" customFormat="1" ht="12.75" customHeight="1">
      <c r="A116" s="320">
        <v>23</v>
      </c>
      <c r="B116" s="278">
        <v>44448</v>
      </c>
      <c r="C116" s="330"/>
      <c r="D116" s="325" t="s">
        <v>947</v>
      </c>
      <c r="E116" s="331" t="s">
        <v>616</v>
      </c>
      <c r="F116" s="280">
        <v>40</v>
      </c>
      <c r="G116" s="280"/>
      <c r="H116" s="280">
        <v>51</v>
      </c>
      <c r="I116" s="332">
        <v>100</v>
      </c>
      <c r="J116" s="292" t="s">
        <v>951</v>
      </c>
      <c r="K116" s="299">
        <f t="shared" ref="K116:K117" si="109">H116-F116</f>
        <v>11</v>
      </c>
      <c r="L116" s="299">
        <v>100</v>
      </c>
      <c r="M116" s="300">
        <f t="shared" ref="M116:M117" si="110">(K116*N116)-100</f>
        <v>450</v>
      </c>
      <c r="N116" s="300">
        <v>50</v>
      </c>
      <c r="O116" s="294" t="s">
        <v>614</v>
      </c>
      <c r="P116" s="311">
        <v>44448</v>
      </c>
      <c r="Q116" s="295"/>
      <c r="R116" s="296" t="s">
        <v>615</v>
      </c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</row>
    <row r="117" spans="1:38" s="284" customFormat="1" ht="12.75" customHeight="1">
      <c r="A117" s="320">
        <v>24</v>
      </c>
      <c r="B117" s="278">
        <v>44448</v>
      </c>
      <c r="C117" s="330"/>
      <c r="D117" s="325" t="s">
        <v>948</v>
      </c>
      <c r="E117" s="331" t="s">
        <v>616</v>
      </c>
      <c r="F117" s="280">
        <v>32.5</v>
      </c>
      <c r="G117" s="280"/>
      <c r="H117" s="280">
        <v>52.5</v>
      </c>
      <c r="I117" s="332">
        <v>80</v>
      </c>
      <c r="J117" s="292" t="s">
        <v>952</v>
      </c>
      <c r="K117" s="299">
        <f t="shared" si="109"/>
        <v>20</v>
      </c>
      <c r="L117" s="299">
        <v>100</v>
      </c>
      <c r="M117" s="300">
        <f t="shared" si="110"/>
        <v>400</v>
      </c>
      <c r="N117" s="300">
        <v>25</v>
      </c>
      <c r="O117" s="294" t="s">
        <v>614</v>
      </c>
      <c r="P117" s="311">
        <v>44448</v>
      </c>
      <c r="Q117" s="295"/>
      <c r="R117" s="296" t="s">
        <v>618</v>
      </c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</row>
    <row r="118" spans="1:38" s="284" customFormat="1" ht="12.75" customHeight="1">
      <c r="A118" s="333">
        <v>25</v>
      </c>
      <c r="B118" s="275">
        <v>44448</v>
      </c>
      <c r="C118" s="334"/>
      <c r="D118" s="326" t="s">
        <v>947</v>
      </c>
      <c r="E118" s="335" t="s">
        <v>616</v>
      </c>
      <c r="F118" s="274">
        <v>26.5</v>
      </c>
      <c r="G118" s="274"/>
      <c r="H118" s="274">
        <v>13.5</v>
      </c>
      <c r="I118" s="276">
        <v>70</v>
      </c>
      <c r="J118" s="281" t="s">
        <v>932</v>
      </c>
      <c r="K118" s="297">
        <f t="shared" ref="K118:K119" si="111">H118-F118</f>
        <v>-13</v>
      </c>
      <c r="L118" s="297">
        <v>100</v>
      </c>
      <c r="M118" s="277">
        <f t="shared" ref="M118:M119" si="112">(K118*N118)-100</f>
        <v>-750</v>
      </c>
      <c r="N118" s="277">
        <v>50</v>
      </c>
      <c r="O118" s="282" t="s">
        <v>627</v>
      </c>
      <c r="P118" s="298">
        <v>44448</v>
      </c>
      <c r="Q118" s="295"/>
      <c r="R118" s="296" t="s">
        <v>615</v>
      </c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</row>
    <row r="119" spans="1:38" s="284" customFormat="1" ht="12.75" customHeight="1">
      <c r="A119" s="320">
        <v>26</v>
      </c>
      <c r="B119" s="278">
        <v>44448</v>
      </c>
      <c r="C119" s="330"/>
      <c r="D119" s="325" t="s">
        <v>949</v>
      </c>
      <c r="E119" s="331" t="s">
        <v>616</v>
      </c>
      <c r="F119" s="280">
        <v>34</v>
      </c>
      <c r="G119" s="280">
        <v>19</v>
      </c>
      <c r="H119" s="280">
        <v>42</v>
      </c>
      <c r="I119" s="332">
        <v>55</v>
      </c>
      <c r="J119" s="292" t="s">
        <v>971</v>
      </c>
      <c r="K119" s="299">
        <f t="shared" si="111"/>
        <v>8</v>
      </c>
      <c r="L119" s="299">
        <v>100</v>
      </c>
      <c r="M119" s="300">
        <f t="shared" si="112"/>
        <v>3100</v>
      </c>
      <c r="N119" s="300">
        <v>400</v>
      </c>
      <c r="O119" s="294" t="s">
        <v>614</v>
      </c>
      <c r="P119" s="301">
        <v>44452</v>
      </c>
      <c r="Q119" s="295"/>
      <c r="R119" s="296" t="s">
        <v>615</v>
      </c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</row>
    <row r="120" spans="1:38" s="284" customFormat="1" ht="12.75" customHeight="1">
      <c r="A120" s="333">
        <v>27</v>
      </c>
      <c r="B120" s="275">
        <v>44452</v>
      </c>
      <c r="C120" s="334"/>
      <c r="D120" s="326" t="s">
        <v>964</v>
      </c>
      <c r="E120" s="335" t="s">
        <v>616</v>
      </c>
      <c r="F120" s="274">
        <v>38</v>
      </c>
      <c r="G120" s="274">
        <v>25</v>
      </c>
      <c r="H120" s="274">
        <v>25</v>
      </c>
      <c r="I120" s="276" t="s">
        <v>965</v>
      </c>
      <c r="J120" s="281" t="s">
        <v>932</v>
      </c>
      <c r="K120" s="297">
        <f t="shared" ref="K120:K122" si="113">H120-F120</f>
        <v>-13</v>
      </c>
      <c r="L120" s="297">
        <v>100</v>
      </c>
      <c r="M120" s="277">
        <f t="shared" ref="M120:M122" si="114">(K120*N120)-100</f>
        <v>-5300</v>
      </c>
      <c r="N120" s="277">
        <v>400</v>
      </c>
      <c r="O120" s="282" t="s">
        <v>627</v>
      </c>
      <c r="P120" s="298">
        <v>44453</v>
      </c>
      <c r="Q120" s="295"/>
      <c r="R120" s="296" t="s">
        <v>615</v>
      </c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</row>
    <row r="121" spans="1:38" s="284" customFormat="1" ht="12.75" customHeight="1">
      <c r="A121" s="333">
        <v>28</v>
      </c>
      <c r="B121" s="275">
        <v>44452</v>
      </c>
      <c r="C121" s="334"/>
      <c r="D121" s="326" t="s">
        <v>966</v>
      </c>
      <c r="E121" s="335" t="s">
        <v>616</v>
      </c>
      <c r="F121" s="274">
        <v>25.5</v>
      </c>
      <c r="G121" s="274">
        <v>15</v>
      </c>
      <c r="H121" s="274">
        <v>15</v>
      </c>
      <c r="I121" s="276" t="s">
        <v>967</v>
      </c>
      <c r="J121" s="281" t="s">
        <v>978</v>
      </c>
      <c r="K121" s="297">
        <f t="shared" si="113"/>
        <v>-10.5</v>
      </c>
      <c r="L121" s="297">
        <v>100</v>
      </c>
      <c r="M121" s="277">
        <f t="shared" si="114"/>
        <v>-4300</v>
      </c>
      <c r="N121" s="277">
        <v>400</v>
      </c>
      <c r="O121" s="282" t="s">
        <v>627</v>
      </c>
      <c r="P121" s="298">
        <v>44453</v>
      </c>
      <c r="Q121" s="295"/>
      <c r="R121" s="296" t="s">
        <v>618</v>
      </c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</row>
    <row r="122" spans="1:38" s="284" customFormat="1" ht="12.75" customHeight="1">
      <c r="A122" s="333">
        <v>29</v>
      </c>
      <c r="B122" s="275">
        <v>44452</v>
      </c>
      <c r="C122" s="334"/>
      <c r="D122" s="326" t="s">
        <v>968</v>
      </c>
      <c r="E122" s="335" t="s">
        <v>616</v>
      </c>
      <c r="F122" s="274">
        <v>56</v>
      </c>
      <c r="G122" s="274">
        <v>17</v>
      </c>
      <c r="H122" s="274">
        <v>17</v>
      </c>
      <c r="I122" s="276" t="s">
        <v>969</v>
      </c>
      <c r="J122" s="281" t="s">
        <v>993</v>
      </c>
      <c r="K122" s="297">
        <f t="shared" si="113"/>
        <v>-39</v>
      </c>
      <c r="L122" s="297">
        <v>100</v>
      </c>
      <c r="M122" s="277">
        <f t="shared" si="114"/>
        <v>-2050</v>
      </c>
      <c r="N122" s="277">
        <v>50</v>
      </c>
      <c r="O122" s="282" t="s">
        <v>627</v>
      </c>
      <c r="P122" s="298">
        <v>44454</v>
      </c>
      <c r="Q122" s="295"/>
      <c r="R122" s="296" t="s">
        <v>615</v>
      </c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</row>
    <row r="123" spans="1:38" s="284" customFormat="1" ht="12.75" customHeight="1">
      <c r="A123" s="320">
        <v>30</v>
      </c>
      <c r="B123" s="278">
        <v>44453</v>
      </c>
      <c r="C123" s="330"/>
      <c r="D123" s="325" t="s">
        <v>904</v>
      </c>
      <c r="E123" s="331" t="s">
        <v>855</v>
      </c>
      <c r="F123" s="280">
        <v>124</v>
      </c>
      <c r="G123" s="280">
        <v>210</v>
      </c>
      <c r="H123" s="280">
        <v>108</v>
      </c>
      <c r="I123" s="332">
        <v>0.1</v>
      </c>
      <c r="J123" s="292" t="s">
        <v>977</v>
      </c>
      <c r="K123" s="299">
        <f>F123-H123</f>
        <v>16</v>
      </c>
      <c r="L123" s="299">
        <v>100</v>
      </c>
      <c r="M123" s="300">
        <f t="shared" ref="M123:M124" si="115">(K123*N123)-100</f>
        <v>700</v>
      </c>
      <c r="N123" s="300">
        <v>50</v>
      </c>
      <c r="O123" s="294" t="s">
        <v>614</v>
      </c>
      <c r="P123" s="311">
        <v>44453</v>
      </c>
      <c r="Q123" s="295"/>
      <c r="R123" s="296" t="s">
        <v>615</v>
      </c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</row>
    <row r="124" spans="1:38" s="284" customFormat="1" ht="12.75" customHeight="1">
      <c r="A124" s="320">
        <v>31</v>
      </c>
      <c r="B124" s="278">
        <v>44453</v>
      </c>
      <c r="C124" s="330"/>
      <c r="D124" s="325" t="s">
        <v>979</v>
      </c>
      <c r="E124" s="331" t="s">
        <v>616</v>
      </c>
      <c r="F124" s="280">
        <v>27</v>
      </c>
      <c r="G124" s="280">
        <v>18</v>
      </c>
      <c r="H124" s="280">
        <v>31</v>
      </c>
      <c r="I124" s="332" t="s">
        <v>980</v>
      </c>
      <c r="J124" s="292" t="s">
        <v>1000</v>
      </c>
      <c r="K124" s="299">
        <f t="shared" ref="K124" si="116">H124-F124</f>
        <v>4</v>
      </c>
      <c r="L124" s="299">
        <v>100</v>
      </c>
      <c r="M124" s="300">
        <f t="shared" si="115"/>
        <v>2200</v>
      </c>
      <c r="N124" s="300">
        <v>575</v>
      </c>
      <c r="O124" s="294" t="s">
        <v>614</v>
      </c>
      <c r="P124" s="311">
        <v>44453</v>
      </c>
      <c r="Q124" s="295"/>
      <c r="R124" s="296" t="s">
        <v>618</v>
      </c>
      <c r="S124" s="283"/>
      <c r="T124" s="283"/>
      <c r="U124" s="283"/>
      <c r="V124" s="283"/>
      <c r="W124" s="283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</row>
    <row r="125" spans="1:38" s="284" customFormat="1" ht="12.75" customHeight="1">
      <c r="A125" s="320">
        <v>32</v>
      </c>
      <c r="B125" s="278">
        <v>44453</v>
      </c>
      <c r="C125" s="330"/>
      <c r="D125" s="325" t="s">
        <v>981</v>
      </c>
      <c r="E125" s="331" t="s">
        <v>616</v>
      </c>
      <c r="F125" s="280">
        <v>155</v>
      </c>
      <c r="G125" s="280">
        <v>60</v>
      </c>
      <c r="H125" s="280">
        <v>215</v>
      </c>
      <c r="I125" s="332" t="s">
        <v>982</v>
      </c>
      <c r="J125" s="292" t="s">
        <v>825</v>
      </c>
      <c r="K125" s="299">
        <f t="shared" ref="K125" si="117">H125-F125</f>
        <v>60</v>
      </c>
      <c r="L125" s="299">
        <v>100</v>
      </c>
      <c r="M125" s="300">
        <f t="shared" ref="M125:M126" si="118">(K125*N125)-100</f>
        <v>1400</v>
      </c>
      <c r="N125" s="300">
        <v>25</v>
      </c>
      <c r="O125" s="294" t="s">
        <v>614</v>
      </c>
      <c r="P125" s="311">
        <v>44453</v>
      </c>
      <c r="Q125" s="295"/>
      <c r="R125" s="296" t="s">
        <v>615</v>
      </c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</row>
    <row r="126" spans="1:38" s="284" customFormat="1" ht="12.75" customHeight="1">
      <c r="A126" s="333">
        <v>33</v>
      </c>
      <c r="B126" s="275">
        <v>44453</v>
      </c>
      <c r="C126" s="334"/>
      <c r="D126" s="326" t="s">
        <v>983</v>
      </c>
      <c r="E126" s="335" t="s">
        <v>855</v>
      </c>
      <c r="F126" s="274">
        <v>1.55</v>
      </c>
      <c r="G126" s="274">
        <v>2.7</v>
      </c>
      <c r="H126" s="274">
        <v>2.7</v>
      </c>
      <c r="I126" s="276">
        <v>0.1</v>
      </c>
      <c r="J126" s="281" t="s">
        <v>1019</v>
      </c>
      <c r="K126" s="297">
        <f>F126-H126</f>
        <v>-1.1500000000000001</v>
      </c>
      <c r="L126" s="297">
        <v>100</v>
      </c>
      <c r="M126" s="277">
        <f t="shared" si="118"/>
        <v>-4700.0000000000009</v>
      </c>
      <c r="N126" s="277">
        <v>4000</v>
      </c>
      <c r="O126" s="282" t="s">
        <v>627</v>
      </c>
      <c r="P126" s="298">
        <v>44455</v>
      </c>
      <c r="Q126" s="295"/>
      <c r="R126" s="296" t="s">
        <v>618</v>
      </c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83"/>
    </row>
    <row r="127" spans="1:38" s="284" customFormat="1" ht="12.75" customHeight="1">
      <c r="A127" s="333">
        <v>34</v>
      </c>
      <c r="B127" s="275">
        <v>44454</v>
      </c>
      <c r="C127" s="334"/>
      <c r="D127" s="326" t="s">
        <v>981</v>
      </c>
      <c r="E127" s="335" t="s">
        <v>616</v>
      </c>
      <c r="F127" s="274">
        <v>135</v>
      </c>
      <c r="G127" s="274">
        <v>30</v>
      </c>
      <c r="H127" s="274">
        <v>47.5</v>
      </c>
      <c r="I127" s="276">
        <v>300</v>
      </c>
      <c r="J127" s="281" t="s">
        <v>999</v>
      </c>
      <c r="K127" s="297">
        <f t="shared" ref="K127:K128" si="119">H127-F127</f>
        <v>-87.5</v>
      </c>
      <c r="L127" s="297">
        <v>100</v>
      </c>
      <c r="M127" s="277">
        <f t="shared" ref="M127:M130" si="120">(K127*N127)-100</f>
        <v>-2287.5</v>
      </c>
      <c r="N127" s="277">
        <v>25</v>
      </c>
      <c r="O127" s="282" t="s">
        <v>627</v>
      </c>
      <c r="P127" s="298">
        <v>44454</v>
      </c>
      <c r="Q127" s="295"/>
      <c r="R127" s="296" t="s">
        <v>618</v>
      </c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</row>
    <row r="128" spans="1:38" s="284" customFormat="1" ht="12.75" customHeight="1">
      <c r="A128" s="320">
        <v>35</v>
      </c>
      <c r="B128" s="278">
        <v>44454</v>
      </c>
      <c r="C128" s="330"/>
      <c r="D128" s="325" t="s">
        <v>996</v>
      </c>
      <c r="E128" s="331" t="s">
        <v>616</v>
      </c>
      <c r="F128" s="280">
        <v>84</v>
      </c>
      <c r="G128" s="280">
        <v>60</v>
      </c>
      <c r="H128" s="280">
        <v>95</v>
      </c>
      <c r="I128" s="332">
        <v>120</v>
      </c>
      <c r="J128" s="292" t="s">
        <v>951</v>
      </c>
      <c r="K128" s="299">
        <f t="shared" si="119"/>
        <v>11</v>
      </c>
      <c r="L128" s="299">
        <v>100</v>
      </c>
      <c r="M128" s="300">
        <f t="shared" si="120"/>
        <v>2100</v>
      </c>
      <c r="N128" s="300">
        <v>200</v>
      </c>
      <c r="O128" s="294" t="s">
        <v>614</v>
      </c>
      <c r="P128" s="311">
        <v>44454</v>
      </c>
      <c r="Q128" s="295"/>
      <c r="R128" s="296" t="s">
        <v>618</v>
      </c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</row>
    <row r="129" spans="1:38" s="284" customFormat="1" ht="12.75" customHeight="1">
      <c r="A129" s="333">
        <v>36</v>
      </c>
      <c r="B129" s="275">
        <v>44454</v>
      </c>
      <c r="C129" s="334"/>
      <c r="D129" s="326" t="s">
        <v>997</v>
      </c>
      <c r="E129" s="335" t="s">
        <v>855</v>
      </c>
      <c r="F129" s="274">
        <v>99.5</v>
      </c>
      <c r="G129" s="274">
        <v>170</v>
      </c>
      <c r="H129" s="274">
        <v>170</v>
      </c>
      <c r="I129" s="276">
        <v>0.1</v>
      </c>
      <c r="J129" s="281" t="s">
        <v>1017</v>
      </c>
      <c r="K129" s="297">
        <f>F129-H129</f>
        <v>-70.5</v>
      </c>
      <c r="L129" s="297">
        <v>100</v>
      </c>
      <c r="M129" s="277">
        <f t="shared" si="120"/>
        <v>-3625</v>
      </c>
      <c r="N129" s="277">
        <v>50</v>
      </c>
      <c r="O129" s="282" t="s">
        <v>627</v>
      </c>
      <c r="P129" s="298">
        <v>44455</v>
      </c>
      <c r="Q129" s="295"/>
      <c r="R129" s="296" t="s">
        <v>615</v>
      </c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</row>
    <row r="130" spans="1:38" s="284" customFormat="1" ht="12.75" customHeight="1">
      <c r="A130" s="320">
        <v>37</v>
      </c>
      <c r="B130" s="278">
        <v>44454</v>
      </c>
      <c r="C130" s="330"/>
      <c r="D130" s="325" t="s">
        <v>998</v>
      </c>
      <c r="E130" s="331" t="s">
        <v>616</v>
      </c>
      <c r="F130" s="280">
        <v>45.5</v>
      </c>
      <c r="G130" s="280">
        <v>30</v>
      </c>
      <c r="H130" s="280">
        <v>54.5</v>
      </c>
      <c r="I130" s="332" t="s">
        <v>929</v>
      </c>
      <c r="J130" s="292" t="s">
        <v>971</v>
      </c>
      <c r="K130" s="299">
        <f t="shared" ref="K130" si="121">H130-F130</f>
        <v>9</v>
      </c>
      <c r="L130" s="299">
        <v>100</v>
      </c>
      <c r="M130" s="300">
        <f t="shared" si="120"/>
        <v>2600</v>
      </c>
      <c r="N130" s="300">
        <v>300</v>
      </c>
      <c r="O130" s="294" t="s">
        <v>614</v>
      </c>
      <c r="P130" s="301">
        <v>44455</v>
      </c>
      <c r="Q130" s="295"/>
      <c r="R130" s="296" t="s">
        <v>618</v>
      </c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</row>
    <row r="131" spans="1:38" s="284" customFormat="1" ht="12.75" customHeight="1">
      <c r="A131" s="320">
        <v>38</v>
      </c>
      <c r="B131" s="278">
        <v>44455</v>
      </c>
      <c r="C131" s="330"/>
      <c r="D131" s="325" t="s">
        <v>1009</v>
      </c>
      <c r="E131" s="331" t="s">
        <v>616</v>
      </c>
      <c r="F131" s="280">
        <v>25</v>
      </c>
      <c r="G131" s="280">
        <v>16</v>
      </c>
      <c r="H131" s="280">
        <v>31</v>
      </c>
      <c r="I131" s="332" t="s">
        <v>1010</v>
      </c>
      <c r="J131" s="292" t="s">
        <v>973</v>
      </c>
      <c r="K131" s="299">
        <f t="shared" ref="K131" si="122">H131-F131</f>
        <v>6</v>
      </c>
      <c r="L131" s="299">
        <v>100</v>
      </c>
      <c r="M131" s="300">
        <f t="shared" ref="M131" si="123">(K131*N131)-100</f>
        <v>3200</v>
      </c>
      <c r="N131" s="300">
        <v>550</v>
      </c>
      <c r="O131" s="294" t="s">
        <v>614</v>
      </c>
      <c r="P131" s="301">
        <v>44455</v>
      </c>
      <c r="Q131" s="295"/>
      <c r="R131" s="296" t="s">
        <v>618</v>
      </c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</row>
    <row r="132" spans="1:38" s="284" customFormat="1" ht="12.75" customHeight="1">
      <c r="A132" s="333">
        <v>39</v>
      </c>
      <c r="B132" s="400">
        <v>44455</v>
      </c>
      <c r="C132" s="444"/>
      <c r="D132" s="326" t="s">
        <v>1011</v>
      </c>
      <c r="E132" s="335" t="s">
        <v>616</v>
      </c>
      <c r="F132" s="274">
        <v>35</v>
      </c>
      <c r="G132" s="274"/>
      <c r="H132" s="274">
        <v>0</v>
      </c>
      <c r="I132" s="276">
        <v>80</v>
      </c>
      <c r="J132" s="281" t="s">
        <v>1018</v>
      </c>
      <c r="K132" s="297">
        <f t="shared" ref="K132" si="124">H132-F132</f>
        <v>-35</v>
      </c>
      <c r="L132" s="297">
        <v>100</v>
      </c>
      <c r="M132" s="277">
        <f t="shared" ref="M132" si="125">(K132*N132)-100</f>
        <v>-1850</v>
      </c>
      <c r="N132" s="277">
        <v>50</v>
      </c>
      <c r="O132" s="282" t="s">
        <v>627</v>
      </c>
      <c r="P132" s="298">
        <v>44455</v>
      </c>
      <c r="Q132" s="295"/>
      <c r="R132" s="296" t="s">
        <v>618</v>
      </c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</row>
    <row r="133" spans="1:38" s="284" customFormat="1" ht="12.75" customHeight="1">
      <c r="A133" s="527">
        <v>40</v>
      </c>
      <c r="B133" s="529">
        <v>44455</v>
      </c>
      <c r="C133" s="439"/>
      <c r="D133" s="379" t="s">
        <v>1012</v>
      </c>
      <c r="E133" s="368" t="s">
        <v>616</v>
      </c>
      <c r="F133" s="368">
        <v>385</v>
      </c>
      <c r="G133" s="368">
        <v>199</v>
      </c>
      <c r="H133" s="368">
        <v>460</v>
      </c>
      <c r="I133" s="440" t="s">
        <v>1014</v>
      </c>
      <c r="J133" s="531" t="s">
        <v>1015</v>
      </c>
      <c r="K133" s="441">
        <f>H133-F133</f>
        <v>75</v>
      </c>
      <c r="L133" s="441">
        <v>100</v>
      </c>
      <c r="M133" s="533">
        <f>(80*25)-200</f>
        <v>1800</v>
      </c>
      <c r="N133" s="535">
        <v>25</v>
      </c>
      <c r="O133" s="523" t="s">
        <v>614</v>
      </c>
      <c r="P133" s="525">
        <v>44455</v>
      </c>
      <c r="Q133" s="295"/>
      <c r="R133" s="296" t="s">
        <v>615</v>
      </c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</row>
    <row r="134" spans="1:38" s="284" customFormat="1" ht="12.75" customHeight="1">
      <c r="A134" s="528"/>
      <c r="B134" s="530"/>
      <c r="C134" s="439"/>
      <c r="D134" s="379" t="s">
        <v>1013</v>
      </c>
      <c r="E134" s="368" t="s">
        <v>855</v>
      </c>
      <c r="F134" s="368">
        <v>50</v>
      </c>
      <c r="G134" s="368"/>
      <c r="H134" s="368">
        <v>45</v>
      </c>
      <c r="I134" s="440"/>
      <c r="J134" s="532"/>
      <c r="K134" s="442">
        <f>F134-H134</f>
        <v>5</v>
      </c>
      <c r="L134" s="443">
        <v>100</v>
      </c>
      <c r="M134" s="534"/>
      <c r="N134" s="532"/>
      <c r="O134" s="524"/>
      <c r="P134" s="526"/>
      <c r="Q134" s="295"/>
      <c r="R134" s="296" t="s">
        <v>615</v>
      </c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</row>
    <row r="135" spans="1:38" s="284" customFormat="1" ht="12.75" customHeight="1">
      <c r="A135" s="333">
        <v>41</v>
      </c>
      <c r="B135" s="400">
        <v>44455</v>
      </c>
      <c r="C135" s="334"/>
      <c r="D135" s="326" t="s">
        <v>998</v>
      </c>
      <c r="E135" s="335" t="s">
        <v>616</v>
      </c>
      <c r="F135" s="274">
        <v>45.5</v>
      </c>
      <c r="G135" s="274">
        <v>30</v>
      </c>
      <c r="H135" s="274">
        <v>30</v>
      </c>
      <c r="I135" s="276" t="s">
        <v>929</v>
      </c>
      <c r="J135" s="281" t="s">
        <v>1026</v>
      </c>
      <c r="K135" s="297">
        <f t="shared" ref="K135" si="126">H135-F135</f>
        <v>-15.5</v>
      </c>
      <c r="L135" s="297">
        <v>100</v>
      </c>
      <c r="M135" s="277">
        <f t="shared" ref="M135" si="127">(K135*N135)-100</f>
        <v>-4750</v>
      </c>
      <c r="N135" s="277">
        <v>300</v>
      </c>
      <c r="O135" s="282" t="s">
        <v>627</v>
      </c>
      <c r="P135" s="298">
        <v>44456</v>
      </c>
      <c r="Q135" s="295"/>
      <c r="R135" s="296" t="s">
        <v>618</v>
      </c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</row>
    <row r="136" spans="1:38" s="284" customFormat="1" ht="12.75" customHeight="1">
      <c r="A136" s="320">
        <v>42</v>
      </c>
      <c r="B136" s="446">
        <v>44455</v>
      </c>
      <c r="C136" s="330"/>
      <c r="D136" s="325" t="s">
        <v>1016</v>
      </c>
      <c r="E136" s="331" t="s">
        <v>616</v>
      </c>
      <c r="F136" s="280">
        <v>420</v>
      </c>
      <c r="G136" s="280">
        <v>290</v>
      </c>
      <c r="H136" s="280">
        <v>600</v>
      </c>
      <c r="I136" s="332">
        <v>600</v>
      </c>
      <c r="J136" s="292" t="s">
        <v>1021</v>
      </c>
      <c r="K136" s="299">
        <f t="shared" ref="K136:K137" si="128">H136-F136</f>
        <v>180</v>
      </c>
      <c r="L136" s="299">
        <v>100</v>
      </c>
      <c r="M136" s="300">
        <f t="shared" ref="M136:M137" si="129">(K136*N136)-100</f>
        <v>4400</v>
      </c>
      <c r="N136" s="300">
        <v>25</v>
      </c>
      <c r="O136" s="294" t="s">
        <v>614</v>
      </c>
      <c r="P136" s="446">
        <v>44456</v>
      </c>
      <c r="Q136" s="295"/>
      <c r="R136" s="296" t="s">
        <v>615</v>
      </c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</row>
    <row r="137" spans="1:38" s="284" customFormat="1" ht="12.75" customHeight="1">
      <c r="A137" s="320">
        <v>43</v>
      </c>
      <c r="B137" s="446">
        <v>44456</v>
      </c>
      <c r="C137" s="330"/>
      <c r="D137" s="325" t="s">
        <v>1016</v>
      </c>
      <c r="E137" s="331" t="s">
        <v>616</v>
      </c>
      <c r="F137" s="280">
        <v>440</v>
      </c>
      <c r="G137" s="280">
        <v>290</v>
      </c>
      <c r="H137" s="280">
        <v>500</v>
      </c>
      <c r="I137" s="332">
        <v>650</v>
      </c>
      <c r="J137" s="292" t="s">
        <v>825</v>
      </c>
      <c r="K137" s="299">
        <f t="shared" si="128"/>
        <v>60</v>
      </c>
      <c r="L137" s="299">
        <v>100</v>
      </c>
      <c r="M137" s="300">
        <f t="shared" si="129"/>
        <v>1400</v>
      </c>
      <c r="N137" s="300">
        <v>25</v>
      </c>
      <c r="O137" s="294" t="s">
        <v>614</v>
      </c>
      <c r="P137" s="446">
        <v>44456</v>
      </c>
      <c r="Q137" s="295"/>
      <c r="R137" s="296" t="s">
        <v>615</v>
      </c>
      <c r="S137" s="283"/>
      <c r="T137" s="283"/>
      <c r="U137" s="283"/>
      <c r="V137" s="283"/>
      <c r="W137" s="283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  <c r="AJ137" s="283"/>
      <c r="AK137" s="283"/>
      <c r="AL137" s="283"/>
    </row>
    <row r="138" spans="1:38" s="284" customFormat="1" ht="12.75" customHeight="1">
      <c r="A138" s="320">
        <v>44</v>
      </c>
      <c r="B138" s="446">
        <v>44456</v>
      </c>
      <c r="C138" s="330"/>
      <c r="D138" s="325" t="s">
        <v>996</v>
      </c>
      <c r="E138" s="331" t="s">
        <v>616</v>
      </c>
      <c r="F138" s="280">
        <v>76</v>
      </c>
      <c r="G138" s="280">
        <v>50</v>
      </c>
      <c r="H138" s="280">
        <v>86</v>
      </c>
      <c r="I138" s="332">
        <v>120</v>
      </c>
      <c r="J138" s="292" t="s">
        <v>992</v>
      </c>
      <c r="K138" s="299">
        <f t="shared" ref="K138:K139" si="130">H138-F138</f>
        <v>10</v>
      </c>
      <c r="L138" s="299">
        <v>100</v>
      </c>
      <c r="M138" s="300">
        <f t="shared" ref="M138:M141" si="131">(K138*N138)-100</f>
        <v>1900</v>
      </c>
      <c r="N138" s="300">
        <v>200</v>
      </c>
      <c r="O138" s="294" t="s">
        <v>614</v>
      </c>
      <c r="P138" s="446">
        <v>44456</v>
      </c>
      <c r="Q138" s="295"/>
      <c r="R138" s="296" t="s">
        <v>618</v>
      </c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283"/>
      <c r="AL138" s="283"/>
    </row>
    <row r="139" spans="1:38" s="284" customFormat="1" ht="12.75" customHeight="1">
      <c r="A139" s="320">
        <v>45</v>
      </c>
      <c r="B139" s="446">
        <v>44456</v>
      </c>
      <c r="C139" s="330"/>
      <c r="D139" s="325" t="s">
        <v>1016</v>
      </c>
      <c r="E139" s="331" t="s">
        <v>616</v>
      </c>
      <c r="F139" s="280">
        <v>290</v>
      </c>
      <c r="G139" s="280">
        <v>180</v>
      </c>
      <c r="H139" s="280">
        <v>350</v>
      </c>
      <c r="I139" s="332" t="s">
        <v>1025</v>
      </c>
      <c r="J139" s="292" t="s">
        <v>825</v>
      </c>
      <c r="K139" s="299">
        <f t="shared" si="130"/>
        <v>60</v>
      </c>
      <c r="L139" s="299">
        <v>100</v>
      </c>
      <c r="M139" s="300">
        <f t="shared" si="131"/>
        <v>1400</v>
      </c>
      <c r="N139" s="300">
        <v>25</v>
      </c>
      <c r="O139" s="294" t="s">
        <v>614</v>
      </c>
      <c r="P139" s="446">
        <v>44456</v>
      </c>
      <c r="Q139" s="295"/>
      <c r="R139" s="296" t="s">
        <v>615</v>
      </c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</row>
    <row r="140" spans="1:38" s="284" customFormat="1" ht="12.75" customHeight="1">
      <c r="A140" s="320">
        <v>46</v>
      </c>
      <c r="B140" s="450">
        <v>44456</v>
      </c>
      <c r="C140" s="330"/>
      <c r="D140" s="325" t="s">
        <v>1027</v>
      </c>
      <c r="E140" s="331" t="s">
        <v>855</v>
      </c>
      <c r="F140" s="280">
        <v>125</v>
      </c>
      <c r="G140" s="280">
        <v>210</v>
      </c>
      <c r="H140" s="280">
        <v>65</v>
      </c>
      <c r="I140" s="332">
        <v>0.1</v>
      </c>
      <c r="J140" s="292" t="s">
        <v>825</v>
      </c>
      <c r="K140" s="299">
        <f>F140-H140</f>
        <v>60</v>
      </c>
      <c r="L140" s="299">
        <v>100</v>
      </c>
      <c r="M140" s="300">
        <f t="shared" si="131"/>
        <v>2900</v>
      </c>
      <c r="N140" s="300">
        <v>50</v>
      </c>
      <c r="O140" s="294" t="s">
        <v>614</v>
      </c>
      <c r="P140" s="301">
        <v>44459</v>
      </c>
      <c r="Q140" s="295"/>
      <c r="R140" s="296" t="s">
        <v>615</v>
      </c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</row>
    <row r="141" spans="1:38" s="284" customFormat="1" ht="12.75" customHeight="1">
      <c r="A141" s="320">
        <v>47</v>
      </c>
      <c r="B141" s="450">
        <v>44459</v>
      </c>
      <c r="C141" s="330"/>
      <c r="D141" s="325" t="s">
        <v>1030</v>
      </c>
      <c r="E141" s="331" t="s">
        <v>616</v>
      </c>
      <c r="F141" s="280">
        <v>66</v>
      </c>
      <c r="G141" s="280">
        <v>17</v>
      </c>
      <c r="H141" s="280">
        <v>79</v>
      </c>
      <c r="I141" s="332">
        <v>130</v>
      </c>
      <c r="J141" s="292" t="s">
        <v>1040</v>
      </c>
      <c r="K141" s="299">
        <f t="shared" ref="K141" si="132">H141-F141</f>
        <v>13</v>
      </c>
      <c r="L141" s="299">
        <v>100</v>
      </c>
      <c r="M141" s="300">
        <f t="shared" si="131"/>
        <v>550</v>
      </c>
      <c r="N141" s="300">
        <v>50</v>
      </c>
      <c r="O141" s="294" t="s">
        <v>614</v>
      </c>
      <c r="P141" s="311">
        <v>44459</v>
      </c>
      <c r="Q141" s="295"/>
      <c r="R141" s="296" t="s">
        <v>615</v>
      </c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</row>
    <row r="142" spans="1:38" s="284" customFormat="1" ht="12.75" customHeight="1">
      <c r="A142" s="320">
        <v>48</v>
      </c>
      <c r="B142" s="450">
        <v>44459</v>
      </c>
      <c r="C142" s="330"/>
      <c r="D142" s="325" t="s">
        <v>996</v>
      </c>
      <c r="E142" s="331" t="s">
        <v>616</v>
      </c>
      <c r="F142" s="280">
        <v>57.5</v>
      </c>
      <c r="G142" s="280">
        <v>25</v>
      </c>
      <c r="H142" s="280">
        <v>74.5</v>
      </c>
      <c r="I142" s="332">
        <v>100</v>
      </c>
      <c r="J142" s="292" t="s">
        <v>909</v>
      </c>
      <c r="K142" s="299">
        <f t="shared" ref="K142" si="133">H142-F142</f>
        <v>17</v>
      </c>
      <c r="L142" s="299">
        <v>100</v>
      </c>
      <c r="M142" s="300">
        <f t="shared" ref="M142" si="134">(K142*N142)-100</f>
        <v>3300</v>
      </c>
      <c r="N142" s="300">
        <v>200</v>
      </c>
      <c r="O142" s="294" t="s">
        <v>614</v>
      </c>
      <c r="P142" s="450">
        <v>44459</v>
      </c>
      <c r="Q142" s="295"/>
      <c r="R142" s="296" t="s">
        <v>618</v>
      </c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</row>
    <row r="143" spans="1:38" s="284" customFormat="1" ht="12.75" customHeight="1">
      <c r="A143" s="320">
        <v>49</v>
      </c>
      <c r="B143" s="450">
        <v>44459</v>
      </c>
      <c r="C143" s="330"/>
      <c r="D143" s="325" t="s">
        <v>1031</v>
      </c>
      <c r="E143" s="331" t="s">
        <v>616</v>
      </c>
      <c r="F143" s="280">
        <v>21</v>
      </c>
      <c r="G143" s="280">
        <v>12</v>
      </c>
      <c r="H143" s="280">
        <v>26</v>
      </c>
      <c r="I143" s="332" t="s">
        <v>1032</v>
      </c>
      <c r="J143" s="292" t="s">
        <v>940</v>
      </c>
      <c r="K143" s="299">
        <f t="shared" ref="K143" si="135">H143-F143</f>
        <v>5</v>
      </c>
      <c r="L143" s="299">
        <v>100</v>
      </c>
      <c r="M143" s="300">
        <f t="shared" ref="M143" si="136">(K143*N143)-100</f>
        <v>2650</v>
      </c>
      <c r="N143" s="300">
        <v>550</v>
      </c>
      <c r="O143" s="294" t="s">
        <v>614</v>
      </c>
      <c r="P143" s="450">
        <v>44459</v>
      </c>
      <c r="Q143" s="295"/>
      <c r="R143" s="296" t="s">
        <v>618</v>
      </c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</row>
    <row r="144" spans="1:38" s="284" customFormat="1" ht="12.75" customHeight="1">
      <c r="A144" s="320">
        <v>50</v>
      </c>
      <c r="B144" s="450">
        <v>44459</v>
      </c>
      <c r="C144" s="330"/>
      <c r="D144" s="325" t="s">
        <v>1027</v>
      </c>
      <c r="E144" s="331" t="s">
        <v>855</v>
      </c>
      <c r="F144" s="280">
        <v>115</v>
      </c>
      <c r="G144" s="280">
        <v>202</v>
      </c>
      <c r="H144" s="280">
        <v>94</v>
      </c>
      <c r="I144" s="332">
        <v>0.1</v>
      </c>
      <c r="J144" s="292" t="s">
        <v>628</v>
      </c>
      <c r="K144" s="299">
        <f>F144-H144</f>
        <v>21</v>
      </c>
      <c r="L144" s="299">
        <v>100</v>
      </c>
      <c r="M144" s="300">
        <f t="shared" ref="M144:M145" si="137">(K144*N144)-100</f>
        <v>950</v>
      </c>
      <c r="N144" s="300">
        <v>50</v>
      </c>
      <c r="O144" s="294" t="s">
        <v>614</v>
      </c>
      <c r="P144" s="311">
        <v>44459</v>
      </c>
      <c r="Q144" s="295"/>
      <c r="R144" s="296" t="s">
        <v>615</v>
      </c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</row>
    <row r="145" spans="1:38" s="284" customFormat="1" ht="12.75" customHeight="1">
      <c r="A145" s="320">
        <v>51</v>
      </c>
      <c r="B145" s="495">
        <v>44459</v>
      </c>
      <c r="C145" s="330"/>
      <c r="D145" s="325" t="s">
        <v>996</v>
      </c>
      <c r="E145" s="331" t="s">
        <v>616</v>
      </c>
      <c r="F145" s="280">
        <v>54</v>
      </c>
      <c r="G145" s="280">
        <v>28</v>
      </c>
      <c r="H145" s="280">
        <v>65</v>
      </c>
      <c r="I145" s="332">
        <v>100</v>
      </c>
      <c r="J145" s="292" t="s">
        <v>951</v>
      </c>
      <c r="K145" s="299">
        <f t="shared" ref="K145" si="138">H145-F145</f>
        <v>11</v>
      </c>
      <c r="L145" s="299">
        <v>100</v>
      </c>
      <c r="M145" s="300">
        <f t="shared" si="137"/>
        <v>2100</v>
      </c>
      <c r="N145" s="300">
        <v>200</v>
      </c>
      <c r="O145" s="294" t="s">
        <v>614</v>
      </c>
      <c r="P145" s="495">
        <v>44462</v>
      </c>
      <c r="Q145" s="295"/>
      <c r="R145" s="296" t="s">
        <v>618</v>
      </c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</row>
    <row r="146" spans="1:38" s="284" customFormat="1" ht="12.75" customHeight="1">
      <c r="A146" s="320">
        <v>52</v>
      </c>
      <c r="B146" s="461">
        <v>44460</v>
      </c>
      <c r="C146" s="330"/>
      <c r="D146" s="325" t="s">
        <v>1045</v>
      </c>
      <c r="E146" s="331" t="s">
        <v>616</v>
      </c>
      <c r="F146" s="280">
        <v>23</v>
      </c>
      <c r="G146" s="280">
        <v>14</v>
      </c>
      <c r="H146" s="280">
        <v>28.5</v>
      </c>
      <c r="I146" s="332" t="s">
        <v>1046</v>
      </c>
      <c r="J146" s="292" t="s">
        <v>1055</v>
      </c>
      <c r="K146" s="299">
        <f t="shared" ref="K146:K147" si="139">H146-F146</f>
        <v>5.5</v>
      </c>
      <c r="L146" s="299">
        <v>100</v>
      </c>
      <c r="M146" s="300">
        <f t="shared" ref="M146:M147" si="140">(K146*N146)-100</f>
        <v>3062.5</v>
      </c>
      <c r="N146" s="300">
        <v>575</v>
      </c>
      <c r="O146" s="294" t="s">
        <v>614</v>
      </c>
      <c r="P146" s="461">
        <v>44460</v>
      </c>
      <c r="Q146" s="295"/>
      <c r="R146" s="296" t="s">
        <v>618</v>
      </c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</row>
    <row r="147" spans="1:38" s="284" customFormat="1" ht="12.75" customHeight="1">
      <c r="A147" s="320">
        <v>53</v>
      </c>
      <c r="B147" s="495">
        <v>44460</v>
      </c>
      <c r="C147" s="330"/>
      <c r="D147" s="325" t="s">
        <v>1047</v>
      </c>
      <c r="E147" s="331" t="s">
        <v>616</v>
      </c>
      <c r="F147" s="280">
        <v>16.5</v>
      </c>
      <c r="G147" s="280">
        <v>7</v>
      </c>
      <c r="H147" s="280">
        <v>21</v>
      </c>
      <c r="I147" s="332" t="s">
        <v>1048</v>
      </c>
      <c r="J147" s="292" t="s">
        <v>1100</v>
      </c>
      <c r="K147" s="299">
        <f t="shared" si="139"/>
        <v>4.5</v>
      </c>
      <c r="L147" s="299">
        <v>100</v>
      </c>
      <c r="M147" s="300">
        <f t="shared" si="140"/>
        <v>2375</v>
      </c>
      <c r="N147" s="300">
        <v>550</v>
      </c>
      <c r="O147" s="294" t="s">
        <v>614</v>
      </c>
      <c r="P147" s="495">
        <v>44462</v>
      </c>
      <c r="Q147" s="295"/>
      <c r="R147" s="296" t="s">
        <v>618</v>
      </c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</row>
    <row r="148" spans="1:38" s="284" customFormat="1" ht="12.75" customHeight="1">
      <c r="A148" s="333">
        <v>54</v>
      </c>
      <c r="B148" s="400">
        <v>44460</v>
      </c>
      <c r="C148" s="334"/>
      <c r="D148" s="326" t="s">
        <v>1045</v>
      </c>
      <c r="E148" s="335" t="s">
        <v>616</v>
      </c>
      <c r="F148" s="274">
        <v>20</v>
      </c>
      <c r="G148" s="274">
        <v>12</v>
      </c>
      <c r="H148" s="274">
        <v>13</v>
      </c>
      <c r="I148" s="276" t="s">
        <v>1046</v>
      </c>
      <c r="J148" s="281" t="s">
        <v>1020</v>
      </c>
      <c r="K148" s="297">
        <f t="shared" ref="K148" si="141">H148-F148</f>
        <v>-7</v>
      </c>
      <c r="L148" s="297">
        <v>100</v>
      </c>
      <c r="M148" s="277">
        <f t="shared" ref="M148" si="142">(K148*N148)-100</f>
        <v>-4125</v>
      </c>
      <c r="N148" s="277">
        <v>575</v>
      </c>
      <c r="O148" s="282" t="s">
        <v>627</v>
      </c>
      <c r="P148" s="298">
        <v>44461</v>
      </c>
      <c r="Q148" s="295"/>
      <c r="R148" s="296" t="s">
        <v>615</v>
      </c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</row>
    <row r="149" spans="1:38" s="284" customFormat="1" ht="12.75" customHeight="1">
      <c r="A149" s="333">
        <v>55</v>
      </c>
      <c r="B149" s="400">
        <v>44460</v>
      </c>
      <c r="C149" s="334"/>
      <c r="D149" s="326" t="s">
        <v>1030</v>
      </c>
      <c r="E149" s="335" t="s">
        <v>616</v>
      </c>
      <c r="F149" s="274">
        <v>72.5</v>
      </c>
      <c r="G149" s="274">
        <v>19</v>
      </c>
      <c r="H149" s="274">
        <v>19</v>
      </c>
      <c r="I149" s="276" t="s">
        <v>1049</v>
      </c>
      <c r="J149" s="281" t="s">
        <v>1067</v>
      </c>
      <c r="K149" s="297">
        <f t="shared" ref="K149" si="143">H149-F149</f>
        <v>-53.5</v>
      </c>
      <c r="L149" s="297">
        <v>100</v>
      </c>
      <c r="M149" s="277">
        <f t="shared" ref="M149" si="144">(K149*N149)-100</f>
        <v>-2775</v>
      </c>
      <c r="N149" s="277">
        <v>50</v>
      </c>
      <c r="O149" s="282" t="s">
        <v>627</v>
      </c>
      <c r="P149" s="298">
        <v>44461</v>
      </c>
      <c r="Q149" s="295"/>
      <c r="R149" s="296" t="s">
        <v>615</v>
      </c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</row>
    <row r="150" spans="1:38" s="284" customFormat="1" ht="12.75" customHeight="1">
      <c r="A150" s="320">
        <v>56</v>
      </c>
      <c r="B150" s="463">
        <v>44460</v>
      </c>
      <c r="C150" s="330"/>
      <c r="D150" s="325" t="s">
        <v>1050</v>
      </c>
      <c r="E150" s="331" t="s">
        <v>616</v>
      </c>
      <c r="F150" s="280">
        <v>39.5</v>
      </c>
      <c r="G150" s="280">
        <v>25</v>
      </c>
      <c r="H150" s="280">
        <v>51</v>
      </c>
      <c r="I150" s="332" t="s">
        <v>929</v>
      </c>
      <c r="J150" s="292" t="s">
        <v>1065</v>
      </c>
      <c r="K150" s="299">
        <f t="shared" ref="K150" si="145">H150-F150</f>
        <v>11.5</v>
      </c>
      <c r="L150" s="299">
        <v>100</v>
      </c>
      <c r="M150" s="300">
        <f t="shared" ref="M150" si="146">(K150*N150)-100</f>
        <v>3350</v>
      </c>
      <c r="N150" s="300">
        <v>300</v>
      </c>
      <c r="O150" s="294" t="s">
        <v>614</v>
      </c>
      <c r="P150" s="463">
        <v>44461</v>
      </c>
      <c r="Q150" s="295"/>
      <c r="R150" s="296" t="s">
        <v>618</v>
      </c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</row>
    <row r="151" spans="1:38" s="284" customFormat="1" ht="12.75" customHeight="1">
      <c r="A151" s="320">
        <v>57</v>
      </c>
      <c r="B151" s="463">
        <v>44460</v>
      </c>
      <c r="C151" s="330"/>
      <c r="D151" s="325" t="s">
        <v>1051</v>
      </c>
      <c r="E151" s="331" t="s">
        <v>616</v>
      </c>
      <c r="F151" s="280">
        <v>5.15</v>
      </c>
      <c r="G151" s="280">
        <v>3.6</v>
      </c>
      <c r="H151" s="280">
        <v>6.1</v>
      </c>
      <c r="I151" s="385" t="s">
        <v>1052</v>
      </c>
      <c r="J151" s="292" t="s">
        <v>1066</v>
      </c>
      <c r="K151" s="299">
        <f t="shared" ref="K151:K152" si="147">H151-F151</f>
        <v>0.94999999999999929</v>
      </c>
      <c r="L151" s="299">
        <v>100</v>
      </c>
      <c r="M151" s="300">
        <f t="shared" ref="M151:M152" si="148">(K151*N151)-100</f>
        <v>2939.9999999999977</v>
      </c>
      <c r="N151" s="300">
        <v>3200</v>
      </c>
      <c r="O151" s="294" t="s">
        <v>614</v>
      </c>
      <c r="P151" s="463">
        <v>44461</v>
      </c>
      <c r="Q151" s="295"/>
      <c r="R151" s="296" t="s">
        <v>615</v>
      </c>
      <c r="S151" s="283"/>
      <c r="T151" s="283"/>
      <c r="U151" s="283"/>
      <c r="V151" s="283"/>
      <c r="W151" s="283"/>
      <c r="X151" s="283"/>
      <c r="Y151" s="283"/>
      <c r="Z151" s="283"/>
      <c r="AA151" s="283"/>
      <c r="AB151" s="283"/>
      <c r="AC151" s="283"/>
      <c r="AD151" s="283"/>
      <c r="AE151" s="283"/>
      <c r="AF151" s="283"/>
      <c r="AG151" s="283"/>
      <c r="AH151" s="283"/>
      <c r="AI151" s="283"/>
      <c r="AJ151" s="283"/>
      <c r="AK151" s="283"/>
      <c r="AL151" s="283"/>
    </row>
    <row r="152" spans="1:38" s="284" customFormat="1" ht="12.75" customHeight="1">
      <c r="A152" s="320">
        <v>58</v>
      </c>
      <c r="B152" s="495">
        <v>44460</v>
      </c>
      <c r="C152" s="330"/>
      <c r="D152" s="325" t="s">
        <v>1053</v>
      </c>
      <c r="E152" s="331" t="s">
        <v>616</v>
      </c>
      <c r="F152" s="280">
        <v>34.5</v>
      </c>
      <c r="G152" s="280">
        <v>19</v>
      </c>
      <c r="H152" s="280">
        <v>39.5</v>
      </c>
      <c r="I152" s="332" t="s">
        <v>1054</v>
      </c>
      <c r="J152" s="292" t="s">
        <v>940</v>
      </c>
      <c r="K152" s="299">
        <f t="shared" si="147"/>
        <v>5</v>
      </c>
      <c r="L152" s="299">
        <v>100</v>
      </c>
      <c r="M152" s="300">
        <f t="shared" si="148"/>
        <v>1400</v>
      </c>
      <c r="N152" s="300">
        <v>300</v>
      </c>
      <c r="O152" s="294" t="s">
        <v>614</v>
      </c>
      <c r="P152" s="495">
        <v>44462</v>
      </c>
      <c r="Q152" s="295"/>
      <c r="R152" s="296" t="s">
        <v>615</v>
      </c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283"/>
      <c r="AH152" s="283"/>
      <c r="AI152" s="283"/>
      <c r="AJ152" s="283"/>
      <c r="AK152" s="283"/>
      <c r="AL152" s="283"/>
    </row>
    <row r="153" spans="1:38" s="284" customFormat="1" ht="12.75" customHeight="1">
      <c r="A153" s="320">
        <v>59</v>
      </c>
      <c r="B153" s="495">
        <v>44461</v>
      </c>
      <c r="C153" s="330"/>
      <c r="D153" s="325" t="s">
        <v>1070</v>
      </c>
      <c r="E153" s="331" t="s">
        <v>616</v>
      </c>
      <c r="F153" s="280">
        <v>37</v>
      </c>
      <c r="G153" s="280">
        <v>20</v>
      </c>
      <c r="H153" s="280">
        <v>45.5</v>
      </c>
      <c r="I153" s="332">
        <v>70</v>
      </c>
      <c r="J153" s="292" t="s">
        <v>884</v>
      </c>
      <c r="K153" s="299">
        <f t="shared" ref="K153" si="149">H153-F153</f>
        <v>8.5</v>
      </c>
      <c r="L153" s="299">
        <v>100</v>
      </c>
      <c r="M153" s="300">
        <f t="shared" ref="M153" si="150">(K153*N153)-100</f>
        <v>2450</v>
      </c>
      <c r="N153" s="300">
        <v>300</v>
      </c>
      <c r="O153" s="294" t="s">
        <v>614</v>
      </c>
      <c r="P153" s="495">
        <v>44462</v>
      </c>
      <c r="Q153" s="295"/>
      <c r="R153" s="296" t="s">
        <v>618</v>
      </c>
      <c r="S153" s="283"/>
      <c r="T153" s="283"/>
      <c r="U153" s="283"/>
      <c r="V153" s="283"/>
      <c r="W153" s="2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</row>
    <row r="154" spans="1:38" s="284" customFormat="1" ht="12.75" customHeight="1">
      <c r="A154" s="540">
        <v>60</v>
      </c>
      <c r="B154" s="542">
        <v>44461</v>
      </c>
      <c r="C154" s="468"/>
      <c r="D154" s="469" t="s">
        <v>1071</v>
      </c>
      <c r="E154" s="470" t="s">
        <v>616</v>
      </c>
      <c r="F154" s="470" t="s">
        <v>1072</v>
      </c>
      <c r="G154" s="470">
        <v>110</v>
      </c>
      <c r="H154" s="470"/>
      <c r="I154" s="471" t="s">
        <v>1014</v>
      </c>
      <c r="J154" s="544" t="s">
        <v>617</v>
      </c>
      <c r="K154" s="472"/>
      <c r="L154" s="472"/>
      <c r="M154" s="546"/>
      <c r="N154" s="548"/>
      <c r="O154" s="536"/>
      <c r="P154" s="538"/>
      <c r="Q154" s="295"/>
      <c r="R154" s="296" t="s">
        <v>618</v>
      </c>
      <c r="S154" s="283"/>
      <c r="T154" s="283"/>
      <c r="U154" s="283"/>
      <c r="V154" s="283"/>
      <c r="W154" s="283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</row>
    <row r="155" spans="1:38" s="284" customFormat="1" ht="12.75" customHeight="1">
      <c r="A155" s="541"/>
      <c r="B155" s="543"/>
      <c r="C155" s="473"/>
      <c r="D155" s="474" t="s">
        <v>1073</v>
      </c>
      <c r="E155" s="475" t="s">
        <v>855</v>
      </c>
      <c r="F155" s="475" t="s">
        <v>1074</v>
      </c>
      <c r="G155" s="475"/>
      <c r="H155" s="475"/>
      <c r="I155" s="496"/>
      <c r="J155" s="545"/>
      <c r="K155" s="476"/>
      <c r="L155" s="477"/>
      <c r="M155" s="547"/>
      <c r="N155" s="549"/>
      <c r="O155" s="537"/>
      <c r="P155" s="539"/>
      <c r="Q155" s="295"/>
      <c r="R155" s="296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</row>
    <row r="156" spans="1:38" s="284" customFormat="1" ht="12.75" customHeight="1">
      <c r="A156" s="333">
        <v>61</v>
      </c>
      <c r="B156" s="400">
        <v>44462</v>
      </c>
      <c r="C156" s="334"/>
      <c r="D156" s="326" t="s">
        <v>1097</v>
      </c>
      <c r="E156" s="335" t="s">
        <v>616</v>
      </c>
      <c r="F156" s="274">
        <v>36</v>
      </c>
      <c r="G156" s="274">
        <v>7</v>
      </c>
      <c r="H156" s="274">
        <v>7</v>
      </c>
      <c r="I156" s="276" t="s">
        <v>1098</v>
      </c>
      <c r="J156" s="281" t="s">
        <v>1099</v>
      </c>
      <c r="K156" s="297">
        <f t="shared" ref="K156" si="151">H156-F156</f>
        <v>-29</v>
      </c>
      <c r="L156" s="297">
        <v>100</v>
      </c>
      <c r="M156" s="277">
        <f t="shared" ref="M156:M157" si="152">(K156*N156)-100</f>
        <v>-1550</v>
      </c>
      <c r="N156" s="277">
        <v>50</v>
      </c>
      <c r="O156" s="282" t="s">
        <v>627</v>
      </c>
      <c r="P156" s="298">
        <v>44462</v>
      </c>
      <c r="Q156" s="295"/>
      <c r="R156" s="296" t="s">
        <v>615</v>
      </c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</row>
    <row r="157" spans="1:38" s="284" customFormat="1" ht="12.75" customHeight="1">
      <c r="A157" s="333">
        <v>62</v>
      </c>
      <c r="B157" s="400">
        <v>44462</v>
      </c>
      <c r="C157" s="334"/>
      <c r="D157" s="326" t="s">
        <v>1101</v>
      </c>
      <c r="E157" s="335" t="s">
        <v>855</v>
      </c>
      <c r="F157" s="274">
        <v>95</v>
      </c>
      <c r="G157" s="274">
        <v>175</v>
      </c>
      <c r="H157" s="274">
        <v>152.5</v>
      </c>
      <c r="I157" s="276">
        <v>0.1</v>
      </c>
      <c r="J157" s="281" t="s">
        <v>1102</v>
      </c>
      <c r="K157" s="297">
        <f>F157-H157</f>
        <v>-57.5</v>
      </c>
      <c r="L157" s="297">
        <v>100</v>
      </c>
      <c r="M157" s="277">
        <f t="shared" si="152"/>
        <v>-2975</v>
      </c>
      <c r="N157" s="277">
        <v>50</v>
      </c>
      <c r="O157" s="282" t="s">
        <v>627</v>
      </c>
      <c r="P157" s="298">
        <v>44462</v>
      </c>
      <c r="Q157" s="295"/>
      <c r="R157" s="296" t="s">
        <v>615</v>
      </c>
      <c r="S157" s="283"/>
      <c r="T157" s="283"/>
      <c r="U157" s="283"/>
      <c r="V157" s="283"/>
      <c r="W157" s="283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</row>
    <row r="158" spans="1:38" s="284" customFormat="1" ht="12.75" customHeight="1">
      <c r="A158" s="321">
        <v>63</v>
      </c>
      <c r="B158" s="285">
        <v>44462</v>
      </c>
      <c r="C158" s="487"/>
      <c r="D158" s="488" t="s">
        <v>1070</v>
      </c>
      <c r="E158" s="321" t="s">
        <v>616</v>
      </c>
      <c r="F158" s="321" t="s">
        <v>1103</v>
      </c>
      <c r="G158" s="321">
        <v>18</v>
      </c>
      <c r="H158" s="321"/>
      <c r="I158" s="327">
        <v>70</v>
      </c>
      <c r="J158" s="327" t="s">
        <v>617</v>
      </c>
      <c r="K158" s="472"/>
      <c r="L158" s="472"/>
      <c r="M158" s="327"/>
      <c r="N158" s="327"/>
      <c r="O158" s="489"/>
      <c r="P158" s="462"/>
      <c r="Q158" s="295"/>
      <c r="R158" s="296" t="s">
        <v>618</v>
      </c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K158" s="283"/>
      <c r="AL158" s="283"/>
    </row>
    <row r="159" spans="1:38" s="284" customFormat="1" ht="12.75" customHeight="1">
      <c r="A159" s="478">
        <v>64</v>
      </c>
      <c r="B159" s="285">
        <v>44462</v>
      </c>
      <c r="C159" s="480"/>
      <c r="D159" s="481" t="s">
        <v>996</v>
      </c>
      <c r="E159" s="482" t="s">
        <v>616</v>
      </c>
      <c r="F159" s="483" t="s">
        <v>1104</v>
      </c>
      <c r="G159" s="484">
        <v>35</v>
      </c>
      <c r="H159" s="484"/>
      <c r="I159" s="485" t="s">
        <v>871</v>
      </c>
      <c r="J159" s="494" t="s">
        <v>617</v>
      </c>
      <c r="K159" s="493"/>
      <c r="L159" s="493"/>
      <c r="M159" s="486"/>
      <c r="N159" s="493"/>
      <c r="O159" s="490"/>
      <c r="P159" s="491"/>
      <c r="Q159" s="295"/>
      <c r="R159" s="296" t="s">
        <v>618</v>
      </c>
      <c r="S159" s="283"/>
      <c r="T159" s="283"/>
      <c r="U159" s="283"/>
      <c r="V159" s="283"/>
      <c r="W159" s="283"/>
      <c r="X159" s="283"/>
      <c r="Y159" s="283"/>
      <c r="Z159" s="283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83"/>
      <c r="AL159" s="283"/>
    </row>
    <row r="160" spans="1:38" s="284" customFormat="1" ht="12.75" customHeight="1">
      <c r="A160" s="321">
        <v>65</v>
      </c>
      <c r="B160" s="285">
        <v>44462</v>
      </c>
      <c r="C160" s="487"/>
      <c r="D160" s="488" t="s">
        <v>1105</v>
      </c>
      <c r="E160" s="321" t="s">
        <v>616</v>
      </c>
      <c r="F160" s="321" t="s">
        <v>1106</v>
      </c>
      <c r="G160" s="321">
        <v>4.7</v>
      </c>
      <c r="H160" s="321"/>
      <c r="I160" s="462">
        <v>44541</v>
      </c>
      <c r="J160" s="327" t="s">
        <v>617</v>
      </c>
      <c r="K160" s="472"/>
      <c r="L160" s="472"/>
      <c r="M160" s="327"/>
      <c r="N160" s="327"/>
      <c r="O160" s="489"/>
      <c r="P160" s="462"/>
      <c r="Q160" s="295"/>
      <c r="R160" s="296" t="s">
        <v>615</v>
      </c>
      <c r="S160" s="283"/>
      <c r="T160" s="283"/>
      <c r="U160" s="283"/>
      <c r="V160" s="283"/>
      <c r="W160" s="283"/>
      <c r="X160" s="283"/>
      <c r="Y160" s="283"/>
      <c r="Z160" s="283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</row>
    <row r="161" spans="1:38" s="284" customFormat="1" ht="12.75" customHeight="1">
      <c r="A161" s="478"/>
      <c r="B161" s="479"/>
      <c r="C161" s="480"/>
      <c r="D161" s="481"/>
      <c r="E161" s="482"/>
      <c r="F161" s="483"/>
      <c r="G161" s="484"/>
      <c r="H161" s="484"/>
      <c r="I161" s="485"/>
      <c r="J161" s="494"/>
      <c r="K161" s="493"/>
      <c r="L161" s="493"/>
      <c r="M161" s="486"/>
      <c r="N161" s="493"/>
      <c r="O161" s="490"/>
      <c r="P161" s="491"/>
      <c r="Q161" s="295"/>
      <c r="R161" s="296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</row>
    <row r="162" spans="1:38" s="284" customFormat="1" ht="12.75" customHeight="1">
      <c r="A162" s="321"/>
      <c r="B162" s="285"/>
      <c r="C162" s="487"/>
      <c r="D162" s="488"/>
      <c r="E162" s="321"/>
      <c r="F162" s="321"/>
      <c r="G162" s="321"/>
      <c r="H162" s="321"/>
      <c r="I162" s="327"/>
      <c r="J162" s="327"/>
      <c r="K162" s="472"/>
      <c r="L162" s="472"/>
      <c r="M162" s="327"/>
      <c r="N162" s="327"/>
      <c r="O162" s="489"/>
      <c r="P162" s="462"/>
      <c r="Q162" s="295"/>
      <c r="R162" s="296"/>
      <c r="S162" s="283"/>
      <c r="T162" s="283"/>
      <c r="U162" s="283"/>
      <c r="V162" s="283"/>
      <c r="W162" s="283"/>
      <c r="X162" s="283"/>
      <c r="Y162" s="283"/>
      <c r="Z162" s="283"/>
      <c r="AA162" s="283"/>
      <c r="AB162" s="283"/>
      <c r="AC162" s="283"/>
      <c r="AD162" s="283"/>
      <c r="AE162" s="283"/>
      <c r="AF162" s="283"/>
      <c r="AG162" s="283"/>
      <c r="AH162" s="283"/>
      <c r="AI162" s="283"/>
      <c r="AJ162" s="283"/>
      <c r="AK162" s="283"/>
      <c r="AL162" s="283"/>
    </row>
    <row r="163" spans="1:38" ht="13.9" customHeight="1">
      <c r="A163" s="478"/>
      <c r="B163" s="479"/>
      <c r="C163" s="480"/>
      <c r="D163" s="481"/>
      <c r="E163" s="482"/>
      <c r="F163" s="483"/>
      <c r="G163" s="484"/>
      <c r="H163" s="484"/>
      <c r="I163" s="485"/>
      <c r="J163" s="467"/>
      <c r="K163" s="466"/>
      <c r="L163" s="466"/>
      <c r="M163" s="486"/>
      <c r="N163" s="466"/>
      <c r="O163" s="464"/>
      <c r="P163" s="465"/>
      <c r="Q163" s="168"/>
      <c r="R163" s="180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4.25" customHeight="1">
      <c r="A164" s="1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75"/>
      <c r="B166" s="181"/>
      <c r="C166" s="181"/>
      <c r="D166" s="182"/>
      <c r="E166" s="175"/>
      <c r="F166" s="183"/>
      <c r="G166" s="175"/>
      <c r="H166" s="175"/>
      <c r="I166" s="175"/>
      <c r="J166" s="181"/>
      <c r="K166" s="184"/>
      <c r="L166" s="175"/>
      <c r="M166" s="175"/>
      <c r="N166" s="175"/>
      <c r="O166" s="185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>
      <c r="A167" s="98" t="s">
        <v>639</v>
      </c>
      <c r="B167" s="186"/>
      <c r="C167" s="186"/>
      <c r="D167" s="187"/>
      <c r="E167" s="149"/>
      <c r="F167" s="6"/>
      <c r="G167" s="6"/>
      <c r="H167" s="150"/>
      <c r="I167" s="188"/>
      <c r="J167" s="1"/>
      <c r="K167" s="6"/>
      <c r="L167" s="6"/>
      <c r="M167" s="6"/>
      <c r="N167" s="1"/>
      <c r="O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ht="38.25" customHeight="1">
      <c r="A168" s="99" t="s">
        <v>16</v>
      </c>
      <c r="B168" s="100" t="s">
        <v>590</v>
      </c>
      <c r="C168" s="100"/>
      <c r="D168" s="101" t="s">
        <v>602</v>
      </c>
      <c r="E168" s="100" t="s">
        <v>603</v>
      </c>
      <c r="F168" s="100" t="s">
        <v>604</v>
      </c>
      <c r="G168" s="100" t="s">
        <v>605</v>
      </c>
      <c r="H168" s="100" t="s">
        <v>606</v>
      </c>
      <c r="I168" s="100" t="s">
        <v>607</v>
      </c>
      <c r="J168" s="99" t="s">
        <v>608</v>
      </c>
      <c r="K168" s="153" t="s">
        <v>626</v>
      </c>
      <c r="L168" s="154" t="s">
        <v>610</v>
      </c>
      <c r="M168" s="102" t="s">
        <v>611</v>
      </c>
      <c r="N168" s="100" t="s">
        <v>612</v>
      </c>
      <c r="O168" s="101" t="s">
        <v>613</v>
      </c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38" ht="14.25" customHeight="1">
      <c r="A169" s="427">
        <v>1</v>
      </c>
      <c r="B169" s="423">
        <v>44420</v>
      </c>
      <c r="C169" s="460"/>
      <c r="D169" s="425" t="s">
        <v>516</v>
      </c>
      <c r="E169" s="426" t="s">
        <v>616</v>
      </c>
      <c r="F169" s="427">
        <v>314</v>
      </c>
      <c r="G169" s="427">
        <v>284</v>
      </c>
      <c r="H169" s="426">
        <v>343.5</v>
      </c>
      <c r="I169" s="428" t="s">
        <v>856</v>
      </c>
      <c r="J169" s="429" t="s">
        <v>1033</v>
      </c>
      <c r="K169" s="429">
        <f t="shared" ref="K169" si="153">H169-F169</f>
        <v>29.5</v>
      </c>
      <c r="L169" s="430">
        <f t="shared" ref="L169" si="154">(F169*-0.7)/100</f>
        <v>-2.198</v>
      </c>
      <c r="M169" s="431">
        <f t="shared" ref="M169" si="155">(K169+L169)/F169</f>
        <v>8.6949044585987262E-2</v>
      </c>
      <c r="N169" s="429" t="s">
        <v>614</v>
      </c>
      <c r="O169" s="432">
        <v>44455</v>
      </c>
      <c r="P169" s="103"/>
      <c r="Q169" s="1"/>
      <c r="R169" s="1" t="s">
        <v>615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89"/>
      <c r="B170" s="155"/>
      <c r="C170" s="190"/>
      <c r="D170" s="110"/>
      <c r="E170" s="191"/>
      <c r="F170" s="191"/>
      <c r="G170" s="191"/>
      <c r="H170" s="191"/>
      <c r="I170" s="191"/>
      <c r="J170" s="191"/>
      <c r="K170" s="192"/>
      <c r="L170" s="193"/>
      <c r="M170" s="191"/>
      <c r="N170" s="194"/>
      <c r="O170" s="195"/>
      <c r="P170" s="196"/>
      <c r="R170" s="6"/>
      <c r="S170" s="44"/>
      <c r="T170" s="1"/>
      <c r="U170" s="1"/>
      <c r="V170" s="1"/>
      <c r="W170" s="1"/>
      <c r="X170" s="1"/>
      <c r="Y170" s="1"/>
      <c r="Z170" s="1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</row>
    <row r="171" spans="1:38" ht="12.75" customHeight="1">
      <c r="A171" s="133" t="s">
        <v>619</v>
      </c>
      <c r="B171" s="133"/>
      <c r="C171" s="133"/>
      <c r="D171" s="133"/>
      <c r="E171" s="44"/>
      <c r="F171" s="141" t="s">
        <v>621</v>
      </c>
      <c r="G171" s="59"/>
      <c r="H171" s="59"/>
      <c r="I171" s="59"/>
      <c r="J171" s="6"/>
      <c r="K171" s="163"/>
      <c r="L171" s="164"/>
      <c r="M171" s="6"/>
      <c r="N171" s="123"/>
      <c r="O171" s="197"/>
      <c r="P171" s="1"/>
      <c r="Q171" s="1"/>
      <c r="R171" s="6"/>
      <c r="S171" s="1"/>
      <c r="T171" s="1"/>
      <c r="U171" s="1"/>
      <c r="V171" s="1"/>
      <c r="W171" s="1"/>
      <c r="X171" s="1"/>
      <c r="Y171" s="1"/>
    </row>
    <row r="172" spans="1:38" ht="12.75" customHeight="1">
      <c r="A172" s="140" t="s">
        <v>620</v>
      </c>
      <c r="B172" s="133"/>
      <c r="C172" s="133"/>
      <c r="D172" s="133"/>
      <c r="E172" s="6"/>
      <c r="F172" s="141" t="s">
        <v>623</v>
      </c>
      <c r="G172" s="6"/>
      <c r="H172" s="6" t="s">
        <v>848</v>
      </c>
      <c r="I172" s="6"/>
      <c r="J172" s="1"/>
      <c r="K172" s="6"/>
      <c r="L172" s="6"/>
      <c r="M172" s="6"/>
      <c r="N172" s="1"/>
      <c r="O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38" ht="12.75" customHeight="1">
      <c r="A173" s="140"/>
      <c r="B173" s="133"/>
      <c r="C173" s="133"/>
      <c r="D173" s="133"/>
      <c r="E173" s="6"/>
      <c r="F173" s="141"/>
      <c r="G173" s="6"/>
      <c r="H173" s="6"/>
      <c r="I173" s="6"/>
      <c r="J173" s="1"/>
      <c r="K173" s="6"/>
      <c r="L173" s="6"/>
      <c r="M173" s="6"/>
      <c r="N173" s="1"/>
      <c r="O173" s="1"/>
      <c r="Q173" s="1"/>
      <c r="R173" s="59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"/>
      <c r="B174" s="148" t="s">
        <v>640</v>
      </c>
      <c r="C174" s="148"/>
      <c r="D174" s="148"/>
      <c r="E174" s="148"/>
      <c r="F174" s="149"/>
      <c r="G174" s="6"/>
      <c r="H174" s="6"/>
      <c r="I174" s="150"/>
      <c r="J174" s="151"/>
      <c r="K174" s="152"/>
      <c r="L174" s="151"/>
      <c r="M174" s="6"/>
      <c r="N174" s="1"/>
      <c r="O174" s="1"/>
      <c r="Q174" s="1"/>
      <c r="R174" s="59"/>
      <c r="S174" s="1"/>
      <c r="T174" s="1"/>
      <c r="U174" s="1"/>
      <c r="V174" s="1"/>
      <c r="W174" s="1"/>
      <c r="X174" s="1"/>
      <c r="Y174" s="1"/>
      <c r="Z174" s="1"/>
    </row>
    <row r="175" spans="1:38" ht="38.25" customHeight="1">
      <c r="A175" s="99" t="s">
        <v>16</v>
      </c>
      <c r="B175" s="100" t="s">
        <v>590</v>
      </c>
      <c r="C175" s="100"/>
      <c r="D175" s="101" t="s">
        <v>602</v>
      </c>
      <c r="E175" s="100" t="s">
        <v>603</v>
      </c>
      <c r="F175" s="100" t="s">
        <v>604</v>
      </c>
      <c r="G175" s="100" t="s">
        <v>625</v>
      </c>
      <c r="H175" s="100" t="s">
        <v>606</v>
      </c>
      <c r="I175" s="100" t="s">
        <v>607</v>
      </c>
      <c r="J175" s="198" t="s">
        <v>608</v>
      </c>
      <c r="K175" s="153" t="s">
        <v>626</v>
      </c>
      <c r="L175" s="167" t="s">
        <v>634</v>
      </c>
      <c r="M175" s="100" t="s">
        <v>635</v>
      </c>
      <c r="N175" s="154" t="s">
        <v>610</v>
      </c>
      <c r="O175" s="102" t="s">
        <v>611</v>
      </c>
      <c r="P175" s="100" t="s">
        <v>612</v>
      </c>
      <c r="Q175" s="101" t="s">
        <v>613</v>
      </c>
      <c r="R175" s="59"/>
      <c r="S175" s="1"/>
      <c r="T175" s="1"/>
      <c r="U175" s="1"/>
      <c r="V175" s="1"/>
      <c r="W175" s="1"/>
      <c r="X175" s="1"/>
      <c r="Y175" s="1"/>
      <c r="Z175" s="1"/>
    </row>
    <row r="176" spans="1:38" ht="14.25" customHeight="1">
      <c r="A176" s="114"/>
      <c r="B176" s="116"/>
      <c r="C176" s="199"/>
      <c r="D176" s="117"/>
      <c r="E176" s="118"/>
      <c r="F176" s="200"/>
      <c r="G176" s="114"/>
      <c r="H176" s="118"/>
      <c r="I176" s="119"/>
      <c r="J176" s="201"/>
      <c r="K176" s="201"/>
      <c r="L176" s="202"/>
      <c r="M176" s="108"/>
      <c r="N176" s="202"/>
      <c r="O176" s="203"/>
      <c r="P176" s="204"/>
      <c r="Q176" s="205"/>
      <c r="R176" s="161"/>
      <c r="S176" s="127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38" ht="14.25" customHeight="1">
      <c r="A177" s="114"/>
      <c r="B177" s="116"/>
      <c r="C177" s="199"/>
      <c r="D177" s="117"/>
      <c r="E177" s="118"/>
      <c r="F177" s="200"/>
      <c r="G177" s="114"/>
      <c r="H177" s="118"/>
      <c r="I177" s="119"/>
      <c r="J177" s="201"/>
      <c r="K177" s="201"/>
      <c r="L177" s="202"/>
      <c r="M177" s="108"/>
      <c r="N177" s="202"/>
      <c r="O177" s="203"/>
      <c r="P177" s="204"/>
      <c r="Q177" s="205"/>
      <c r="R177" s="161"/>
      <c r="S177" s="127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38" ht="14.25" customHeight="1">
      <c r="A178" s="114"/>
      <c r="B178" s="116"/>
      <c r="C178" s="199"/>
      <c r="D178" s="117"/>
      <c r="E178" s="118"/>
      <c r="F178" s="200"/>
      <c r="G178" s="114"/>
      <c r="H178" s="118"/>
      <c r="I178" s="119"/>
      <c r="J178" s="201"/>
      <c r="K178" s="201"/>
      <c r="L178" s="202"/>
      <c r="M178" s="108"/>
      <c r="N178" s="202"/>
      <c r="O178" s="203"/>
      <c r="P178" s="204"/>
      <c r="Q178" s="205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14"/>
      <c r="B179" s="116"/>
      <c r="C179" s="199"/>
      <c r="D179" s="117"/>
      <c r="E179" s="118"/>
      <c r="F179" s="201"/>
      <c r="G179" s="114"/>
      <c r="H179" s="118"/>
      <c r="I179" s="119"/>
      <c r="J179" s="201"/>
      <c r="K179" s="201"/>
      <c r="L179" s="202"/>
      <c r="M179" s="108"/>
      <c r="N179" s="202"/>
      <c r="O179" s="203"/>
      <c r="P179" s="204"/>
      <c r="Q179" s="205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14"/>
      <c r="B180" s="116"/>
      <c r="C180" s="199"/>
      <c r="D180" s="117"/>
      <c r="E180" s="118"/>
      <c r="F180" s="201"/>
      <c r="G180" s="114"/>
      <c r="H180" s="118"/>
      <c r="I180" s="119"/>
      <c r="J180" s="201"/>
      <c r="K180" s="201"/>
      <c r="L180" s="202"/>
      <c r="M180" s="108"/>
      <c r="N180" s="202"/>
      <c r="O180" s="203"/>
      <c r="P180" s="204"/>
      <c r="Q180" s="205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14"/>
      <c r="B181" s="116"/>
      <c r="C181" s="199"/>
      <c r="D181" s="117"/>
      <c r="E181" s="118"/>
      <c r="F181" s="200"/>
      <c r="G181" s="114"/>
      <c r="H181" s="118"/>
      <c r="I181" s="119"/>
      <c r="J181" s="201"/>
      <c r="K181" s="201"/>
      <c r="L181" s="202"/>
      <c r="M181" s="108"/>
      <c r="N181" s="202"/>
      <c r="O181" s="203"/>
      <c r="P181" s="204"/>
      <c r="Q181" s="205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14"/>
      <c r="B182" s="116"/>
      <c r="C182" s="199"/>
      <c r="D182" s="117"/>
      <c r="E182" s="118"/>
      <c r="F182" s="200"/>
      <c r="G182" s="114"/>
      <c r="H182" s="118"/>
      <c r="I182" s="119"/>
      <c r="J182" s="201"/>
      <c r="K182" s="201"/>
      <c r="L182" s="201"/>
      <c r="M182" s="201"/>
      <c r="N182" s="202"/>
      <c r="O182" s="206"/>
      <c r="P182" s="204"/>
      <c r="Q182" s="205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14"/>
      <c r="B183" s="116"/>
      <c r="C183" s="199"/>
      <c r="D183" s="117"/>
      <c r="E183" s="118"/>
      <c r="F183" s="201"/>
      <c r="G183" s="114"/>
      <c r="H183" s="118"/>
      <c r="I183" s="119"/>
      <c r="J183" s="201"/>
      <c r="K183" s="201"/>
      <c r="L183" s="202"/>
      <c r="M183" s="108"/>
      <c r="N183" s="202"/>
      <c r="O183" s="203"/>
      <c r="P183" s="204"/>
      <c r="Q183" s="205"/>
      <c r="R183" s="161"/>
      <c r="S183" s="127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14"/>
      <c r="B184" s="116"/>
      <c r="C184" s="199"/>
      <c r="D184" s="117"/>
      <c r="E184" s="118"/>
      <c r="F184" s="200"/>
      <c r="G184" s="114"/>
      <c r="H184" s="118"/>
      <c r="I184" s="119"/>
      <c r="J184" s="207"/>
      <c r="K184" s="207"/>
      <c r="L184" s="207"/>
      <c r="M184" s="207"/>
      <c r="N184" s="208"/>
      <c r="O184" s="203"/>
      <c r="P184" s="120"/>
      <c r="Q184" s="205"/>
      <c r="R184" s="161"/>
      <c r="S184" s="127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>
      <c r="A185" s="140"/>
      <c r="B185" s="133"/>
      <c r="C185" s="133"/>
      <c r="D185" s="133"/>
      <c r="E185" s="6"/>
      <c r="F185" s="141"/>
      <c r="G185" s="6"/>
      <c r="H185" s="6"/>
      <c r="I185" s="6"/>
      <c r="J185" s="1"/>
      <c r="K185" s="6"/>
      <c r="L185" s="6"/>
      <c r="M185" s="6"/>
      <c r="N185" s="1"/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12.75" customHeight="1">
      <c r="A186" s="140"/>
      <c r="B186" s="133"/>
      <c r="C186" s="133"/>
      <c r="D186" s="133"/>
      <c r="E186" s="6"/>
      <c r="F186" s="141"/>
      <c r="G186" s="59"/>
      <c r="H186" s="44"/>
      <c r="I186" s="59"/>
      <c r="J186" s="6"/>
      <c r="K186" s="163"/>
      <c r="L186" s="164"/>
      <c r="M186" s="6"/>
      <c r="N186" s="123"/>
      <c r="O186" s="165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59"/>
      <c r="B187" s="122"/>
      <c r="C187" s="122"/>
      <c r="D187" s="44"/>
      <c r="E187" s="59"/>
      <c r="F187" s="59"/>
      <c r="G187" s="59"/>
      <c r="H187" s="44"/>
      <c r="I187" s="59"/>
      <c r="J187" s="6"/>
      <c r="K187" s="163"/>
      <c r="L187" s="164"/>
      <c r="M187" s="6"/>
      <c r="N187" s="123"/>
      <c r="O187" s="165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44"/>
      <c r="B188" s="209" t="s">
        <v>641</v>
      </c>
      <c r="C188" s="209"/>
      <c r="D188" s="209"/>
      <c r="E188" s="209"/>
      <c r="F188" s="6"/>
      <c r="G188" s="6"/>
      <c r="H188" s="151"/>
      <c r="I188" s="6"/>
      <c r="J188" s="151"/>
      <c r="K188" s="152"/>
      <c r="L188" s="6"/>
      <c r="M188" s="6"/>
      <c r="N188" s="1"/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38.25" customHeight="1">
      <c r="A189" s="99" t="s">
        <v>16</v>
      </c>
      <c r="B189" s="100" t="s">
        <v>590</v>
      </c>
      <c r="C189" s="100"/>
      <c r="D189" s="101" t="s">
        <v>602</v>
      </c>
      <c r="E189" s="100" t="s">
        <v>603</v>
      </c>
      <c r="F189" s="100" t="s">
        <v>604</v>
      </c>
      <c r="G189" s="100" t="s">
        <v>642</v>
      </c>
      <c r="H189" s="100" t="s">
        <v>643</v>
      </c>
      <c r="I189" s="100" t="s">
        <v>607</v>
      </c>
      <c r="J189" s="210" t="s">
        <v>608</v>
      </c>
      <c r="K189" s="100" t="s">
        <v>609</v>
      </c>
      <c r="L189" s="100" t="s">
        <v>644</v>
      </c>
      <c r="M189" s="100" t="s">
        <v>612</v>
      </c>
      <c r="N189" s="101" t="s">
        <v>613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211">
        <v>1</v>
      </c>
      <c r="B190" s="212">
        <v>41579</v>
      </c>
      <c r="C190" s="212"/>
      <c r="D190" s="213" t="s">
        <v>645</v>
      </c>
      <c r="E190" s="214" t="s">
        <v>646</v>
      </c>
      <c r="F190" s="215">
        <v>82</v>
      </c>
      <c r="G190" s="214" t="s">
        <v>647</v>
      </c>
      <c r="H190" s="214">
        <v>100</v>
      </c>
      <c r="I190" s="216">
        <v>100</v>
      </c>
      <c r="J190" s="217" t="s">
        <v>648</v>
      </c>
      <c r="K190" s="218">
        <f t="shared" ref="K190:K242" si="156">H190-F190</f>
        <v>18</v>
      </c>
      <c r="L190" s="219">
        <f t="shared" ref="L190:L242" si="157">K190/F190</f>
        <v>0.21951219512195122</v>
      </c>
      <c r="M190" s="214" t="s">
        <v>614</v>
      </c>
      <c r="N190" s="220">
        <v>42657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211">
        <v>2</v>
      </c>
      <c r="B191" s="212">
        <v>41794</v>
      </c>
      <c r="C191" s="212"/>
      <c r="D191" s="213" t="s">
        <v>649</v>
      </c>
      <c r="E191" s="214" t="s">
        <v>616</v>
      </c>
      <c r="F191" s="215">
        <v>257</v>
      </c>
      <c r="G191" s="214" t="s">
        <v>647</v>
      </c>
      <c r="H191" s="214">
        <v>300</v>
      </c>
      <c r="I191" s="216">
        <v>300</v>
      </c>
      <c r="J191" s="217" t="s">
        <v>648</v>
      </c>
      <c r="K191" s="218">
        <f t="shared" si="156"/>
        <v>43</v>
      </c>
      <c r="L191" s="219">
        <f t="shared" si="157"/>
        <v>0.16731517509727625</v>
      </c>
      <c r="M191" s="214" t="s">
        <v>614</v>
      </c>
      <c r="N191" s="220">
        <v>41822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211">
        <v>3</v>
      </c>
      <c r="B192" s="212">
        <v>41828</v>
      </c>
      <c r="C192" s="212"/>
      <c r="D192" s="213" t="s">
        <v>650</v>
      </c>
      <c r="E192" s="214" t="s">
        <v>616</v>
      </c>
      <c r="F192" s="215">
        <v>393</v>
      </c>
      <c r="G192" s="214" t="s">
        <v>647</v>
      </c>
      <c r="H192" s="214">
        <v>468</v>
      </c>
      <c r="I192" s="216">
        <v>468</v>
      </c>
      <c r="J192" s="217" t="s">
        <v>648</v>
      </c>
      <c r="K192" s="218">
        <f t="shared" si="156"/>
        <v>75</v>
      </c>
      <c r="L192" s="219">
        <f t="shared" si="157"/>
        <v>0.19083969465648856</v>
      </c>
      <c r="M192" s="214" t="s">
        <v>614</v>
      </c>
      <c r="N192" s="220">
        <v>41863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1">
        <v>4</v>
      </c>
      <c r="B193" s="212">
        <v>41857</v>
      </c>
      <c r="C193" s="212"/>
      <c r="D193" s="213" t="s">
        <v>651</v>
      </c>
      <c r="E193" s="214" t="s">
        <v>616</v>
      </c>
      <c r="F193" s="215">
        <v>205</v>
      </c>
      <c r="G193" s="214" t="s">
        <v>647</v>
      </c>
      <c r="H193" s="214">
        <v>275</v>
      </c>
      <c r="I193" s="216">
        <v>250</v>
      </c>
      <c r="J193" s="217" t="s">
        <v>648</v>
      </c>
      <c r="K193" s="218">
        <f t="shared" si="156"/>
        <v>70</v>
      </c>
      <c r="L193" s="219">
        <f t="shared" si="157"/>
        <v>0.34146341463414637</v>
      </c>
      <c r="M193" s="214" t="s">
        <v>614</v>
      </c>
      <c r="N193" s="220">
        <v>41962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1">
        <v>5</v>
      </c>
      <c r="B194" s="212">
        <v>41886</v>
      </c>
      <c r="C194" s="212"/>
      <c r="D194" s="213" t="s">
        <v>652</v>
      </c>
      <c r="E194" s="214" t="s">
        <v>616</v>
      </c>
      <c r="F194" s="215">
        <v>162</v>
      </c>
      <c r="G194" s="214" t="s">
        <v>647</v>
      </c>
      <c r="H194" s="214">
        <v>190</v>
      </c>
      <c r="I194" s="216">
        <v>190</v>
      </c>
      <c r="J194" s="217" t="s">
        <v>648</v>
      </c>
      <c r="K194" s="218">
        <f t="shared" si="156"/>
        <v>28</v>
      </c>
      <c r="L194" s="219">
        <f t="shared" si="157"/>
        <v>0.1728395061728395</v>
      </c>
      <c r="M194" s="214" t="s">
        <v>614</v>
      </c>
      <c r="N194" s="220">
        <v>42006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1">
        <v>6</v>
      </c>
      <c r="B195" s="212">
        <v>41886</v>
      </c>
      <c r="C195" s="212"/>
      <c r="D195" s="213" t="s">
        <v>653</v>
      </c>
      <c r="E195" s="214" t="s">
        <v>616</v>
      </c>
      <c r="F195" s="215">
        <v>75</v>
      </c>
      <c r="G195" s="214" t="s">
        <v>647</v>
      </c>
      <c r="H195" s="214">
        <v>91.5</v>
      </c>
      <c r="I195" s="216" t="s">
        <v>654</v>
      </c>
      <c r="J195" s="217" t="s">
        <v>655</v>
      </c>
      <c r="K195" s="218">
        <f t="shared" si="156"/>
        <v>16.5</v>
      </c>
      <c r="L195" s="219">
        <f t="shared" si="157"/>
        <v>0.22</v>
      </c>
      <c r="M195" s="214" t="s">
        <v>614</v>
      </c>
      <c r="N195" s="220">
        <v>41954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1">
        <v>7</v>
      </c>
      <c r="B196" s="212">
        <v>41913</v>
      </c>
      <c r="C196" s="212"/>
      <c r="D196" s="213" t="s">
        <v>656</v>
      </c>
      <c r="E196" s="214" t="s">
        <v>616</v>
      </c>
      <c r="F196" s="215">
        <v>850</v>
      </c>
      <c r="G196" s="214" t="s">
        <v>647</v>
      </c>
      <c r="H196" s="214">
        <v>982.5</v>
      </c>
      <c r="I196" s="216">
        <v>1050</v>
      </c>
      <c r="J196" s="217" t="s">
        <v>657</v>
      </c>
      <c r="K196" s="218">
        <f t="shared" si="156"/>
        <v>132.5</v>
      </c>
      <c r="L196" s="219">
        <f t="shared" si="157"/>
        <v>0.15588235294117647</v>
      </c>
      <c r="M196" s="214" t="s">
        <v>614</v>
      </c>
      <c r="N196" s="220">
        <v>42039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1">
        <v>8</v>
      </c>
      <c r="B197" s="212">
        <v>41913</v>
      </c>
      <c r="C197" s="212"/>
      <c r="D197" s="213" t="s">
        <v>658</v>
      </c>
      <c r="E197" s="214" t="s">
        <v>616</v>
      </c>
      <c r="F197" s="215">
        <v>475</v>
      </c>
      <c r="G197" s="214" t="s">
        <v>647</v>
      </c>
      <c r="H197" s="214">
        <v>515</v>
      </c>
      <c r="I197" s="216">
        <v>600</v>
      </c>
      <c r="J197" s="217" t="s">
        <v>659</v>
      </c>
      <c r="K197" s="218">
        <f t="shared" si="156"/>
        <v>40</v>
      </c>
      <c r="L197" s="219">
        <f t="shared" si="157"/>
        <v>8.4210526315789472E-2</v>
      </c>
      <c r="M197" s="214" t="s">
        <v>614</v>
      </c>
      <c r="N197" s="220">
        <v>41939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1">
        <v>9</v>
      </c>
      <c r="B198" s="212">
        <v>41913</v>
      </c>
      <c r="C198" s="212"/>
      <c r="D198" s="213" t="s">
        <v>660</v>
      </c>
      <c r="E198" s="214" t="s">
        <v>616</v>
      </c>
      <c r="F198" s="215">
        <v>86</v>
      </c>
      <c r="G198" s="214" t="s">
        <v>647</v>
      </c>
      <c r="H198" s="214">
        <v>99</v>
      </c>
      <c r="I198" s="216">
        <v>140</v>
      </c>
      <c r="J198" s="217" t="s">
        <v>661</v>
      </c>
      <c r="K198" s="218">
        <f t="shared" si="156"/>
        <v>13</v>
      </c>
      <c r="L198" s="219">
        <f t="shared" si="157"/>
        <v>0.15116279069767441</v>
      </c>
      <c r="M198" s="214" t="s">
        <v>614</v>
      </c>
      <c r="N198" s="220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1">
        <v>10</v>
      </c>
      <c r="B199" s="212">
        <v>41926</v>
      </c>
      <c r="C199" s="212"/>
      <c r="D199" s="213" t="s">
        <v>662</v>
      </c>
      <c r="E199" s="214" t="s">
        <v>616</v>
      </c>
      <c r="F199" s="215">
        <v>496.6</v>
      </c>
      <c r="G199" s="214" t="s">
        <v>647</v>
      </c>
      <c r="H199" s="214">
        <v>621</v>
      </c>
      <c r="I199" s="216">
        <v>580</v>
      </c>
      <c r="J199" s="217" t="s">
        <v>648</v>
      </c>
      <c r="K199" s="218">
        <f t="shared" si="156"/>
        <v>124.39999999999998</v>
      </c>
      <c r="L199" s="219">
        <f t="shared" si="157"/>
        <v>0.25050342327829234</v>
      </c>
      <c r="M199" s="214" t="s">
        <v>614</v>
      </c>
      <c r="N199" s="220">
        <v>42605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1">
        <v>11</v>
      </c>
      <c r="B200" s="212">
        <v>41926</v>
      </c>
      <c r="C200" s="212"/>
      <c r="D200" s="213" t="s">
        <v>663</v>
      </c>
      <c r="E200" s="214" t="s">
        <v>616</v>
      </c>
      <c r="F200" s="215">
        <v>2481.9</v>
      </c>
      <c r="G200" s="214" t="s">
        <v>647</v>
      </c>
      <c r="H200" s="214">
        <v>2840</v>
      </c>
      <c r="I200" s="216">
        <v>2870</v>
      </c>
      <c r="J200" s="217" t="s">
        <v>664</v>
      </c>
      <c r="K200" s="218">
        <f t="shared" si="156"/>
        <v>358.09999999999991</v>
      </c>
      <c r="L200" s="219">
        <f t="shared" si="157"/>
        <v>0.14428462065353154</v>
      </c>
      <c r="M200" s="214" t="s">
        <v>614</v>
      </c>
      <c r="N200" s="220">
        <v>42017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1">
        <v>12</v>
      </c>
      <c r="B201" s="212">
        <v>41928</v>
      </c>
      <c r="C201" s="212"/>
      <c r="D201" s="213" t="s">
        <v>665</v>
      </c>
      <c r="E201" s="214" t="s">
        <v>616</v>
      </c>
      <c r="F201" s="215">
        <v>84.5</v>
      </c>
      <c r="G201" s="214" t="s">
        <v>647</v>
      </c>
      <c r="H201" s="214">
        <v>93</v>
      </c>
      <c r="I201" s="216">
        <v>110</v>
      </c>
      <c r="J201" s="217" t="s">
        <v>666</v>
      </c>
      <c r="K201" s="218">
        <f t="shared" si="156"/>
        <v>8.5</v>
      </c>
      <c r="L201" s="219">
        <f t="shared" si="157"/>
        <v>0.10059171597633136</v>
      </c>
      <c r="M201" s="214" t="s">
        <v>614</v>
      </c>
      <c r="N201" s="220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1">
        <v>13</v>
      </c>
      <c r="B202" s="212">
        <v>41928</v>
      </c>
      <c r="C202" s="212"/>
      <c r="D202" s="213" t="s">
        <v>667</v>
      </c>
      <c r="E202" s="214" t="s">
        <v>616</v>
      </c>
      <c r="F202" s="215">
        <v>401</v>
      </c>
      <c r="G202" s="214" t="s">
        <v>647</v>
      </c>
      <c r="H202" s="214">
        <v>428</v>
      </c>
      <c r="I202" s="216">
        <v>450</v>
      </c>
      <c r="J202" s="217" t="s">
        <v>668</v>
      </c>
      <c r="K202" s="218">
        <f t="shared" si="156"/>
        <v>27</v>
      </c>
      <c r="L202" s="219">
        <f t="shared" si="157"/>
        <v>6.7331670822942641E-2</v>
      </c>
      <c r="M202" s="214" t="s">
        <v>614</v>
      </c>
      <c r="N202" s="220">
        <v>42020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1">
        <v>14</v>
      </c>
      <c r="B203" s="212">
        <v>41928</v>
      </c>
      <c r="C203" s="212"/>
      <c r="D203" s="213" t="s">
        <v>669</v>
      </c>
      <c r="E203" s="214" t="s">
        <v>616</v>
      </c>
      <c r="F203" s="215">
        <v>101</v>
      </c>
      <c r="G203" s="214" t="s">
        <v>647</v>
      </c>
      <c r="H203" s="214">
        <v>112</v>
      </c>
      <c r="I203" s="216">
        <v>120</v>
      </c>
      <c r="J203" s="217" t="s">
        <v>670</v>
      </c>
      <c r="K203" s="218">
        <f t="shared" si="156"/>
        <v>11</v>
      </c>
      <c r="L203" s="219">
        <f t="shared" si="157"/>
        <v>0.10891089108910891</v>
      </c>
      <c r="M203" s="214" t="s">
        <v>614</v>
      </c>
      <c r="N203" s="220">
        <v>41939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1">
        <v>15</v>
      </c>
      <c r="B204" s="212">
        <v>41954</v>
      </c>
      <c r="C204" s="212"/>
      <c r="D204" s="213" t="s">
        <v>671</v>
      </c>
      <c r="E204" s="214" t="s">
        <v>616</v>
      </c>
      <c r="F204" s="215">
        <v>59</v>
      </c>
      <c r="G204" s="214" t="s">
        <v>647</v>
      </c>
      <c r="H204" s="214">
        <v>76</v>
      </c>
      <c r="I204" s="216">
        <v>76</v>
      </c>
      <c r="J204" s="217" t="s">
        <v>648</v>
      </c>
      <c r="K204" s="218">
        <f t="shared" si="156"/>
        <v>17</v>
      </c>
      <c r="L204" s="219">
        <f t="shared" si="157"/>
        <v>0.28813559322033899</v>
      </c>
      <c r="M204" s="214" t="s">
        <v>614</v>
      </c>
      <c r="N204" s="220">
        <v>43032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1">
        <v>16</v>
      </c>
      <c r="B205" s="212">
        <v>41954</v>
      </c>
      <c r="C205" s="212"/>
      <c r="D205" s="213" t="s">
        <v>660</v>
      </c>
      <c r="E205" s="214" t="s">
        <v>616</v>
      </c>
      <c r="F205" s="215">
        <v>99</v>
      </c>
      <c r="G205" s="214" t="s">
        <v>647</v>
      </c>
      <c r="H205" s="214">
        <v>120</v>
      </c>
      <c r="I205" s="216">
        <v>120</v>
      </c>
      <c r="J205" s="217" t="s">
        <v>628</v>
      </c>
      <c r="K205" s="218">
        <f t="shared" si="156"/>
        <v>21</v>
      </c>
      <c r="L205" s="219">
        <f t="shared" si="157"/>
        <v>0.21212121212121213</v>
      </c>
      <c r="M205" s="214" t="s">
        <v>614</v>
      </c>
      <c r="N205" s="220">
        <v>41960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1">
        <v>17</v>
      </c>
      <c r="B206" s="212">
        <v>41956</v>
      </c>
      <c r="C206" s="212"/>
      <c r="D206" s="213" t="s">
        <v>672</v>
      </c>
      <c r="E206" s="214" t="s">
        <v>616</v>
      </c>
      <c r="F206" s="215">
        <v>22</v>
      </c>
      <c r="G206" s="214" t="s">
        <v>647</v>
      </c>
      <c r="H206" s="214">
        <v>33.549999999999997</v>
      </c>
      <c r="I206" s="216">
        <v>32</v>
      </c>
      <c r="J206" s="217" t="s">
        <v>673</v>
      </c>
      <c r="K206" s="218">
        <f t="shared" si="156"/>
        <v>11.549999999999997</v>
      </c>
      <c r="L206" s="219">
        <f t="shared" si="157"/>
        <v>0.52499999999999991</v>
      </c>
      <c r="M206" s="214" t="s">
        <v>614</v>
      </c>
      <c r="N206" s="220">
        <v>42188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1">
        <v>18</v>
      </c>
      <c r="B207" s="212">
        <v>41976</v>
      </c>
      <c r="C207" s="212"/>
      <c r="D207" s="213" t="s">
        <v>674</v>
      </c>
      <c r="E207" s="214" t="s">
        <v>616</v>
      </c>
      <c r="F207" s="215">
        <v>440</v>
      </c>
      <c r="G207" s="214" t="s">
        <v>647</v>
      </c>
      <c r="H207" s="214">
        <v>520</v>
      </c>
      <c r="I207" s="216">
        <v>520</v>
      </c>
      <c r="J207" s="217" t="s">
        <v>675</v>
      </c>
      <c r="K207" s="218">
        <f t="shared" si="156"/>
        <v>80</v>
      </c>
      <c r="L207" s="219">
        <f t="shared" si="157"/>
        <v>0.18181818181818182</v>
      </c>
      <c r="M207" s="214" t="s">
        <v>614</v>
      </c>
      <c r="N207" s="220">
        <v>42208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1">
        <v>19</v>
      </c>
      <c r="B208" s="212">
        <v>41976</v>
      </c>
      <c r="C208" s="212"/>
      <c r="D208" s="213" t="s">
        <v>676</v>
      </c>
      <c r="E208" s="214" t="s">
        <v>616</v>
      </c>
      <c r="F208" s="215">
        <v>360</v>
      </c>
      <c r="G208" s="214" t="s">
        <v>647</v>
      </c>
      <c r="H208" s="214">
        <v>427</v>
      </c>
      <c r="I208" s="216">
        <v>425</v>
      </c>
      <c r="J208" s="217" t="s">
        <v>677</v>
      </c>
      <c r="K208" s="218">
        <f t="shared" si="156"/>
        <v>67</v>
      </c>
      <c r="L208" s="219">
        <f t="shared" si="157"/>
        <v>0.18611111111111112</v>
      </c>
      <c r="M208" s="214" t="s">
        <v>614</v>
      </c>
      <c r="N208" s="220">
        <v>42058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1">
        <v>20</v>
      </c>
      <c r="B209" s="212">
        <v>42012</v>
      </c>
      <c r="C209" s="212"/>
      <c r="D209" s="213" t="s">
        <v>678</v>
      </c>
      <c r="E209" s="214" t="s">
        <v>616</v>
      </c>
      <c r="F209" s="215">
        <v>360</v>
      </c>
      <c r="G209" s="214" t="s">
        <v>647</v>
      </c>
      <c r="H209" s="214">
        <v>455</v>
      </c>
      <c r="I209" s="216">
        <v>420</v>
      </c>
      <c r="J209" s="217" t="s">
        <v>679</v>
      </c>
      <c r="K209" s="218">
        <f t="shared" si="156"/>
        <v>95</v>
      </c>
      <c r="L209" s="219">
        <f t="shared" si="157"/>
        <v>0.2638888888888889</v>
      </c>
      <c r="M209" s="214" t="s">
        <v>614</v>
      </c>
      <c r="N209" s="220">
        <v>42024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1">
        <v>21</v>
      </c>
      <c r="B210" s="212">
        <v>42012</v>
      </c>
      <c r="C210" s="212"/>
      <c r="D210" s="213" t="s">
        <v>680</v>
      </c>
      <c r="E210" s="214" t="s">
        <v>616</v>
      </c>
      <c r="F210" s="215">
        <v>130</v>
      </c>
      <c r="G210" s="214"/>
      <c r="H210" s="214">
        <v>175.5</v>
      </c>
      <c r="I210" s="216">
        <v>165</v>
      </c>
      <c r="J210" s="217" t="s">
        <v>681</v>
      </c>
      <c r="K210" s="218">
        <f t="shared" si="156"/>
        <v>45.5</v>
      </c>
      <c r="L210" s="219">
        <f t="shared" si="157"/>
        <v>0.35</v>
      </c>
      <c r="M210" s="214" t="s">
        <v>614</v>
      </c>
      <c r="N210" s="220">
        <v>43088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1">
        <v>22</v>
      </c>
      <c r="B211" s="212">
        <v>42040</v>
      </c>
      <c r="C211" s="212"/>
      <c r="D211" s="213" t="s">
        <v>392</v>
      </c>
      <c r="E211" s="214" t="s">
        <v>646</v>
      </c>
      <c r="F211" s="215">
        <v>98</v>
      </c>
      <c r="G211" s="214"/>
      <c r="H211" s="214">
        <v>120</v>
      </c>
      <c r="I211" s="216">
        <v>120</v>
      </c>
      <c r="J211" s="217" t="s">
        <v>648</v>
      </c>
      <c r="K211" s="218">
        <f t="shared" si="156"/>
        <v>22</v>
      </c>
      <c r="L211" s="219">
        <f t="shared" si="157"/>
        <v>0.22448979591836735</v>
      </c>
      <c r="M211" s="214" t="s">
        <v>614</v>
      </c>
      <c r="N211" s="220">
        <v>42753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1">
        <v>23</v>
      </c>
      <c r="B212" s="212">
        <v>42040</v>
      </c>
      <c r="C212" s="212"/>
      <c r="D212" s="213" t="s">
        <v>682</v>
      </c>
      <c r="E212" s="214" t="s">
        <v>646</v>
      </c>
      <c r="F212" s="215">
        <v>196</v>
      </c>
      <c r="G212" s="214"/>
      <c r="H212" s="214">
        <v>262</v>
      </c>
      <c r="I212" s="216">
        <v>255</v>
      </c>
      <c r="J212" s="217" t="s">
        <v>648</v>
      </c>
      <c r="K212" s="218">
        <f t="shared" si="156"/>
        <v>66</v>
      </c>
      <c r="L212" s="219">
        <f t="shared" si="157"/>
        <v>0.33673469387755101</v>
      </c>
      <c r="M212" s="214" t="s">
        <v>614</v>
      </c>
      <c r="N212" s="220">
        <v>42599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1">
        <v>24</v>
      </c>
      <c r="B213" s="222">
        <v>42067</v>
      </c>
      <c r="C213" s="222"/>
      <c r="D213" s="223" t="s">
        <v>391</v>
      </c>
      <c r="E213" s="224" t="s">
        <v>646</v>
      </c>
      <c r="F213" s="225">
        <v>235</v>
      </c>
      <c r="G213" s="225"/>
      <c r="H213" s="226">
        <v>77</v>
      </c>
      <c r="I213" s="226" t="s">
        <v>683</v>
      </c>
      <c r="J213" s="227" t="s">
        <v>684</v>
      </c>
      <c r="K213" s="228">
        <f t="shared" si="156"/>
        <v>-158</v>
      </c>
      <c r="L213" s="229">
        <f t="shared" si="157"/>
        <v>-0.67234042553191486</v>
      </c>
      <c r="M213" s="225" t="s">
        <v>627</v>
      </c>
      <c r="N213" s="222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1">
        <v>25</v>
      </c>
      <c r="B214" s="212">
        <v>42067</v>
      </c>
      <c r="C214" s="212"/>
      <c r="D214" s="213" t="s">
        <v>685</v>
      </c>
      <c r="E214" s="214" t="s">
        <v>646</v>
      </c>
      <c r="F214" s="215">
        <v>185</v>
      </c>
      <c r="G214" s="214"/>
      <c r="H214" s="214">
        <v>224</v>
      </c>
      <c r="I214" s="216" t="s">
        <v>686</v>
      </c>
      <c r="J214" s="217" t="s">
        <v>648</v>
      </c>
      <c r="K214" s="218">
        <f t="shared" si="156"/>
        <v>39</v>
      </c>
      <c r="L214" s="219">
        <f t="shared" si="157"/>
        <v>0.21081081081081082</v>
      </c>
      <c r="M214" s="214" t="s">
        <v>614</v>
      </c>
      <c r="N214" s="220">
        <v>42647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1">
        <v>26</v>
      </c>
      <c r="B215" s="222">
        <v>42090</v>
      </c>
      <c r="C215" s="222"/>
      <c r="D215" s="230" t="s">
        <v>687</v>
      </c>
      <c r="E215" s="225" t="s">
        <v>646</v>
      </c>
      <c r="F215" s="225">
        <v>49.5</v>
      </c>
      <c r="G215" s="226"/>
      <c r="H215" s="226">
        <v>15.85</v>
      </c>
      <c r="I215" s="226">
        <v>67</v>
      </c>
      <c r="J215" s="227" t="s">
        <v>688</v>
      </c>
      <c r="K215" s="226">
        <f t="shared" si="156"/>
        <v>-33.65</v>
      </c>
      <c r="L215" s="231">
        <f t="shared" si="157"/>
        <v>-0.67979797979797973</v>
      </c>
      <c r="M215" s="225" t="s">
        <v>627</v>
      </c>
      <c r="N215" s="232">
        <v>43627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1">
        <v>27</v>
      </c>
      <c r="B216" s="212">
        <v>42093</v>
      </c>
      <c r="C216" s="212"/>
      <c r="D216" s="213" t="s">
        <v>689</v>
      </c>
      <c r="E216" s="214" t="s">
        <v>646</v>
      </c>
      <c r="F216" s="215">
        <v>183.5</v>
      </c>
      <c r="G216" s="214"/>
      <c r="H216" s="214">
        <v>219</v>
      </c>
      <c r="I216" s="216">
        <v>218</v>
      </c>
      <c r="J216" s="217" t="s">
        <v>690</v>
      </c>
      <c r="K216" s="218">
        <f t="shared" si="156"/>
        <v>35.5</v>
      </c>
      <c r="L216" s="219">
        <f t="shared" si="157"/>
        <v>0.19346049046321526</v>
      </c>
      <c r="M216" s="214" t="s">
        <v>614</v>
      </c>
      <c r="N216" s="220">
        <v>42103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1">
        <v>28</v>
      </c>
      <c r="B217" s="212">
        <v>42114</v>
      </c>
      <c r="C217" s="212"/>
      <c r="D217" s="213" t="s">
        <v>691</v>
      </c>
      <c r="E217" s="214" t="s">
        <v>646</v>
      </c>
      <c r="F217" s="215">
        <f>(227+237)/2</f>
        <v>232</v>
      </c>
      <c r="G217" s="214"/>
      <c r="H217" s="214">
        <v>298</v>
      </c>
      <c r="I217" s="216">
        <v>298</v>
      </c>
      <c r="J217" s="217" t="s">
        <v>648</v>
      </c>
      <c r="K217" s="218">
        <f t="shared" si="156"/>
        <v>66</v>
      </c>
      <c r="L217" s="219">
        <f t="shared" si="157"/>
        <v>0.28448275862068967</v>
      </c>
      <c r="M217" s="214" t="s">
        <v>614</v>
      </c>
      <c r="N217" s="220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1">
        <v>29</v>
      </c>
      <c r="B218" s="212">
        <v>42128</v>
      </c>
      <c r="C218" s="212"/>
      <c r="D218" s="213" t="s">
        <v>692</v>
      </c>
      <c r="E218" s="214" t="s">
        <v>616</v>
      </c>
      <c r="F218" s="215">
        <v>385</v>
      </c>
      <c r="G218" s="214"/>
      <c r="H218" s="214">
        <f>212.5+331</f>
        <v>543.5</v>
      </c>
      <c r="I218" s="216">
        <v>510</v>
      </c>
      <c r="J218" s="217" t="s">
        <v>693</v>
      </c>
      <c r="K218" s="218">
        <f t="shared" si="156"/>
        <v>158.5</v>
      </c>
      <c r="L218" s="219">
        <f t="shared" si="157"/>
        <v>0.41168831168831171</v>
      </c>
      <c r="M218" s="214" t="s">
        <v>614</v>
      </c>
      <c r="N218" s="220">
        <v>42235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1">
        <v>30</v>
      </c>
      <c r="B219" s="212">
        <v>42128</v>
      </c>
      <c r="C219" s="212"/>
      <c r="D219" s="213" t="s">
        <v>694</v>
      </c>
      <c r="E219" s="214" t="s">
        <v>616</v>
      </c>
      <c r="F219" s="215">
        <v>115.5</v>
      </c>
      <c r="G219" s="214"/>
      <c r="H219" s="214">
        <v>146</v>
      </c>
      <c r="I219" s="216">
        <v>142</v>
      </c>
      <c r="J219" s="217" t="s">
        <v>695</v>
      </c>
      <c r="K219" s="218">
        <f t="shared" si="156"/>
        <v>30.5</v>
      </c>
      <c r="L219" s="219">
        <f t="shared" si="157"/>
        <v>0.26406926406926406</v>
      </c>
      <c r="M219" s="214" t="s">
        <v>614</v>
      </c>
      <c r="N219" s="220">
        <v>42202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1">
        <v>31</v>
      </c>
      <c r="B220" s="212">
        <v>42151</v>
      </c>
      <c r="C220" s="212"/>
      <c r="D220" s="213" t="s">
        <v>696</v>
      </c>
      <c r="E220" s="214" t="s">
        <v>616</v>
      </c>
      <c r="F220" s="215">
        <v>237.5</v>
      </c>
      <c r="G220" s="214"/>
      <c r="H220" s="214">
        <v>279.5</v>
      </c>
      <c r="I220" s="216">
        <v>278</v>
      </c>
      <c r="J220" s="217" t="s">
        <v>648</v>
      </c>
      <c r="K220" s="218">
        <f t="shared" si="156"/>
        <v>42</v>
      </c>
      <c r="L220" s="219">
        <f t="shared" si="157"/>
        <v>0.17684210526315788</v>
      </c>
      <c r="M220" s="214" t="s">
        <v>614</v>
      </c>
      <c r="N220" s="220">
        <v>42222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1">
        <v>32</v>
      </c>
      <c r="B221" s="212">
        <v>42174</v>
      </c>
      <c r="C221" s="212"/>
      <c r="D221" s="213" t="s">
        <v>667</v>
      </c>
      <c r="E221" s="214" t="s">
        <v>646</v>
      </c>
      <c r="F221" s="215">
        <v>340</v>
      </c>
      <c r="G221" s="214"/>
      <c r="H221" s="214">
        <v>448</v>
      </c>
      <c r="I221" s="216">
        <v>448</v>
      </c>
      <c r="J221" s="217" t="s">
        <v>648</v>
      </c>
      <c r="K221" s="218">
        <f t="shared" si="156"/>
        <v>108</v>
      </c>
      <c r="L221" s="219">
        <f t="shared" si="157"/>
        <v>0.31764705882352939</v>
      </c>
      <c r="M221" s="214" t="s">
        <v>614</v>
      </c>
      <c r="N221" s="220">
        <v>43018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1">
        <v>33</v>
      </c>
      <c r="B222" s="212">
        <v>42191</v>
      </c>
      <c r="C222" s="212"/>
      <c r="D222" s="213" t="s">
        <v>697</v>
      </c>
      <c r="E222" s="214" t="s">
        <v>646</v>
      </c>
      <c r="F222" s="215">
        <v>390</v>
      </c>
      <c r="G222" s="214"/>
      <c r="H222" s="214">
        <v>460</v>
      </c>
      <c r="I222" s="216">
        <v>460</v>
      </c>
      <c r="J222" s="217" t="s">
        <v>648</v>
      </c>
      <c r="K222" s="218">
        <f t="shared" si="156"/>
        <v>70</v>
      </c>
      <c r="L222" s="219">
        <f t="shared" si="157"/>
        <v>0.17948717948717949</v>
      </c>
      <c r="M222" s="214" t="s">
        <v>614</v>
      </c>
      <c r="N222" s="220">
        <v>42478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1">
        <v>34</v>
      </c>
      <c r="B223" s="222">
        <v>42195</v>
      </c>
      <c r="C223" s="222"/>
      <c r="D223" s="223" t="s">
        <v>698</v>
      </c>
      <c r="E223" s="224" t="s">
        <v>646</v>
      </c>
      <c r="F223" s="225">
        <v>122.5</v>
      </c>
      <c r="G223" s="225"/>
      <c r="H223" s="226">
        <v>61</v>
      </c>
      <c r="I223" s="226">
        <v>172</v>
      </c>
      <c r="J223" s="227" t="s">
        <v>699</v>
      </c>
      <c r="K223" s="228">
        <f t="shared" si="156"/>
        <v>-61.5</v>
      </c>
      <c r="L223" s="229">
        <f t="shared" si="157"/>
        <v>-0.50204081632653064</v>
      </c>
      <c r="M223" s="225" t="s">
        <v>627</v>
      </c>
      <c r="N223" s="222">
        <v>43333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1">
        <v>35</v>
      </c>
      <c r="B224" s="212">
        <v>42219</v>
      </c>
      <c r="C224" s="212"/>
      <c r="D224" s="213" t="s">
        <v>700</v>
      </c>
      <c r="E224" s="214" t="s">
        <v>646</v>
      </c>
      <c r="F224" s="215">
        <v>297.5</v>
      </c>
      <c r="G224" s="214"/>
      <c r="H224" s="214">
        <v>350</v>
      </c>
      <c r="I224" s="216">
        <v>360</v>
      </c>
      <c r="J224" s="217" t="s">
        <v>701</v>
      </c>
      <c r="K224" s="218">
        <f t="shared" si="156"/>
        <v>52.5</v>
      </c>
      <c r="L224" s="219">
        <f t="shared" si="157"/>
        <v>0.17647058823529413</v>
      </c>
      <c r="M224" s="214" t="s">
        <v>614</v>
      </c>
      <c r="N224" s="220">
        <v>42232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1">
        <v>36</v>
      </c>
      <c r="B225" s="212">
        <v>42219</v>
      </c>
      <c r="C225" s="212"/>
      <c r="D225" s="213" t="s">
        <v>702</v>
      </c>
      <c r="E225" s="214" t="s">
        <v>646</v>
      </c>
      <c r="F225" s="215">
        <v>115.5</v>
      </c>
      <c r="G225" s="214"/>
      <c r="H225" s="214">
        <v>149</v>
      </c>
      <c r="I225" s="216">
        <v>140</v>
      </c>
      <c r="J225" s="217" t="s">
        <v>703</v>
      </c>
      <c r="K225" s="218">
        <f t="shared" si="156"/>
        <v>33.5</v>
      </c>
      <c r="L225" s="219">
        <f t="shared" si="157"/>
        <v>0.29004329004329005</v>
      </c>
      <c r="M225" s="214" t="s">
        <v>614</v>
      </c>
      <c r="N225" s="220">
        <v>42740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1">
        <v>37</v>
      </c>
      <c r="B226" s="212">
        <v>42251</v>
      </c>
      <c r="C226" s="212"/>
      <c r="D226" s="213" t="s">
        <v>696</v>
      </c>
      <c r="E226" s="214" t="s">
        <v>646</v>
      </c>
      <c r="F226" s="215">
        <v>226</v>
      </c>
      <c r="G226" s="214"/>
      <c r="H226" s="214">
        <v>292</v>
      </c>
      <c r="I226" s="216">
        <v>292</v>
      </c>
      <c r="J226" s="217" t="s">
        <v>704</v>
      </c>
      <c r="K226" s="218">
        <f t="shared" si="156"/>
        <v>66</v>
      </c>
      <c r="L226" s="219">
        <f t="shared" si="157"/>
        <v>0.29203539823008851</v>
      </c>
      <c r="M226" s="214" t="s">
        <v>614</v>
      </c>
      <c r="N226" s="220">
        <v>42286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1">
        <v>38</v>
      </c>
      <c r="B227" s="212">
        <v>42254</v>
      </c>
      <c r="C227" s="212"/>
      <c r="D227" s="213" t="s">
        <v>691</v>
      </c>
      <c r="E227" s="214" t="s">
        <v>646</v>
      </c>
      <c r="F227" s="215">
        <v>232.5</v>
      </c>
      <c r="G227" s="214"/>
      <c r="H227" s="214">
        <v>312.5</v>
      </c>
      <c r="I227" s="216">
        <v>310</v>
      </c>
      <c r="J227" s="217" t="s">
        <v>648</v>
      </c>
      <c r="K227" s="218">
        <f t="shared" si="156"/>
        <v>80</v>
      </c>
      <c r="L227" s="219">
        <f t="shared" si="157"/>
        <v>0.34408602150537637</v>
      </c>
      <c r="M227" s="214" t="s">
        <v>614</v>
      </c>
      <c r="N227" s="220">
        <v>42823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1">
        <v>39</v>
      </c>
      <c r="B228" s="212">
        <v>42268</v>
      </c>
      <c r="C228" s="212"/>
      <c r="D228" s="213" t="s">
        <v>705</v>
      </c>
      <c r="E228" s="214" t="s">
        <v>646</v>
      </c>
      <c r="F228" s="215">
        <v>196.5</v>
      </c>
      <c r="G228" s="214"/>
      <c r="H228" s="214">
        <v>238</v>
      </c>
      <c r="I228" s="216">
        <v>238</v>
      </c>
      <c r="J228" s="217" t="s">
        <v>704</v>
      </c>
      <c r="K228" s="218">
        <f t="shared" si="156"/>
        <v>41.5</v>
      </c>
      <c r="L228" s="219">
        <f t="shared" si="157"/>
        <v>0.21119592875318066</v>
      </c>
      <c r="M228" s="214" t="s">
        <v>614</v>
      </c>
      <c r="N228" s="220">
        <v>42291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1">
        <v>40</v>
      </c>
      <c r="B229" s="212">
        <v>42271</v>
      </c>
      <c r="C229" s="212"/>
      <c r="D229" s="213" t="s">
        <v>645</v>
      </c>
      <c r="E229" s="214" t="s">
        <v>646</v>
      </c>
      <c r="F229" s="215">
        <v>65</v>
      </c>
      <c r="G229" s="214"/>
      <c r="H229" s="214">
        <v>82</v>
      </c>
      <c r="I229" s="216">
        <v>82</v>
      </c>
      <c r="J229" s="217" t="s">
        <v>704</v>
      </c>
      <c r="K229" s="218">
        <f t="shared" si="156"/>
        <v>17</v>
      </c>
      <c r="L229" s="219">
        <f t="shared" si="157"/>
        <v>0.26153846153846155</v>
      </c>
      <c r="M229" s="214" t="s">
        <v>614</v>
      </c>
      <c r="N229" s="220">
        <v>42578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1">
        <v>41</v>
      </c>
      <c r="B230" s="212">
        <v>42291</v>
      </c>
      <c r="C230" s="212"/>
      <c r="D230" s="213" t="s">
        <v>706</v>
      </c>
      <c r="E230" s="214" t="s">
        <v>646</v>
      </c>
      <c r="F230" s="215">
        <v>144</v>
      </c>
      <c r="G230" s="214"/>
      <c r="H230" s="214">
        <v>182.5</v>
      </c>
      <c r="I230" s="216">
        <v>181</v>
      </c>
      <c r="J230" s="217" t="s">
        <v>704</v>
      </c>
      <c r="K230" s="218">
        <f t="shared" si="156"/>
        <v>38.5</v>
      </c>
      <c r="L230" s="219">
        <f t="shared" si="157"/>
        <v>0.2673611111111111</v>
      </c>
      <c r="M230" s="214" t="s">
        <v>614</v>
      </c>
      <c r="N230" s="220">
        <v>42817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1">
        <v>42</v>
      </c>
      <c r="B231" s="212">
        <v>42291</v>
      </c>
      <c r="C231" s="212"/>
      <c r="D231" s="213" t="s">
        <v>707</v>
      </c>
      <c r="E231" s="214" t="s">
        <v>646</v>
      </c>
      <c r="F231" s="215">
        <v>264</v>
      </c>
      <c r="G231" s="214"/>
      <c r="H231" s="214">
        <v>311</v>
      </c>
      <c r="I231" s="216">
        <v>311</v>
      </c>
      <c r="J231" s="217" t="s">
        <v>704</v>
      </c>
      <c r="K231" s="218">
        <f t="shared" si="156"/>
        <v>47</v>
      </c>
      <c r="L231" s="219">
        <f t="shared" si="157"/>
        <v>0.17803030303030304</v>
      </c>
      <c r="M231" s="214" t="s">
        <v>614</v>
      </c>
      <c r="N231" s="220">
        <v>42604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1">
        <v>43</v>
      </c>
      <c r="B232" s="212">
        <v>42318</v>
      </c>
      <c r="C232" s="212"/>
      <c r="D232" s="213" t="s">
        <v>708</v>
      </c>
      <c r="E232" s="214" t="s">
        <v>616</v>
      </c>
      <c r="F232" s="215">
        <v>549.5</v>
      </c>
      <c r="G232" s="214"/>
      <c r="H232" s="214">
        <v>630</v>
      </c>
      <c r="I232" s="216">
        <v>630</v>
      </c>
      <c r="J232" s="217" t="s">
        <v>704</v>
      </c>
      <c r="K232" s="218">
        <f t="shared" si="156"/>
        <v>80.5</v>
      </c>
      <c r="L232" s="219">
        <f t="shared" si="157"/>
        <v>0.1464968152866242</v>
      </c>
      <c r="M232" s="214" t="s">
        <v>614</v>
      </c>
      <c r="N232" s="220">
        <v>42419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1">
        <v>44</v>
      </c>
      <c r="B233" s="212">
        <v>42342</v>
      </c>
      <c r="C233" s="212"/>
      <c r="D233" s="213" t="s">
        <v>709</v>
      </c>
      <c r="E233" s="214" t="s">
        <v>646</v>
      </c>
      <c r="F233" s="215">
        <v>1027.5</v>
      </c>
      <c r="G233" s="214"/>
      <c r="H233" s="214">
        <v>1315</v>
      </c>
      <c r="I233" s="216">
        <v>1250</v>
      </c>
      <c r="J233" s="217" t="s">
        <v>704</v>
      </c>
      <c r="K233" s="218">
        <f t="shared" si="156"/>
        <v>287.5</v>
      </c>
      <c r="L233" s="219">
        <f t="shared" si="157"/>
        <v>0.27980535279805352</v>
      </c>
      <c r="M233" s="214" t="s">
        <v>614</v>
      </c>
      <c r="N233" s="220">
        <v>43244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1">
        <v>45</v>
      </c>
      <c r="B234" s="212">
        <v>42367</v>
      </c>
      <c r="C234" s="212"/>
      <c r="D234" s="213" t="s">
        <v>710</v>
      </c>
      <c r="E234" s="214" t="s">
        <v>646</v>
      </c>
      <c r="F234" s="215">
        <v>465</v>
      </c>
      <c r="G234" s="214"/>
      <c r="H234" s="214">
        <v>540</v>
      </c>
      <c r="I234" s="216">
        <v>540</v>
      </c>
      <c r="J234" s="217" t="s">
        <v>704</v>
      </c>
      <c r="K234" s="218">
        <f t="shared" si="156"/>
        <v>75</v>
      </c>
      <c r="L234" s="219">
        <f t="shared" si="157"/>
        <v>0.16129032258064516</v>
      </c>
      <c r="M234" s="214" t="s">
        <v>614</v>
      </c>
      <c r="N234" s="220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1">
        <v>46</v>
      </c>
      <c r="B235" s="212">
        <v>42380</v>
      </c>
      <c r="C235" s="212"/>
      <c r="D235" s="213" t="s">
        <v>392</v>
      </c>
      <c r="E235" s="214" t="s">
        <v>616</v>
      </c>
      <c r="F235" s="215">
        <v>81</v>
      </c>
      <c r="G235" s="214"/>
      <c r="H235" s="214">
        <v>110</v>
      </c>
      <c r="I235" s="216">
        <v>110</v>
      </c>
      <c r="J235" s="217" t="s">
        <v>704</v>
      </c>
      <c r="K235" s="218">
        <f t="shared" si="156"/>
        <v>29</v>
      </c>
      <c r="L235" s="219">
        <f t="shared" si="157"/>
        <v>0.35802469135802467</v>
      </c>
      <c r="M235" s="214" t="s">
        <v>614</v>
      </c>
      <c r="N235" s="220">
        <v>42745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1">
        <v>47</v>
      </c>
      <c r="B236" s="212">
        <v>42382</v>
      </c>
      <c r="C236" s="212"/>
      <c r="D236" s="213" t="s">
        <v>711</v>
      </c>
      <c r="E236" s="214" t="s">
        <v>616</v>
      </c>
      <c r="F236" s="215">
        <v>417.5</v>
      </c>
      <c r="G236" s="214"/>
      <c r="H236" s="214">
        <v>547</v>
      </c>
      <c r="I236" s="216">
        <v>535</v>
      </c>
      <c r="J236" s="217" t="s">
        <v>704</v>
      </c>
      <c r="K236" s="218">
        <f t="shared" si="156"/>
        <v>129.5</v>
      </c>
      <c r="L236" s="219">
        <f t="shared" si="157"/>
        <v>0.31017964071856285</v>
      </c>
      <c r="M236" s="214" t="s">
        <v>614</v>
      </c>
      <c r="N236" s="220">
        <v>42578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1">
        <v>48</v>
      </c>
      <c r="B237" s="212">
        <v>42408</v>
      </c>
      <c r="C237" s="212"/>
      <c r="D237" s="213" t="s">
        <v>712</v>
      </c>
      <c r="E237" s="214" t="s">
        <v>646</v>
      </c>
      <c r="F237" s="215">
        <v>650</v>
      </c>
      <c r="G237" s="214"/>
      <c r="H237" s="214">
        <v>800</v>
      </c>
      <c r="I237" s="216">
        <v>800</v>
      </c>
      <c r="J237" s="217" t="s">
        <v>704</v>
      </c>
      <c r="K237" s="218">
        <f t="shared" si="156"/>
        <v>150</v>
      </c>
      <c r="L237" s="219">
        <f t="shared" si="157"/>
        <v>0.23076923076923078</v>
      </c>
      <c r="M237" s="214" t="s">
        <v>614</v>
      </c>
      <c r="N237" s="220">
        <v>43154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1">
        <v>49</v>
      </c>
      <c r="B238" s="212">
        <v>42433</v>
      </c>
      <c r="C238" s="212"/>
      <c r="D238" s="213" t="s">
        <v>212</v>
      </c>
      <c r="E238" s="214" t="s">
        <v>646</v>
      </c>
      <c r="F238" s="215">
        <v>437.5</v>
      </c>
      <c r="G238" s="214"/>
      <c r="H238" s="214">
        <v>504.5</v>
      </c>
      <c r="I238" s="216">
        <v>522</v>
      </c>
      <c r="J238" s="217" t="s">
        <v>713</v>
      </c>
      <c r="K238" s="218">
        <f t="shared" si="156"/>
        <v>67</v>
      </c>
      <c r="L238" s="219">
        <f t="shared" si="157"/>
        <v>0.15314285714285714</v>
      </c>
      <c r="M238" s="214" t="s">
        <v>614</v>
      </c>
      <c r="N238" s="220">
        <v>42480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1">
        <v>50</v>
      </c>
      <c r="B239" s="212">
        <v>42438</v>
      </c>
      <c r="C239" s="212"/>
      <c r="D239" s="213" t="s">
        <v>714</v>
      </c>
      <c r="E239" s="214" t="s">
        <v>646</v>
      </c>
      <c r="F239" s="215">
        <v>189.5</v>
      </c>
      <c r="G239" s="214"/>
      <c r="H239" s="214">
        <v>218</v>
      </c>
      <c r="I239" s="216">
        <v>218</v>
      </c>
      <c r="J239" s="217" t="s">
        <v>704</v>
      </c>
      <c r="K239" s="218">
        <f t="shared" si="156"/>
        <v>28.5</v>
      </c>
      <c r="L239" s="219">
        <f t="shared" si="157"/>
        <v>0.15039577836411611</v>
      </c>
      <c r="M239" s="214" t="s">
        <v>614</v>
      </c>
      <c r="N239" s="220">
        <v>43034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1">
        <v>51</v>
      </c>
      <c r="B240" s="222">
        <v>42471</v>
      </c>
      <c r="C240" s="222"/>
      <c r="D240" s="230" t="s">
        <v>715</v>
      </c>
      <c r="E240" s="225" t="s">
        <v>646</v>
      </c>
      <c r="F240" s="225">
        <v>36.5</v>
      </c>
      <c r="G240" s="226"/>
      <c r="H240" s="226">
        <v>15.85</v>
      </c>
      <c r="I240" s="226">
        <v>60</v>
      </c>
      <c r="J240" s="227" t="s">
        <v>716</v>
      </c>
      <c r="K240" s="228">
        <f t="shared" si="156"/>
        <v>-20.65</v>
      </c>
      <c r="L240" s="229">
        <f t="shared" si="157"/>
        <v>-0.5657534246575342</v>
      </c>
      <c r="M240" s="225" t="s">
        <v>627</v>
      </c>
      <c r="N240" s="233">
        <v>43627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1">
        <v>52</v>
      </c>
      <c r="B241" s="212">
        <v>42472</v>
      </c>
      <c r="C241" s="212"/>
      <c r="D241" s="213" t="s">
        <v>717</v>
      </c>
      <c r="E241" s="214" t="s">
        <v>646</v>
      </c>
      <c r="F241" s="215">
        <v>93</v>
      </c>
      <c r="G241" s="214"/>
      <c r="H241" s="214">
        <v>149</v>
      </c>
      <c r="I241" s="216">
        <v>140</v>
      </c>
      <c r="J241" s="217" t="s">
        <v>718</v>
      </c>
      <c r="K241" s="218">
        <f t="shared" si="156"/>
        <v>56</v>
      </c>
      <c r="L241" s="219">
        <f t="shared" si="157"/>
        <v>0.60215053763440862</v>
      </c>
      <c r="M241" s="214" t="s">
        <v>614</v>
      </c>
      <c r="N241" s="220">
        <v>42740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1">
        <v>53</v>
      </c>
      <c r="B242" s="212">
        <v>42472</v>
      </c>
      <c r="C242" s="212"/>
      <c r="D242" s="213" t="s">
        <v>719</v>
      </c>
      <c r="E242" s="214" t="s">
        <v>646</v>
      </c>
      <c r="F242" s="215">
        <v>130</v>
      </c>
      <c r="G242" s="214"/>
      <c r="H242" s="214">
        <v>150</v>
      </c>
      <c r="I242" s="216" t="s">
        <v>720</v>
      </c>
      <c r="J242" s="217" t="s">
        <v>704</v>
      </c>
      <c r="K242" s="218">
        <f t="shared" si="156"/>
        <v>20</v>
      </c>
      <c r="L242" s="219">
        <f t="shared" si="157"/>
        <v>0.15384615384615385</v>
      </c>
      <c r="M242" s="214" t="s">
        <v>614</v>
      </c>
      <c r="N242" s="220">
        <v>42564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1">
        <v>54</v>
      </c>
      <c r="B243" s="212">
        <v>42473</v>
      </c>
      <c r="C243" s="212"/>
      <c r="D243" s="213" t="s">
        <v>721</v>
      </c>
      <c r="E243" s="214" t="s">
        <v>646</v>
      </c>
      <c r="F243" s="215">
        <v>196</v>
      </c>
      <c r="G243" s="214"/>
      <c r="H243" s="214">
        <v>299</v>
      </c>
      <c r="I243" s="216">
        <v>299</v>
      </c>
      <c r="J243" s="217" t="s">
        <v>704</v>
      </c>
      <c r="K243" s="218">
        <v>103</v>
      </c>
      <c r="L243" s="219">
        <v>0.52551020408163296</v>
      </c>
      <c r="M243" s="214" t="s">
        <v>614</v>
      </c>
      <c r="N243" s="220">
        <v>42620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1">
        <v>55</v>
      </c>
      <c r="B244" s="212">
        <v>42473</v>
      </c>
      <c r="C244" s="212"/>
      <c r="D244" s="213" t="s">
        <v>722</v>
      </c>
      <c r="E244" s="214" t="s">
        <v>646</v>
      </c>
      <c r="F244" s="215">
        <v>88</v>
      </c>
      <c r="G244" s="214"/>
      <c r="H244" s="214">
        <v>103</v>
      </c>
      <c r="I244" s="216">
        <v>103</v>
      </c>
      <c r="J244" s="217" t="s">
        <v>704</v>
      </c>
      <c r="K244" s="218">
        <v>15</v>
      </c>
      <c r="L244" s="219">
        <v>0.170454545454545</v>
      </c>
      <c r="M244" s="214" t="s">
        <v>614</v>
      </c>
      <c r="N244" s="220">
        <v>42530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1">
        <v>56</v>
      </c>
      <c r="B245" s="212">
        <v>42492</v>
      </c>
      <c r="C245" s="212"/>
      <c r="D245" s="213" t="s">
        <v>723</v>
      </c>
      <c r="E245" s="214" t="s">
        <v>646</v>
      </c>
      <c r="F245" s="215">
        <v>127.5</v>
      </c>
      <c r="G245" s="214"/>
      <c r="H245" s="214">
        <v>148</v>
      </c>
      <c r="I245" s="216" t="s">
        <v>724</v>
      </c>
      <c r="J245" s="217" t="s">
        <v>704</v>
      </c>
      <c r="K245" s="218">
        <f t="shared" ref="K245:K249" si="158">H245-F245</f>
        <v>20.5</v>
      </c>
      <c r="L245" s="219">
        <f t="shared" ref="L245:L249" si="159">K245/F245</f>
        <v>0.16078431372549021</v>
      </c>
      <c r="M245" s="214" t="s">
        <v>614</v>
      </c>
      <c r="N245" s="220">
        <v>42564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1">
        <v>57</v>
      </c>
      <c r="B246" s="212">
        <v>42493</v>
      </c>
      <c r="C246" s="212"/>
      <c r="D246" s="213" t="s">
        <v>725</v>
      </c>
      <c r="E246" s="214" t="s">
        <v>646</v>
      </c>
      <c r="F246" s="215">
        <v>675</v>
      </c>
      <c r="G246" s="214"/>
      <c r="H246" s="214">
        <v>815</v>
      </c>
      <c r="I246" s="216" t="s">
        <v>726</v>
      </c>
      <c r="J246" s="217" t="s">
        <v>704</v>
      </c>
      <c r="K246" s="218">
        <f t="shared" si="158"/>
        <v>140</v>
      </c>
      <c r="L246" s="219">
        <f t="shared" si="159"/>
        <v>0.2074074074074074</v>
      </c>
      <c r="M246" s="214" t="s">
        <v>614</v>
      </c>
      <c r="N246" s="220">
        <v>43154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1">
        <v>58</v>
      </c>
      <c r="B247" s="222">
        <v>42522</v>
      </c>
      <c r="C247" s="222"/>
      <c r="D247" s="223" t="s">
        <v>727</v>
      </c>
      <c r="E247" s="224" t="s">
        <v>646</v>
      </c>
      <c r="F247" s="225">
        <v>500</v>
      </c>
      <c r="G247" s="225"/>
      <c r="H247" s="226">
        <v>232.5</v>
      </c>
      <c r="I247" s="226" t="s">
        <v>728</v>
      </c>
      <c r="J247" s="227" t="s">
        <v>729</v>
      </c>
      <c r="K247" s="228">
        <f t="shared" si="158"/>
        <v>-267.5</v>
      </c>
      <c r="L247" s="229">
        <f t="shared" si="159"/>
        <v>-0.53500000000000003</v>
      </c>
      <c r="M247" s="225" t="s">
        <v>627</v>
      </c>
      <c r="N247" s="222">
        <v>43735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1">
        <v>59</v>
      </c>
      <c r="B248" s="212">
        <v>42527</v>
      </c>
      <c r="C248" s="212"/>
      <c r="D248" s="213" t="s">
        <v>562</v>
      </c>
      <c r="E248" s="214" t="s">
        <v>646</v>
      </c>
      <c r="F248" s="215">
        <v>110</v>
      </c>
      <c r="G248" s="214"/>
      <c r="H248" s="214">
        <v>126.5</v>
      </c>
      <c r="I248" s="216">
        <v>125</v>
      </c>
      <c r="J248" s="217" t="s">
        <v>655</v>
      </c>
      <c r="K248" s="218">
        <f t="shared" si="158"/>
        <v>16.5</v>
      </c>
      <c r="L248" s="219">
        <f t="shared" si="159"/>
        <v>0.15</v>
      </c>
      <c r="M248" s="214" t="s">
        <v>614</v>
      </c>
      <c r="N248" s="220">
        <v>42552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1">
        <v>60</v>
      </c>
      <c r="B249" s="212">
        <v>42538</v>
      </c>
      <c r="C249" s="212"/>
      <c r="D249" s="213" t="s">
        <v>730</v>
      </c>
      <c r="E249" s="214" t="s">
        <v>646</v>
      </c>
      <c r="F249" s="215">
        <v>44</v>
      </c>
      <c r="G249" s="214"/>
      <c r="H249" s="214">
        <v>69.5</v>
      </c>
      <c r="I249" s="216">
        <v>69.5</v>
      </c>
      <c r="J249" s="217" t="s">
        <v>731</v>
      </c>
      <c r="K249" s="218">
        <f t="shared" si="158"/>
        <v>25.5</v>
      </c>
      <c r="L249" s="219">
        <f t="shared" si="159"/>
        <v>0.57954545454545459</v>
      </c>
      <c r="M249" s="214" t="s">
        <v>614</v>
      </c>
      <c r="N249" s="220">
        <v>42977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1">
        <v>61</v>
      </c>
      <c r="B250" s="212">
        <v>42549</v>
      </c>
      <c r="C250" s="212"/>
      <c r="D250" s="213" t="s">
        <v>732</v>
      </c>
      <c r="E250" s="214" t="s">
        <v>646</v>
      </c>
      <c r="F250" s="215">
        <v>262.5</v>
      </c>
      <c r="G250" s="214"/>
      <c r="H250" s="214">
        <v>340</v>
      </c>
      <c r="I250" s="216">
        <v>333</v>
      </c>
      <c r="J250" s="217" t="s">
        <v>733</v>
      </c>
      <c r="K250" s="218">
        <v>77.5</v>
      </c>
      <c r="L250" s="219">
        <v>0.29523809523809502</v>
      </c>
      <c r="M250" s="214" t="s">
        <v>614</v>
      </c>
      <c r="N250" s="220">
        <v>43017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1">
        <v>62</v>
      </c>
      <c r="B251" s="212">
        <v>42549</v>
      </c>
      <c r="C251" s="212"/>
      <c r="D251" s="213" t="s">
        <v>734</v>
      </c>
      <c r="E251" s="214" t="s">
        <v>646</v>
      </c>
      <c r="F251" s="215">
        <v>840</v>
      </c>
      <c r="G251" s="214"/>
      <c r="H251" s="214">
        <v>1230</v>
      </c>
      <c r="I251" s="216">
        <v>1230</v>
      </c>
      <c r="J251" s="217" t="s">
        <v>704</v>
      </c>
      <c r="K251" s="218">
        <v>390</v>
      </c>
      <c r="L251" s="219">
        <v>0.46428571428571402</v>
      </c>
      <c r="M251" s="214" t="s">
        <v>614</v>
      </c>
      <c r="N251" s="220">
        <v>42649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4">
        <v>63</v>
      </c>
      <c r="B252" s="235">
        <v>42556</v>
      </c>
      <c r="C252" s="235"/>
      <c r="D252" s="236" t="s">
        <v>735</v>
      </c>
      <c r="E252" s="237" t="s">
        <v>646</v>
      </c>
      <c r="F252" s="237">
        <v>395</v>
      </c>
      <c r="G252" s="238"/>
      <c r="H252" s="238">
        <f>(468.5+342.5)/2</f>
        <v>405.5</v>
      </c>
      <c r="I252" s="238">
        <v>510</v>
      </c>
      <c r="J252" s="239" t="s">
        <v>736</v>
      </c>
      <c r="K252" s="240">
        <f t="shared" ref="K252:K258" si="160">H252-F252</f>
        <v>10.5</v>
      </c>
      <c r="L252" s="241">
        <f t="shared" ref="L252:L258" si="161">K252/F252</f>
        <v>2.6582278481012658E-2</v>
      </c>
      <c r="M252" s="237" t="s">
        <v>737</v>
      </c>
      <c r="N252" s="235">
        <v>43606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1">
        <v>64</v>
      </c>
      <c r="B253" s="222">
        <v>42584</v>
      </c>
      <c r="C253" s="222"/>
      <c r="D253" s="223" t="s">
        <v>738</v>
      </c>
      <c r="E253" s="224" t="s">
        <v>616</v>
      </c>
      <c r="F253" s="225">
        <f>169.5-12.8</f>
        <v>156.69999999999999</v>
      </c>
      <c r="G253" s="225"/>
      <c r="H253" s="226">
        <v>77</v>
      </c>
      <c r="I253" s="226" t="s">
        <v>739</v>
      </c>
      <c r="J253" s="227" t="s">
        <v>740</v>
      </c>
      <c r="K253" s="228">
        <f t="shared" si="160"/>
        <v>-79.699999999999989</v>
      </c>
      <c r="L253" s="229">
        <f t="shared" si="161"/>
        <v>-0.50861518825781749</v>
      </c>
      <c r="M253" s="225" t="s">
        <v>627</v>
      </c>
      <c r="N253" s="222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1">
        <v>65</v>
      </c>
      <c r="B254" s="222">
        <v>42586</v>
      </c>
      <c r="C254" s="222"/>
      <c r="D254" s="223" t="s">
        <v>741</v>
      </c>
      <c r="E254" s="224" t="s">
        <v>646</v>
      </c>
      <c r="F254" s="225">
        <v>400</v>
      </c>
      <c r="G254" s="225"/>
      <c r="H254" s="226">
        <v>305</v>
      </c>
      <c r="I254" s="226">
        <v>475</v>
      </c>
      <c r="J254" s="227" t="s">
        <v>742</v>
      </c>
      <c r="K254" s="228">
        <f t="shared" si="160"/>
        <v>-95</v>
      </c>
      <c r="L254" s="229">
        <f t="shared" si="161"/>
        <v>-0.23749999999999999</v>
      </c>
      <c r="M254" s="225" t="s">
        <v>627</v>
      </c>
      <c r="N254" s="222">
        <v>43606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1">
        <v>66</v>
      </c>
      <c r="B255" s="212">
        <v>42593</v>
      </c>
      <c r="C255" s="212"/>
      <c r="D255" s="213" t="s">
        <v>743</v>
      </c>
      <c r="E255" s="214" t="s">
        <v>646</v>
      </c>
      <c r="F255" s="215">
        <v>86.5</v>
      </c>
      <c r="G255" s="214"/>
      <c r="H255" s="214">
        <v>130</v>
      </c>
      <c r="I255" s="216">
        <v>130</v>
      </c>
      <c r="J255" s="217" t="s">
        <v>744</v>
      </c>
      <c r="K255" s="218">
        <f t="shared" si="160"/>
        <v>43.5</v>
      </c>
      <c r="L255" s="219">
        <f t="shared" si="161"/>
        <v>0.50289017341040465</v>
      </c>
      <c r="M255" s="214" t="s">
        <v>614</v>
      </c>
      <c r="N255" s="220">
        <v>43091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1">
        <v>67</v>
      </c>
      <c r="B256" s="222">
        <v>42600</v>
      </c>
      <c r="C256" s="222"/>
      <c r="D256" s="223" t="s">
        <v>111</v>
      </c>
      <c r="E256" s="224" t="s">
        <v>646</v>
      </c>
      <c r="F256" s="225">
        <v>133.5</v>
      </c>
      <c r="G256" s="225"/>
      <c r="H256" s="226">
        <v>126.5</v>
      </c>
      <c r="I256" s="226">
        <v>178</v>
      </c>
      <c r="J256" s="227" t="s">
        <v>745</v>
      </c>
      <c r="K256" s="228">
        <f t="shared" si="160"/>
        <v>-7</v>
      </c>
      <c r="L256" s="229">
        <f t="shared" si="161"/>
        <v>-5.2434456928838954E-2</v>
      </c>
      <c r="M256" s="225" t="s">
        <v>627</v>
      </c>
      <c r="N256" s="222">
        <v>42615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1">
        <v>68</v>
      </c>
      <c r="B257" s="212">
        <v>42613</v>
      </c>
      <c r="C257" s="212"/>
      <c r="D257" s="213" t="s">
        <v>746</v>
      </c>
      <c r="E257" s="214" t="s">
        <v>646</v>
      </c>
      <c r="F257" s="215">
        <v>560</v>
      </c>
      <c r="G257" s="214"/>
      <c r="H257" s="214">
        <v>725</v>
      </c>
      <c r="I257" s="216">
        <v>725</v>
      </c>
      <c r="J257" s="217" t="s">
        <v>648</v>
      </c>
      <c r="K257" s="218">
        <f t="shared" si="160"/>
        <v>165</v>
      </c>
      <c r="L257" s="219">
        <f t="shared" si="161"/>
        <v>0.29464285714285715</v>
      </c>
      <c r="M257" s="214" t="s">
        <v>614</v>
      </c>
      <c r="N257" s="220">
        <v>42456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1">
        <v>69</v>
      </c>
      <c r="B258" s="212">
        <v>42614</v>
      </c>
      <c r="C258" s="212"/>
      <c r="D258" s="213" t="s">
        <v>747</v>
      </c>
      <c r="E258" s="214" t="s">
        <v>646</v>
      </c>
      <c r="F258" s="215">
        <v>160.5</v>
      </c>
      <c r="G258" s="214"/>
      <c r="H258" s="214">
        <v>210</v>
      </c>
      <c r="I258" s="216">
        <v>210</v>
      </c>
      <c r="J258" s="217" t="s">
        <v>648</v>
      </c>
      <c r="K258" s="218">
        <f t="shared" si="160"/>
        <v>49.5</v>
      </c>
      <c r="L258" s="219">
        <f t="shared" si="161"/>
        <v>0.30841121495327101</v>
      </c>
      <c r="M258" s="214" t="s">
        <v>614</v>
      </c>
      <c r="N258" s="220">
        <v>42871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1">
        <v>70</v>
      </c>
      <c r="B259" s="212">
        <v>42646</v>
      </c>
      <c r="C259" s="212"/>
      <c r="D259" s="213" t="s">
        <v>407</v>
      </c>
      <c r="E259" s="214" t="s">
        <v>646</v>
      </c>
      <c r="F259" s="215">
        <v>430</v>
      </c>
      <c r="G259" s="214"/>
      <c r="H259" s="214">
        <v>596</v>
      </c>
      <c r="I259" s="216">
        <v>575</v>
      </c>
      <c r="J259" s="217" t="s">
        <v>748</v>
      </c>
      <c r="K259" s="218">
        <v>166</v>
      </c>
      <c r="L259" s="219">
        <v>0.38604651162790699</v>
      </c>
      <c r="M259" s="214" t="s">
        <v>614</v>
      </c>
      <c r="N259" s="220">
        <v>42769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1">
        <v>71</v>
      </c>
      <c r="B260" s="212">
        <v>42657</v>
      </c>
      <c r="C260" s="212"/>
      <c r="D260" s="213" t="s">
        <v>749</v>
      </c>
      <c r="E260" s="214" t="s">
        <v>646</v>
      </c>
      <c r="F260" s="215">
        <v>280</v>
      </c>
      <c r="G260" s="214"/>
      <c r="H260" s="214">
        <v>345</v>
      </c>
      <c r="I260" s="216">
        <v>345</v>
      </c>
      <c r="J260" s="217" t="s">
        <v>648</v>
      </c>
      <c r="K260" s="218">
        <f t="shared" ref="K260:K265" si="162">H260-F260</f>
        <v>65</v>
      </c>
      <c r="L260" s="219">
        <f t="shared" ref="L260:L261" si="163">K260/F260</f>
        <v>0.23214285714285715</v>
      </c>
      <c r="M260" s="214" t="s">
        <v>614</v>
      </c>
      <c r="N260" s="220">
        <v>42814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1">
        <v>72</v>
      </c>
      <c r="B261" s="212">
        <v>42657</v>
      </c>
      <c r="C261" s="212"/>
      <c r="D261" s="213" t="s">
        <v>750</v>
      </c>
      <c r="E261" s="214" t="s">
        <v>646</v>
      </c>
      <c r="F261" s="215">
        <v>245</v>
      </c>
      <c r="G261" s="214"/>
      <c r="H261" s="214">
        <v>325.5</v>
      </c>
      <c r="I261" s="216">
        <v>330</v>
      </c>
      <c r="J261" s="217" t="s">
        <v>751</v>
      </c>
      <c r="K261" s="218">
        <f t="shared" si="162"/>
        <v>80.5</v>
      </c>
      <c r="L261" s="219">
        <f t="shared" si="163"/>
        <v>0.32857142857142857</v>
      </c>
      <c r="M261" s="214" t="s">
        <v>614</v>
      </c>
      <c r="N261" s="220">
        <v>42769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1">
        <v>73</v>
      </c>
      <c r="B262" s="212">
        <v>42660</v>
      </c>
      <c r="C262" s="212"/>
      <c r="D262" s="213" t="s">
        <v>352</v>
      </c>
      <c r="E262" s="214" t="s">
        <v>646</v>
      </c>
      <c r="F262" s="215">
        <v>125</v>
      </c>
      <c r="G262" s="214"/>
      <c r="H262" s="214">
        <v>160</v>
      </c>
      <c r="I262" s="216">
        <v>160</v>
      </c>
      <c r="J262" s="217" t="s">
        <v>704</v>
      </c>
      <c r="K262" s="218">
        <f t="shared" si="162"/>
        <v>35</v>
      </c>
      <c r="L262" s="219">
        <v>0.28000000000000003</v>
      </c>
      <c r="M262" s="214" t="s">
        <v>614</v>
      </c>
      <c r="N262" s="220">
        <v>42803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1">
        <v>74</v>
      </c>
      <c r="B263" s="212">
        <v>42660</v>
      </c>
      <c r="C263" s="212"/>
      <c r="D263" s="213" t="s">
        <v>484</v>
      </c>
      <c r="E263" s="214" t="s">
        <v>646</v>
      </c>
      <c r="F263" s="215">
        <v>114</v>
      </c>
      <c r="G263" s="214"/>
      <c r="H263" s="214">
        <v>145</v>
      </c>
      <c r="I263" s="216">
        <v>145</v>
      </c>
      <c r="J263" s="217" t="s">
        <v>704</v>
      </c>
      <c r="K263" s="218">
        <f t="shared" si="162"/>
        <v>31</v>
      </c>
      <c r="L263" s="219">
        <f t="shared" ref="L263:L265" si="164">K263/F263</f>
        <v>0.27192982456140352</v>
      </c>
      <c r="M263" s="214" t="s">
        <v>614</v>
      </c>
      <c r="N263" s="220">
        <v>42859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1">
        <v>75</v>
      </c>
      <c r="B264" s="212">
        <v>42660</v>
      </c>
      <c r="C264" s="212"/>
      <c r="D264" s="213" t="s">
        <v>752</v>
      </c>
      <c r="E264" s="214" t="s">
        <v>646</v>
      </c>
      <c r="F264" s="215">
        <v>212</v>
      </c>
      <c r="G264" s="214"/>
      <c r="H264" s="214">
        <v>280</v>
      </c>
      <c r="I264" s="216">
        <v>276</v>
      </c>
      <c r="J264" s="217" t="s">
        <v>753</v>
      </c>
      <c r="K264" s="218">
        <f t="shared" si="162"/>
        <v>68</v>
      </c>
      <c r="L264" s="219">
        <f t="shared" si="164"/>
        <v>0.32075471698113206</v>
      </c>
      <c r="M264" s="214" t="s">
        <v>614</v>
      </c>
      <c r="N264" s="220">
        <v>42858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1">
        <v>76</v>
      </c>
      <c r="B265" s="212">
        <v>42678</v>
      </c>
      <c r="C265" s="212"/>
      <c r="D265" s="213" t="s">
        <v>472</v>
      </c>
      <c r="E265" s="214" t="s">
        <v>646</v>
      </c>
      <c r="F265" s="215">
        <v>155</v>
      </c>
      <c r="G265" s="214"/>
      <c r="H265" s="214">
        <v>210</v>
      </c>
      <c r="I265" s="216">
        <v>210</v>
      </c>
      <c r="J265" s="217" t="s">
        <v>754</v>
      </c>
      <c r="K265" s="218">
        <f t="shared" si="162"/>
        <v>55</v>
      </c>
      <c r="L265" s="219">
        <f t="shared" si="164"/>
        <v>0.35483870967741937</v>
      </c>
      <c r="M265" s="214" t="s">
        <v>614</v>
      </c>
      <c r="N265" s="220">
        <v>42944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1">
        <v>77</v>
      </c>
      <c r="B266" s="222">
        <v>42710</v>
      </c>
      <c r="C266" s="222"/>
      <c r="D266" s="223" t="s">
        <v>755</v>
      </c>
      <c r="E266" s="224" t="s">
        <v>646</v>
      </c>
      <c r="F266" s="225">
        <v>150.5</v>
      </c>
      <c r="G266" s="225"/>
      <c r="H266" s="226">
        <v>72.5</v>
      </c>
      <c r="I266" s="226">
        <v>174</v>
      </c>
      <c r="J266" s="227" t="s">
        <v>756</v>
      </c>
      <c r="K266" s="228">
        <v>-78</v>
      </c>
      <c r="L266" s="229">
        <v>-0.51827242524916906</v>
      </c>
      <c r="M266" s="225" t="s">
        <v>627</v>
      </c>
      <c r="N266" s="222">
        <v>43333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1">
        <v>78</v>
      </c>
      <c r="B267" s="212">
        <v>42712</v>
      </c>
      <c r="C267" s="212"/>
      <c r="D267" s="213" t="s">
        <v>757</v>
      </c>
      <c r="E267" s="214" t="s">
        <v>646</v>
      </c>
      <c r="F267" s="215">
        <v>380</v>
      </c>
      <c r="G267" s="214"/>
      <c r="H267" s="214">
        <v>478</v>
      </c>
      <c r="I267" s="216">
        <v>468</v>
      </c>
      <c r="J267" s="217" t="s">
        <v>704</v>
      </c>
      <c r="K267" s="218">
        <f t="shared" ref="K267:K269" si="165">H267-F267</f>
        <v>98</v>
      </c>
      <c r="L267" s="219">
        <f t="shared" ref="L267:L269" si="166">K267/F267</f>
        <v>0.25789473684210529</v>
      </c>
      <c r="M267" s="214" t="s">
        <v>614</v>
      </c>
      <c r="N267" s="220">
        <v>43025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1">
        <v>79</v>
      </c>
      <c r="B268" s="212">
        <v>42734</v>
      </c>
      <c r="C268" s="212"/>
      <c r="D268" s="213" t="s">
        <v>110</v>
      </c>
      <c r="E268" s="214" t="s">
        <v>646</v>
      </c>
      <c r="F268" s="215">
        <v>305</v>
      </c>
      <c r="G268" s="214"/>
      <c r="H268" s="214">
        <v>375</v>
      </c>
      <c r="I268" s="216">
        <v>375</v>
      </c>
      <c r="J268" s="217" t="s">
        <v>704</v>
      </c>
      <c r="K268" s="218">
        <f t="shared" si="165"/>
        <v>70</v>
      </c>
      <c r="L268" s="219">
        <f t="shared" si="166"/>
        <v>0.22950819672131148</v>
      </c>
      <c r="M268" s="214" t="s">
        <v>614</v>
      </c>
      <c r="N268" s="220">
        <v>42768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1">
        <v>80</v>
      </c>
      <c r="B269" s="212">
        <v>42739</v>
      </c>
      <c r="C269" s="212"/>
      <c r="D269" s="213" t="s">
        <v>96</v>
      </c>
      <c r="E269" s="214" t="s">
        <v>646</v>
      </c>
      <c r="F269" s="215">
        <v>99.5</v>
      </c>
      <c r="G269" s="214"/>
      <c r="H269" s="214">
        <v>158</v>
      </c>
      <c r="I269" s="216">
        <v>158</v>
      </c>
      <c r="J269" s="217" t="s">
        <v>704</v>
      </c>
      <c r="K269" s="218">
        <f t="shared" si="165"/>
        <v>58.5</v>
      </c>
      <c r="L269" s="219">
        <f t="shared" si="166"/>
        <v>0.5879396984924623</v>
      </c>
      <c r="M269" s="214" t="s">
        <v>614</v>
      </c>
      <c r="N269" s="220">
        <v>42898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1">
        <v>81</v>
      </c>
      <c r="B270" s="212">
        <v>42739</v>
      </c>
      <c r="C270" s="212"/>
      <c r="D270" s="213" t="s">
        <v>96</v>
      </c>
      <c r="E270" s="214" t="s">
        <v>646</v>
      </c>
      <c r="F270" s="215">
        <v>99.5</v>
      </c>
      <c r="G270" s="214"/>
      <c r="H270" s="214">
        <v>158</v>
      </c>
      <c r="I270" s="216">
        <v>158</v>
      </c>
      <c r="J270" s="217" t="s">
        <v>704</v>
      </c>
      <c r="K270" s="218">
        <v>58.5</v>
      </c>
      <c r="L270" s="219">
        <v>0.58793969849246197</v>
      </c>
      <c r="M270" s="214" t="s">
        <v>614</v>
      </c>
      <c r="N270" s="220">
        <v>42898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1">
        <v>82</v>
      </c>
      <c r="B271" s="212">
        <v>42786</v>
      </c>
      <c r="C271" s="212"/>
      <c r="D271" s="213" t="s">
        <v>187</v>
      </c>
      <c r="E271" s="214" t="s">
        <v>646</v>
      </c>
      <c r="F271" s="215">
        <v>140.5</v>
      </c>
      <c r="G271" s="214"/>
      <c r="H271" s="214">
        <v>220</v>
      </c>
      <c r="I271" s="216">
        <v>220</v>
      </c>
      <c r="J271" s="217" t="s">
        <v>704</v>
      </c>
      <c r="K271" s="218">
        <f>H271-F271</f>
        <v>79.5</v>
      </c>
      <c r="L271" s="219">
        <f>K271/F271</f>
        <v>0.5658362989323843</v>
      </c>
      <c r="M271" s="214" t="s">
        <v>614</v>
      </c>
      <c r="N271" s="220">
        <v>42864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1">
        <v>83</v>
      </c>
      <c r="B272" s="212">
        <v>42786</v>
      </c>
      <c r="C272" s="212"/>
      <c r="D272" s="213" t="s">
        <v>758</v>
      </c>
      <c r="E272" s="214" t="s">
        <v>646</v>
      </c>
      <c r="F272" s="215">
        <v>202.5</v>
      </c>
      <c r="G272" s="214"/>
      <c r="H272" s="214">
        <v>234</v>
      </c>
      <c r="I272" s="216">
        <v>234</v>
      </c>
      <c r="J272" s="217" t="s">
        <v>704</v>
      </c>
      <c r="K272" s="218">
        <v>31.5</v>
      </c>
      <c r="L272" s="219">
        <v>0.155555555555556</v>
      </c>
      <c r="M272" s="214" t="s">
        <v>614</v>
      </c>
      <c r="N272" s="220">
        <v>42836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1">
        <v>84</v>
      </c>
      <c r="B273" s="212">
        <v>42818</v>
      </c>
      <c r="C273" s="212"/>
      <c r="D273" s="213" t="s">
        <v>759</v>
      </c>
      <c r="E273" s="214" t="s">
        <v>646</v>
      </c>
      <c r="F273" s="215">
        <v>300.5</v>
      </c>
      <c r="G273" s="214"/>
      <c r="H273" s="214">
        <v>417.5</v>
      </c>
      <c r="I273" s="216">
        <v>420</v>
      </c>
      <c r="J273" s="217" t="s">
        <v>760</v>
      </c>
      <c r="K273" s="218">
        <f>H273-F273</f>
        <v>117</v>
      </c>
      <c r="L273" s="219">
        <f>K273/F273</f>
        <v>0.38935108153078202</v>
      </c>
      <c r="M273" s="214" t="s">
        <v>614</v>
      </c>
      <c r="N273" s="220">
        <v>43070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1">
        <v>85</v>
      </c>
      <c r="B274" s="212">
        <v>42818</v>
      </c>
      <c r="C274" s="212"/>
      <c r="D274" s="213" t="s">
        <v>734</v>
      </c>
      <c r="E274" s="214" t="s">
        <v>646</v>
      </c>
      <c r="F274" s="215">
        <v>850</v>
      </c>
      <c r="G274" s="214"/>
      <c r="H274" s="214">
        <v>1042.5</v>
      </c>
      <c r="I274" s="216">
        <v>1023</v>
      </c>
      <c r="J274" s="217" t="s">
        <v>761</v>
      </c>
      <c r="K274" s="218">
        <v>192.5</v>
      </c>
      <c r="L274" s="219">
        <v>0.22647058823529401</v>
      </c>
      <c r="M274" s="214" t="s">
        <v>614</v>
      </c>
      <c r="N274" s="220">
        <v>42830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1">
        <v>86</v>
      </c>
      <c r="B275" s="212">
        <v>42830</v>
      </c>
      <c r="C275" s="212"/>
      <c r="D275" s="213" t="s">
        <v>503</v>
      </c>
      <c r="E275" s="214" t="s">
        <v>646</v>
      </c>
      <c r="F275" s="215">
        <v>785</v>
      </c>
      <c r="G275" s="214"/>
      <c r="H275" s="214">
        <v>930</v>
      </c>
      <c r="I275" s="216">
        <v>920</v>
      </c>
      <c r="J275" s="217" t="s">
        <v>762</v>
      </c>
      <c r="K275" s="218">
        <f>H275-F275</f>
        <v>145</v>
      </c>
      <c r="L275" s="219">
        <f>K275/F275</f>
        <v>0.18471337579617833</v>
      </c>
      <c r="M275" s="214" t="s">
        <v>614</v>
      </c>
      <c r="N275" s="220">
        <v>42976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1">
        <v>87</v>
      </c>
      <c r="B276" s="222">
        <v>42831</v>
      </c>
      <c r="C276" s="222"/>
      <c r="D276" s="223" t="s">
        <v>763</v>
      </c>
      <c r="E276" s="224" t="s">
        <v>646</v>
      </c>
      <c r="F276" s="225">
        <v>40</v>
      </c>
      <c r="G276" s="225"/>
      <c r="H276" s="226">
        <v>13.1</v>
      </c>
      <c r="I276" s="226">
        <v>60</v>
      </c>
      <c r="J276" s="227" t="s">
        <v>764</v>
      </c>
      <c r="K276" s="228">
        <v>-26.9</v>
      </c>
      <c r="L276" s="229">
        <v>-0.67249999999999999</v>
      </c>
      <c r="M276" s="225" t="s">
        <v>627</v>
      </c>
      <c r="N276" s="222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1">
        <v>88</v>
      </c>
      <c r="B277" s="212">
        <v>42837</v>
      </c>
      <c r="C277" s="212"/>
      <c r="D277" s="213" t="s">
        <v>95</v>
      </c>
      <c r="E277" s="214" t="s">
        <v>646</v>
      </c>
      <c r="F277" s="215">
        <v>289.5</v>
      </c>
      <c r="G277" s="214"/>
      <c r="H277" s="214">
        <v>354</v>
      </c>
      <c r="I277" s="216">
        <v>360</v>
      </c>
      <c r="J277" s="217" t="s">
        <v>765</v>
      </c>
      <c r="K277" s="218">
        <f t="shared" ref="K277:K285" si="167">H277-F277</f>
        <v>64.5</v>
      </c>
      <c r="L277" s="219">
        <f t="shared" ref="L277:L285" si="168">K277/F277</f>
        <v>0.22279792746113988</v>
      </c>
      <c r="M277" s="214" t="s">
        <v>614</v>
      </c>
      <c r="N277" s="220">
        <v>43040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1">
        <v>89</v>
      </c>
      <c r="B278" s="212">
        <v>42845</v>
      </c>
      <c r="C278" s="212"/>
      <c r="D278" s="213" t="s">
        <v>439</v>
      </c>
      <c r="E278" s="214" t="s">
        <v>646</v>
      </c>
      <c r="F278" s="215">
        <v>700</v>
      </c>
      <c r="G278" s="214"/>
      <c r="H278" s="214">
        <v>840</v>
      </c>
      <c r="I278" s="216">
        <v>840</v>
      </c>
      <c r="J278" s="217" t="s">
        <v>766</v>
      </c>
      <c r="K278" s="218">
        <f t="shared" si="167"/>
        <v>140</v>
      </c>
      <c r="L278" s="219">
        <f t="shared" si="168"/>
        <v>0.2</v>
      </c>
      <c r="M278" s="214" t="s">
        <v>614</v>
      </c>
      <c r="N278" s="220">
        <v>42893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1">
        <v>90</v>
      </c>
      <c r="B279" s="212">
        <v>42887</v>
      </c>
      <c r="C279" s="212"/>
      <c r="D279" s="213" t="s">
        <v>767</v>
      </c>
      <c r="E279" s="214" t="s">
        <v>646</v>
      </c>
      <c r="F279" s="215">
        <v>130</v>
      </c>
      <c r="G279" s="214"/>
      <c r="H279" s="214">
        <v>144.25</v>
      </c>
      <c r="I279" s="216">
        <v>170</v>
      </c>
      <c r="J279" s="217" t="s">
        <v>768</v>
      </c>
      <c r="K279" s="218">
        <f t="shared" si="167"/>
        <v>14.25</v>
      </c>
      <c r="L279" s="219">
        <f t="shared" si="168"/>
        <v>0.10961538461538461</v>
      </c>
      <c r="M279" s="214" t="s">
        <v>614</v>
      </c>
      <c r="N279" s="220">
        <v>43675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1">
        <v>91</v>
      </c>
      <c r="B280" s="212">
        <v>42901</v>
      </c>
      <c r="C280" s="212"/>
      <c r="D280" s="213" t="s">
        <v>769</v>
      </c>
      <c r="E280" s="214" t="s">
        <v>646</v>
      </c>
      <c r="F280" s="215">
        <v>214.5</v>
      </c>
      <c r="G280" s="214"/>
      <c r="H280" s="214">
        <v>262</v>
      </c>
      <c r="I280" s="216">
        <v>262</v>
      </c>
      <c r="J280" s="217" t="s">
        <v>770</v>
      </c>
      <c r="K280" s="218">
        <f t="shared" si="167"/>
        <v>47.5</v>
      </c>
      <c r="L280" s="219">
        <f t="shared" si="168"/>
        <v>0.22144522144522144</v>
      </c>
      <c r="M280" s="214" t="s">
        <v>614</v>
      </c>
      <c r="N280" s="220">
        <v>42977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2">
        <v>92</v>
      </c>
      <c r="B281" s="243">
        <v>42933</v>
      </c>
      <c r="C281" s="243"/>
      <c r="D281" s="244" t="s">
        <v>771</v>
      </c>
      <c r="E281" s="245" t="s">
        <v>646</v>
      </c>
      <c r="F281" s="246">
        <v>370</v>
      </c>
      <c r="G281" s="245"/>
      <c r="H281" s="245">
        <v>447.5</v>
      </c>
      <c r="I281" s="247">
        <v>450</v>
      </c>
      <c r="J281" s="248" t="s">
        <v>704</v>
      </c>
      <c r="K281" s="218">
        <f t="shared" si="167"/>
        <v>77.5</v>
      </c>
      <c r="L281" s="249">
        <f t="shared" si="168"/>
        <v>0.20945945945945946</v>
      </c>
      <c r="M281" s="245" t="s">
        <v>614</v>
      </c>
      <c r="N281" s="250">
        <v>43035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42">
        <v>93</v>
      </c>
      <c r="B282" s="243">
        <v>42943</v>
      </c>
      <c r="C282" s="243"/>
      <c r="D282" s="244" t="s">
        <v>185</v>
      </c>
      <c r="E282" s="245" t="s">
        <v>646</v>
      </c>
      <c r="F282" s="246">
        <v>657.5</v>
      </c>
      <c r="G282" s="245"/>
      <c r="H282" s="245">
        <v>825</v>
      </c>
      <c r="I282" s="247">
        <v>820</v>
      </c>
      <c r="J282" s="248" t="s">
        <v>704</v>
      </c>
      <c r="K282" s="218">
        <f t="shared" si="167"/>
        <v>167.5</v>
      </c>
      <c r="L282" s="249">
        <f t="shared" si="168"/>
        <v>0.25475285171102663</v>
      </c>
      <c r="M282" s="245" t="s">
        <v>614</v>
      </c>
      <c r="N282" s="250">
        <v>43090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1">
        <v>94</v>
      </c>
      <c r="B283" s="212">
        <v>42964</v>
      </c>
      <c r="C283" s="212"/>
      <c r="D283" s="213" t="s">
        <v>370</v>
      </c>
      <c r="E283" s="214" t="s">
        <v>646</v>
      </c>
      <c r="F283" s="215">
        <v>605</v>
      </c>
      <c r="G283" s="214"/>
      <c r="H283" s="214">
        <v>750</v>
      </c>
      <c r="I283" s="216">
        <v>750</v>
      </c>
      <c r="J283" s="217" t="s">
        <v>762</v>
      </c>
      <c r="K283" s="218">
        <f t="shared" si="167"/>
        <v>145</v>
      </c>
      <c r="L283" s="219">
        <f t="shared" si="168"/>
        <v>0.23966942148760331</v>
      </c>
      <c r="M283" s="214" t="s">
        <v>614</v>
      </c>
      <c r="N283" s="220">
        <v>43027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1">
        <v>95</v>
      </c>
      <c r="B284" s="222">
        <v>42979</v>
      </c>
      <c r="C284" s="222"/>
      <c r="D284" s="230" t="s">
        <v>772</v>
      </c>
      <c r="E284" s="225" t="s">
        <v>646</v>
      </c>
      <c r="F284" s="225">
        <v>255</v>
      </c>
      <c r="G284" s="226"/>
      <c r="H284" s="226">
        <v>217.25</v>
      </c>
      <c r="I284" s="226">
        <v>320</v>
      </c>
      <c r="J284" s="227" t="s">
        <v>773</v>
      </c>
      <c r="K284" s="228">
        <f t="shared" si="167"/>
        <v>-37.75</v>
      </c>
      <c r="L284" s="231">
        <f t="shared" si="168"/>
        <v>-0.14803921568627451</v>
      </c>
      <c r="M284" s="225" t="s">
        <v>627</v>
      </c>
      <c r="N284" s="222">
        <v>43661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1">
        <v>96</v>
      </c>
      <c r="B285" s="212">
        <v>42997</v>
      </c>
      <c r="C285" s="212"/>
      <c r="D285" s="213" t="s">
        <v>774</v>
      </c>
      <c r="E285" s="214" t="s">
        <v>646</v>
      </c>
      <c r="F285" s="215">
        <v>215</v>
      </c>
      <c r="G285" s="214"/>
      <c r="H285" s="214">
        <v>258</v>
      </c>
      <c r="I285" s="216">
        <v>258</v>
      </c>
      <c r="J285" s="217" t="s">
        <v>704</v>
      </c>
      <c r="K285" s="218">
        <f t="shared" si="167"/>
        <v>43</v>
      </c>
      <c r="L285" s="219">
        <f t="shared" si="168"/>
        <v>0.2</v>
      </c>
      <c r="M285" s="214" t="s">
        <v>614</v>
      </c>
      <c r="N285" s="220">
        <v>43040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1">
        <v>97</v>
      </c>
      <c r="B286" s="212">
        <v>42997</v>
      </c>
      <c r="C286" s="212"/>
      <c r="D286" s="213" t="s">
        <v>774</v>
      </c>
      <c r="E286" s="214" t="s">
        <v>646</v>
      </c>
      <c r="F286" s="215">
        <v>215</v>
      </c>
      <c r="G286" s="214"/>
      <c r="H286" s="214">
        <v>258</v>
      </c>
      <c r="I286" s="216">
        <v>258</v>
      </c>
      <c r="J286" s="248" t="s">
        <v>704</v>
      </c>
      <c r="K286" s="218">
        <v>43</v>
      </c>
      <c r="L286" s="219">
        <v>0.2</v>
      </c>
      <c r="M286" s="214" t="s">
        <v>614</v>
      </c>
      <c r="N286" s="220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2">
        <v>98</v>
      </c>
      <c r="B287" s="243">
        <v>42998</v>
      </c>
      <c r="C287" s="243"/>
      <c r="D287" s="244" t="s">
        <v>775</v>
      </c>
      <c r="E287" s="245" t="s">
        <v>646</v>
      </c>
      <c r="F287" s="215">
        <v>75</v>
      </c>
      <c r="G287" s="245"/>
      <c r="H287" s="245">
        <v>90</v>
      </c>
      <c r="I287" s="247">
        <v>90</v>
      </c>
      <c r="J287" s="217" t="s">
        <v>776</v>
      </c>
      <c r="K287" s="218">
        <f t="shared" ref="K287:K292" si="169">H287-F287</f>
        <v>15</v>
      </c>
      <c r="L287" s="219">
        <f t="shared" ref="L287:L292" si="170">K287/F287</f>
        <v>0.2</v>
      </c>
      <c r="M287" s="214" t="s">
        <v>614</v>
      </c>
      <c r="N287" s="220">
        <v>43019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2">
        <v>99</v>
      </c>
      <c r="B288" s="243">
        <v>43011</v>
      </c>
      <c r="C288" s="243"/>
      <c r="D288" s="244" t="s">
        <v>629</v>
      </c>
      <c r="E288" s="245" t="s">
        <v>646</v>
      </c>
      <c r="F288" s="246">
        <v>315</v>
      </c>
      <c r="G288" s="245"/>
      <c r="H288" s="245">
        <v>392</v>
      </c>
      <c r="I288" s="247">
        <v>384</v>
      </c>
      <c r="J288" s="248" t="s">
        <v>777</v>
      </c>
      <c r="K288" s="218">
        <f t="shared" si="169"/>
        <v>77</v>
      </c>
      <c r="L288" s="249">
        <f t="shared" si="170"/>
        <v>0.24444444444444444</v>
      </c>
      <c r="M288" s="245" t="s">
        <v>614</v>
      </c>
      <c r="N288" s="250">
        <v>43017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100</v>
      </c>
      <c r="B289" s="243">
        <v>43013</v>
      </c>
      <c r="C289" s="243"/>
      <c r="D289" s="244" t="s">
        <v>477</v>
      </c>
      <c r="E289" s="245" t="s">
        <v>646</v>
      </c>
      <c r="F289" s="246">
        <v>145</v>
      </c>
      <c r="G289" s="245"/>
      <c r="H289" s="245">
        <v>179</v>
      </c>
      <c r="I289" s="247">
        <v>180</v>
      </c>
      <c r="J289" s="248" t="s">
        <v>778</v>
      </c>
      <c r="K289" s="218">
        <f t="shared" si="169"/>
        <v>34</v>
      </c>
      <c r="L289" s="249">
        <f t="shared" si="170"/>
        <v>0.23448275862068965</v>
      </c>
      <c r="M289" s="245" t="s">
        <v>614</v>
      </c>
      <c r="N289" s="250">
        <v>43025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2">
        <v>101</v>
      </c>
      <c r="B290" s="243">
        <v>43014</v>
      </c>
      <c r="C290" s="243"/>
      <c r="D290" s="244" t="s">
        <v>342</v>
      </c>
      <c r="E290" s="245" t="s">
        <v>646</v>
      </c>
      <c r="F290" s="246">
        <v>256</v>
      </c>
      <c r="G290" s="245"/>
      <c r="H290" s="245">
        <v>323</v>
      </c>
      <c r="I290" s="247">
        <v>320</v>
      </c>
      <c r="J290" s="248" t="s">
        <v>704</v>
      </c>
      <c r="K290" s="218">
        <f t="shared" si="169"/>
        <v>67</v>
      </c>
      <c r="L290" s="249">
        <f t="shared" si="170"/>
        <v>0.26171875</v>
      </c>
      <c r="M290" s="245" t="s">
        <v>614</v>
      </c>
      <c r="N290" s="250">
        <v>43067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2">
        <v>102</v>
      </c>
      <c r="B291" s="243">
        <v>43017</v>
      </c>
      <c r="C291" s="243"/>
      <c r="D291" s="244" t="s">
        <v>360</v>
      </c>
      <c r="E291" s="245" t="s">
        <v>646</v>
      </c>
      <c r="F291" s="246">
        <v>137.5</v>
      </c>
      <c r="G291" s="245"/>
      <c r="H291" s="245">
        <v>184</v>
      </c>
      <c r="I291" s="247">
        <v>183</v>
      </c>
      <c r="J291" s="248" t="s">
        <v>779</v>
      </c>
      <c r="K291" s="218">
        <f t="shared" si="169"/>
        <v>46.5</v>
      </c>
      <c r="L291" s="249">
        <f t="shared" si="170"/>
        <v>0.33818181818181819</v>
      </c>
      <c r="M291" s="245" t="s">
        <v>614</v>
      </c>
      <c r="N291" s="250">
        <v>43108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2">
        <v>103</v>
      </c>
      <c r="B292" s="243">
        <v>43018</v>
      </c>
      <c r="C292" s="243"/>
      <c r="D292" s="244" t="s">
        <v>780</v>
      </c>
      <c r="E292" s="245" t="s">
        <v>646</v>
      </c>
      <c r="F292" s="246">
        <v>125.5</v>
      </c>
      <c r="G292" s="245"/>
      <c r="H292" s="245">
        <v>158</v>
      </c>
      <c r="I292" s="247">
        <v>155</v>
      </c>
      <c r="J292" s="248" t="s">
        <v>781</v>
      </c>
      <c r="K292" s="218">
        <f t="shared" si="169"/>
        <v>32.5</v>
      </c>
      <c r="L292" s="249">
        <f t="shared" si="170"/>
        <v>0.25896414342629481</v>
      </c>
      <c r="M292" s="245" t="s">
        <v>614</v>
      </c>
      <c r="N292" s="250">
        <v>43067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2">
        <v>104</v>
      </c>
      <c r="B293" s="243">
        <v>43018</v>
      </c>
      <c r="C293" s="243"/>
      <c r="D293" s="244" t="s">
        <v>782</v>
      </c>
      <c r="E293" s="245" t="s">
        <v>646</v>
      </c>
      <c r="F293" s="246">
        <v>895</v>
      </c>
      <c r="G293" s="245"/>
      <c r="H293" s="245">
        <v>1122.5</v>
      </c>
      <c r="I293" s="247">
        <v>1078</v>
      </c>
      <c r="J293" s="248" t="s">
        <v>783</v>
      </c>
      <c r="K293" s="218">
        <v>227.5</v>
      </c>
      <c r="L293" s="249">
        <v>0.25418994413407803</v>
      </c>
      <c r="M293" s="245" t="s">
        <v>614</v>
      </c>
      <c r="N293" s="250">
        <v>43117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2">
        <v>105</v>
      </c>
      <c r="B294" s="243">
        <v>43020</v>
      </c>
      <c r="C294" s="243"/>
      <c r="D294" s="244" t="s">
        <v>351</v>
      </c>
      <c r="E294" s="245" t="s">
        <v>646</v>
      </c>
      <c r="F294" s="246">
        <v>525</v>
      </c>
      <c r="G294" s="245"/>
      <c r="H294" s="245">
        <v>629</v>
      </c>
      <c r="I294" s="247">
        <v>629</v>
      </c>
      <c r="J294" s="248" t="s">
        <v>704</v>
      </c>
      <c r="K294" s="218">
        <v>104</v>
      </c>
      <c r="L294" s="249">
        <v>0.19809523809523799</v>
      </c>
      <c r="M294" s="245" t="s">
        <v>614</v>
      </c>
      <c r="N294" s="250">
        <v>43119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2">
        <v>106</v>
      </c>
      <c r="B295" s="243">
        <v>43046</v>
      </c>
      <c r="C295" s="243"/>
      <c r="D295" s="244" t="s">
        <v>397</v>
      </c>
      <c r="E295" s="245" t="s">
        <v>646</v>
      </c>
      <c r="F295" s="246">
        <v>740</v>
      </c>
      <c r="G295" s="245"/>
      <c r="H295" s="245">
        <v>892.5</v>
      </c>
      <c r="I295" s="247">
        <v>900</v>
      </c>
      <c r="J295" s="248" t="s">
        <v>784</v>
      </c>
      <c r="K295" s="218">
        <f t="shared" ref="K295:K297" si="171">H295-F295</f>
        <v>152.5</v>
      </c>
      <c r="L295" s="249">
        <f t="shared" ref="L295:L297" si="172">K295/F295</f>
        <v>0.20608108108108109</v>
      </c>
      <c r="M295" s="245" t="s">
        <v>614</v>
      </c>
      <c r="N295" s="250">
        <v>43052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1">
        <v>107</v>
      </c>
      <c r="B296" s="212">
        <v>43073</v>
      </c>
      <c r="C296" s="212"/>
      <c r="D296" s="213" t="s">
        <v>785</v>
      </c>
      <c r="E296" s="214" t="s">
        <v>646</v>
      </c>
      <c r="F296" s="215">
        <v>118.5</v>
      </c>
      <c r="G296" s="214"/>
      <c r="H296" s="214">
        <v>143.5</v>
      </c>
      <c r="I296" s="216">
        <v>145</v>
      </c>
      <c r="J296" s="217" t="s">
        <v>636</v>
      </c>
      <c r="K296" s="218">
        <f t="shared" si="171"/>
        <v>25</v>
      </c>
      <c r="L296" s="219">
        <f t="shared" si="172"/>
        <v>0.2109704641350211</v>
      </c>
      <c r="M296" s="214" t="s">
        <v>614</v>
      </c>
      <c r="N296" s="220">
        <v>43097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1">
        <v>108</v>
      </c>
      <c r="B297" s="222">
        <v>43090</v>
      </c>
      <c r="C297" s="222"/>
      <c r="D297" s="223" t="s">
        <v>445</v>
      </c>
      <c r="E297" s="224" t="s">
        <v>646</v>
      </c>
      <c r="F297" s="225">
        <v>715</v>
      </c>
      <c r="G297" s="225"/>
      <c r="H297" s="226">
        <v>500</v>
      </c>
      <c r="I297" s="226">
        <v>872</v>
      </c>
      <c r="J297" s="227" t="s">
        <v>786</v>
      </c>
      <c r="K297" s="228">
        <f t="shared" si="171"/>
        <v>-215</v>
      </c>
      <c r="L297" s="229">
        <f t="shared" si="172"/>
        <v>-0.30069930069930068</v>
      </c>
      <c r="M297" s="225" t="s">
        <v>627</v>
      </c>
      <c r="N297" s="222">
        <v>43670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1">
        <v>109</v>
      </c>
      <c r="B298" s="212">
        <v>43098</v>
      </c>
      <c r="C298" s="212"/>
      <c r="D298" s="213" t="s">
        <v>629</v>
      </c>
      <c r="E298" s="214" t="s">
        <v>646</v>
      </c>
      <c r="F298" s="215">
        <v>435</v>
      </c>
      <c r="G298" s="214"/>
      <c r="H298" s="214">
        <v>542.5</v>
      </c>
      <c r="I298" s="216">
        <v>539</v>
      </c>
      <c r="J298" s="217" t="s">
        <v>704</v>
      </c>
      <c r="K298" s="218">
        <v>107.5</v>
      </c>
      <c r="L298" s="219">
        <v>0.247126436781609</v>
      </c>
      <c r="M298" s="214" t="s">
        <v>614</v>
      </c>
      <c r="N298" s="220">
        <v>43206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1">
        <v>110</v>
      </c>
      <c r="B299" s="212">
        <v>43098</v>
      </c>
      <c r="C299" s="212"/>
      <c r="D299" s="213" t="s">
        <v>584</v>
      </c>
      <c r="E299" s="214" t="s">
        <v>646</v>
      </c>
      <c r="F299" s="215">
        <v>885</v>
      </c>
      <c r="G299" s="214"/>
      <c r="H299" s="214">
        <v>1090</v>
      </c>
      <c r="I299" s="216">
        <v>1084</v>
      </c>
      <c r="J299" s="217" t="s">
        <v>704</v>
      </c>
      <c r="K299" s="218">
        <v>205</v>
      </c>
      <c r="L299" s="219">
        <v>0.23163841807909599</v>
      </c>
      <c r="M299" s="214" t="s">
        <v>614</v>
      </c>
      <c r="N299" s="220">
        <v>43213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1">
        <v>111</v>
      </c>
      <c r="B300" s="252">
        <v>43192</v>
      </c>
      <c r="C300" s="252"/>
      <c r="D300" s="230" t="s">
        <v>787</v>
      </c>
      <c r="E300" s="225" t="s">
        <v>646</v>
      </c>
      <c r="F300" s="253">
        <v>478.5</v>
      </c>
      <c r="G300" s="225"/>
      <c r="H300" s="225">
        <v>442</v>
      </c>
      <c r="I300" s="226">
        <v>613</v>
      </c>
      <c r="J300" s="227" t="s">
        <v>788</v>
      </c>
      <c r="K300" s="228">
        <f t="shared" ref="K300:K303" si="173">H300-F300</f>
        <v>-36.5</v>
      </c>
      <c r="L300" s="229">
        <f t="shared" ref="L300:L303" si="174">K300/F300</f>
        <v>-7.6280041797283177E-2</v>
      </c>
      <c r="M300" s="225" t="s">
        <v>627</v>
      </c>
      <c r="N300" s="222">
        <v>43762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1">
        <v>112</v>
      </c>
      <c r="B301" s="222">
        <v>43194</v>
      </c>
      <c r="C301" s="222"/>
      <c r="D301" s="223" t="s">
        <v>789</v>
      </c>
      <c r="E301" s="224" t="s">
        <v>646</v>
      </c>
      <c r="F301" s="225">
        <f>141.5-7.3</f>
        <v>134.19999999999999</v>
      </c>
      <c r="G301" s="225"/>
      <c r="H301" s="226">
        <v>77</v>
      </c>
      <c r="I301" s="226">
        <v>180</v>
      </c>
      <c r="J301" s="227" t="s">
        <v>790</v>
      </c>
      <c r="K301" s="228">
        <f t="shared" si="173"/>
        <v>-57.199999999999989</v>
      </c>
      <c r="L301" s="229">
        <f t="shared" si="174"/>
        <v>-0.42622950819672129</v>
      </c>
      <c r="M301" s="225" t="s">
        <v>627</v>
      </c>
      <c r="N301" s="222">
        <v>43522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1">
        <v>113</v>
      </c>
      <c r="B302" s="222">
        <v>43209</v>
      </c>
      <c r="C302" s="222"/>
      <c r="D302" s="223" t="s">
        <v>791</v>
      </c>
      <c r="E302" s="224" t="s">
        <v>646</v>
      </c>
      <c r="F302" s="225">
        <v>430</v>
      </c>
      <c r="G302" s="225"/>
      <c r="H302" s="226">
        <v>220</v>
      </c>
      <c r="I302" s="226">
        <v>537</v>
      </c>
      <c r="J302" s="227" t="s">
        <v>792</v>
      </c>
      <c r="K302" s="228">
        <f t="shared" si="173"/>
        <v>-210</v>
      </c>
      <c r="L302" s="229">
        <f t="shared" si="174"/>
        <v>-0.48837209302325579</v>
      </c>
      <c r="M302" s="225" t="s">
        <v>627</v>
      </c>
      <c r="N302" s="222">
        <v>43252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2">
        <v>114</v>
      </c>
      <c r="B303" s="243">
        <v>43220</v>
      </c>
      <c r="C303" s="243"/>
      <c r="D303" s="244" t="s">
        <v>398</v>
      </c>
      <c r="E303" s="245" t="s">
        <v>646</v>
      </c>
      <c r="F303" s="245">
        <v>153.5</v>
      </c>
      <c r="G303" s="245"/>
      <c r="H303" s="245">
        <v>196</v>
      </c>
      <c r="I303" s="247">
        <v>196</v>
      </c>
      <c r="J303" s="217" t="s">
        <v>793</v>
      </c>
      <c r="K303" s="218">
        <f t="shared" si="173"/>
        <v>42.5</v>
      </c>
      <c r="L303" s="219">
        <f t="shared" si="174"/>
        <v>0.27687296416938112</v>
      </c>
      <c r="M303" s="214" t="s">
        <v>614</v>
      </c>
      <c r="N303" s="220">
        <v>43605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1">
        <v>115</v>
      </c>
      <c r="B304" s="222">
        <v>43306</v>
      </c>
      <c r="C304" s="222"/>
      <c r="D304" s="223" t="s">
        <v>763</v>
      </c>
      <c r="E304" s="224" t="s">
        <v>646</v>
      </c>
      <c r="F304" s="225">
        <v>27.5</v>
      </c>
      <c r="G304" s="225"/>
      <c r="H304" s="226">
        <v>13.1</v>
      </c>
      <c r="I304" s="226">
        <v>60</v>
      </c>
      <c r="J304" s="227" t="s">
        <v>794</v>
      </c>
      <c r="K304" s="228">
        <v>-14.4</v>
      </c>
      <c r="L304" s="229">
        <v>-0.52363636363636401</v>
      </c>
      <c r="M304" s="225" t="s">
        <v>627</v>
      </c>
      <c r="N304" s="222">
        <v>43138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1">
        <v>116</v>
      </c>
      <c r="B305" s="252">
        <v>43318</v>
      </c>
      <c r="C305" s="252"/>
      <c r="D305" s="230" t="s">
        <v>795</v>
      </c>
      <c r="E305" s="225" t="s">
        <v>646</v>
      </c>
      <c r="F305" s="225">
        <v>148.5</v>
      </c>
      <c r="G305" s="225"/>
      <c r="H305" s="225">
        <v>102</v>
      </c>
      <c r="I305" s="226">
        <v>182</v>
      </c>
      <c r="J305" s="227" t="s">
        <v>796</v>
      </c>
      <c r="K305" s="228">
        <f>H305-F305</f>
        <v>-46.5</v>
      </c>
      <c r="L305" s="229">
        <f>K305/F305</f>
        <v>-0.31313131313131315</v>
      </c>
      <c r="M305" s="225" t="s">
        <v>627</v>
      </c>
      <c r="N305" s="222">
        <v>43661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1">
        <v>117</v>
      </c>
      <c r="B306" s="212">
        <v>43335</v>
      </c>
      <c r="C306" s="212"/>
      <c r="D306" s="213" t="s">
        <v>797</v>
      </c>
      <c r="E306" s="214" t="s">
        <v>646</v>
      </c>
      <c r="F306" s="245">
        <v>285</v>
      </c>
      <c r="G306" s="214"/>
      <c r="H306" s="214">
        <v>355</v>
      </c>
      <c r="I306" s="216">
        <v>364</v>
      </c>
      <c r="J306" s="217" t="s">
        <v>798</v>
      </c>
      <c r="K306" s="218">
        <v>70</v>
      </c>
      <c r="L306" s="219">
        <v>0.24561403508771901</v>
      </c>
      <c r="M306" s="214" t="s">
        <v>614</v>
      </c>
      <c r="N306" s="220">
        <v>43455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1">
        <v>118</v>
      </c>
      <c r="B307" s="212">
        <v>43341</v>
      </c>
      <c r="C307" s="212"/>
      <c r="D307" s="213" t="s">
        <v>386</v>
      </c>
      <c r="E307" s="214" t="s">
        <v>646</v>
      </c>
      <c r="F307" s="245">
        <v>525</v>
      </c>
      <c r="G307" s="214"/>
      <c r="H307" s="214">
        <v>585</v>
      </c>
      <c r="I307" s="216">
        <v>635</v>
      </c>
      <c r="J307" s="217" t="s">
        <v>799</v>
      </c>
      <c r="K307" s="218">
        <f t="shared" ref="K307:K324" si="175">H307-F307</f>
        <v>60</v>
      </c>
      <c r="L307" s="219">
        <f t="shared" ref="L307:L324" si="176">K307/F307</f>
        <v>0.11428571428571428</v>
      </c>
      <c r="M307" s="214" t="s">
        <v>614</v>
      </c>
      <c r="N307" s="220">
        <v>43662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1">
        <v>119</v>
      </c>
      <c r="B308" s="212">
        <v>43395</v>
      </c>
      <c r="C308" s="212"/>
      <c r="D308" s="213" t="s">
        <v>370</v>
      </c>
      <c r="E308" s="214" t="s">
        <v>646</v>
      </c>
      <c r="F308" s="245">
        <v>475</v>
      </c>
      <c r="G308" s="214"/>
      <c r="H308" s="214">
        <v>574</v>
      </c>
      <c r="I308" s="216">
        <v>570</v>
      </c>
      <c r="J308" s="217" t="s">
        <v>704</v>
      </c>
      <c r="K308" s="218">
        <f t="shared" si="175"/>
        <v>99</v>
      </c>
      <c r="L308" s="219">
        <f t="shared" si="176"/>
        <v>0.20842105263157895</v>
      </c>
      <c r="M308" s="214" t="s">
        <v>614</v>
      </c>
      <c r="N308" s="220">
        <v>43403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42">
        <v>120</v>
      </c>
      <c r="B309" s="243">
        <v>43397</v>
      </c>
      <c r="C309" s="243"/>
      <c r="D309" s="244" t="s">
        <v>393</v>
      </c>
      <c r="E309" s="245" t="s">
        <v>646</v>
      </c>
      <c r="F309" s="245">
        <v>707.5</v>
      </c>
      <c r="G309" s="245"/>
      <c r="H309" s="245">
        <v>872</v>
      </c>
      <c r="I309" s="247">
        <v>872</v>
      </c>
      <c r="J309" s="248" t="s">
        <v>704</v>
      </c>
      <c r="K309" s="218">
        <f t="shared" si="175"/>
        <v>164.5</v>
      </c>
      <c r="L309" s="249">
        <f t="shared" si="176"/>
        <v>0.23250883392226149</v>
      </c>
      <c r="M309" s="245" t="s">
        <v>614</v>
      </c>
      <c r="N309" s="250">
        <v>43482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42">
        <v>121</v>
      </c>
      <c r="B310" s="243">
        <v>43398</v>
      </c>
      <c r="C310" s="243"/>
      <c r="D310" s="244" t="s">
        <v>800</v>
      </c>
      <c r="E310" s="245" t="s">
        <v>646</v>
      </c>
      <c r="F310" s="245">
        <v>162</v>
      </c>
      <c r="G310" s="245"/>
      <c r="H310" s="245">
        <v>204</v>
      </c>
      <c r="I310" s="247">
        <v>209</v>
      </c>
      <c r="J310" s="248" t="s">
        <v>801</v>
      </c>
      <c r="K310" s="218">
        <f t="shared" si="175"/>
        <v>42</v>
      </c>
      <c r="L310" s="249">
        <f t="shared" si="176"/>
        <v>0.25925925925925924</v>
      </c>
      <c r="M310" s="245" t="s">
        <v>614</v>
      </c>
      <c r="N310" s="250">
        <v>43539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2">
        <v>122</v>
      </c>
      <c r="B311" s="243">
        <v>43399</v>
      </c>
      <c r="C311" s="243"/>
      <c r="D311" s="244" t="s">
        <v>496</v>
      </c>
      <c r="E311" s="245" t="s">
        <v>646</v>
      </c>
      <c r="F311" s="245">
        <v>240</v>
      </c>
      <c r="G311" s="245"/>
      <c r="H311" s="245">
        <v>297</v>
      </c>
      <c r="I311" s="247">
        <v>297</v>
      </c>
      <c r="J311" s="248" t="s">
        <v>704</v>
      </c>
      <c r="K311" s="254">
        <f t="shared" si="175"/>
        <v>57</v>
      </c>
      <c r="L311" s="249">
        <f t="shared" si="176"/>
        <v>0.23749999999999999</v>
      </c>
      <c r="M311" s="245" t="s">
        <v>614</v>
      </c>
      <c r="N311" s="250">
        <v>43417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1">
        <v>123</v>
      </c>
      <c r="B312" s="212">
        <v>43439</v>
      </c>
      <c r="C312" s="212"/>
      <c r="D312" s="213" t="s">
        <v>802</v>
      </c>
      <c r="E312" s="214" t="s">
        <v>646</v>
      </c>
      <c r="F312" s="214">
        <v>202.5</v>
      </c>
      <c r="G312" s="214"/>
      <c r="H312" s="214">
        <v>255</v>
      </c>
      <c r="I312" s="216">
        <v>252</v>
      </c>
      <c r="J312" s="217" t="s">
        <v>704</v>
      </c>
      <c r="K312" s="218">
        <f t="shared" si="175"/>
        <v>52.5</v>
      </c>
      <c r="L312" s="219">
        <f t="shared" si="176"/>
        <v>0.25925925925925924</v>
      </c>
      <c r="M312" s="214" t="s">
        <v>614</v>
      </c>
      <c r="N312" s="220">
        <v>43542</v>
      </c>
      <c r="O312" s="1"/>
      <c r="P312" s="1"/>
      <c r="Q312" s="1"/>
      <c r="R312" s="6" t="s">
        <v>803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2">
        <v>124</v>
      </c>
      <c r="B313" s="243">
        <v>43465</v>
      </c>
      <c r="C313" s="212"/>
      <c r="D313" s="244" t="s">
        <v>426</v>
      </c>
      <c r="E313" s="245" t="s">
        <v>646</v>
      </c>
      <c r="F313" s="245">
        <v>710</v>
      </c>
      <c r="G313" s="245"/>
      <c r="H313" s="245">
        <v>866</v>
      </c>
      <c r="I313" s="247">
        <v>866</v>
      </c>
      <c r="J313" s="248" t="s">
        <v>704</v>
      </c>
      <c r="K313" s="218">
        <f t="shared" si="175"/>
        <v>156</v>
      </c>
      <c r="L313" s="219">
        <f t="shared" si="176"/>
        <v>0.21971830985915494</v>
      </c>
      <c r="M313" s="214" t="s">
        <v>614</v>
      </c>
      <c r="N313" s="220">
        <v>43553</v>
      </c>
      <c r="O313" s="1"/>
      <c r="P313" s="1"/>
      <c r="Q313" s="1"/>
      <c r="R313" s="6" t="s">
        <v>803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42">
        <v>125</v>
      </c>
      <c r="B314" s="243">
        <v>43522</v>
      </c>
      <c r="C314" s="243"/>
      <c r="D314" s="244" t="s">
        <v>154</v>
      </c>
      <c r="E314" s="245" t="s">
        <v>646</v>
      </c>
      <c r="F314" s="245">
        <v>337.25</v>
      </c>
      <c r="G314" s="245"/>
      <c r="H314" s="245">
        <v>398.5</v>
      </c>
      <c r="I314" s="247">
        <v>411</v>
      </c>
      <c r="J314" s="217" t="s">
        <v>804</v>
      </c>
      <c r="K314" s="218">
        <f t="shared" si="175"/>
        <v>61.25</v>
      </c>
      <c r="L314" s="219">
        <f t="shared" si="176"/>
        <v>0.1816160118606375</v>
      </c>
      <c r="M314" s="214" t="s">
        <v>614</v>
      </c>
      <c r="N314" s="220">
        <v>43760</v>
      </c>
      <c r="O314" s="1"/>
      <c r="P314" s="1"/>
      <c r="Q314" s="1"/>
      <c r="R314" s="6" t="s">
        <v>803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55">
        <v>126</v>
      </c>
      <c r="B315" s="256">
        <v>43559</v>
      </c>
      <c r="C315" s="256"/>
      <c r="D315" s="257" t="s">
        <v>805</v>
      </c>
      <c r="E315" s="258" t="s">
        <v>646</v>
      </c>
      <c r="F315" s="258">
        <v>130</v>
      </c>
      <c r="G315" s="258"/>
      <c r="H315" s="258">
        <v>65</v>
      </c>
      <c r="I315" s="259">
        <v>158</v>
      </c>
      <c r="J315" s="227" t="s">
        <v>806</v>
      </c>
      <c r="K315" s="228">
        <f t="shared" si="175"/>
        <v>-65</v>
      </c>
      <c r="L315" s="229">
        <f t="shared" si="176"/>
        <v>-0.5</v>
      </c>
      <c r="M315" s="225" t="s">
        <v>627</v>
      </c>
      <c r="N315" s="222">
        <v>43726</v>
      </c>
      <c r="O315" s="1"/>
      <c r="P315" s="1"/>
      <c r="Q315" s="1"/>
      <c r="R315" s="6" t="s">
        <v>807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42">
        <v>127</v>
      </c>
      <c r="B316" s="243">
        <v>43017</v>
      </c>
      <c r="C316" s="243"/>
      <c r="D316" s="244" t="s">
        <v>187</v>
      </c>
      <c r="E316" s="245" t="s">
        <v>646</v>
      </c>
      <c r="F316" s="245">
        <v>141.5</v>
      </c>
      <c r="G316" s="245"/>
      <c r="H316" s="245">
        <v>183.5</v>
      </c>
      <c r="I316" s="247">
        <v>210</v>
      </c>
      <c r="J316" s="217" t="s">
        <v>801</v>
      </c>
      <c r="K316" s="218">
        <f t="shared" si="175"/>
        <v>42</v>
      </c>
      <c r="L316" s="219">
        <f t="shared" si="176"/>
        <v>0.29681978798586572</v>
      </c>
      <c r="M316" s="214" t="s">
        <v>614</v>
      </c>
      <c r="N316" s="220">
        <v>43042</v>
      </c>
      <c r="O316" s="1"/>
      <c r="P316" s="1"/>
      <c r="Q316" s="1"/>
      <c r="R316" s="6" t="s">
        <v>807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55">
        <v>128</v>
      </c>
      <c r="B317" s="256">
        <v>43074</v>
      </c>
      <c r="C317" s="256"/>
      <c r="D317" s="257" t="s">
        <v>808</v>
      </c>
      <c r="E317" s="258" t="s">
        <v>646</v>
      </c>
      <c r="F317" s="253">
        <v>172</v>
      </c>
      <c r="G317" s="258"/>
      <c r="H317" s="258">
        <v>155.25</v>
      </c>
      <c r="I317" s="259">
        <v>230</v>
      </c>
      <c r="J317" s="227" t="s">
        <v>809</v>
      </c>
      <c r="K317" s="228">
        <f t="shared" si="175"/>
        <v>-16.75</v>
      </c>
      <c r="L317" s="229">
        <f t="shared" si="176"/>
        <v>-9.7383720930232565E-2</v>
      </c>
      <c r="M317" s="225" t="s">
        <v>627</v>
      </c>
      <c r="N317" s="222">
        <v>43787</v>
      </c>
      <c r="O317" s="1"/>
      <c r="P317" s="1"/>
      <c r="Q317" s="1"/>
      <c r="R317" s="6" t="s">
        <v>807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42">
        <v>129</v>
      </c>
      <c r="B318" s="243">
        <v>43398</v>
      </c>
      <c r="C318" s="243"/>
      <c r="D318" s="244" t="s">
        <v>109</v>
      </c>
      <c r="E318" s="245" t="s">
        <v>646</v>
      </c>
      <c r="F318" s="245">
        <v>698.5</v>
      </c>
      <c r="G318" s="245"/>
      <c r="H318" s="245">
        <v>890</v>
      </c>
      <c r="I318" s="247">
        <v>890</v>
      </c>
      <c r="J318" s="217" t="s">
        <v>810</v>
      </c>
      <c r="K318" s="218">
        <f t="shared" si="175"/>
        <v>191.5</v>
      </c>
      <c r="L318" s="219">
        <f t="shared" si="176"/>
        <v>0.27415891195418757</v>
      </c>
      <c r="M318" s="214" t="s">
        <v>614</v>
      </c>
      <c r="N318" s="220">
        <v>44328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42">
        <v>130</v>
      </c>
      <c r="B319" s="243">
        <v>42877</v>
      </c>
      <c r="C319" s="243"/>
      <c r="D319" s="244" t="s">
        <v>385</v>
      </c>
      <c r="E319" s="245" t="s">
        <v>646</v>
      </c>
      <c r="F319" s="245">
        <v>127.6</v>
      </c>
      <c r="G319" s="245"/>
      <c r="H319" s="245">
        <v>138</v>
      </c>
      <c r="I319" s="247">
        <v>190</v>
      </c>
      <c r="J319" s="217" t="s">
        <v>811</v>
      </c>
      <c r="K319" s="218">
        <f t="shared" si="175"/>
        <v>10.400000000000006</v>
      </c>
      <c r="L319" s="219">
        <f t="shared" si="176"/>
        <v>8.1504702194357417E-2</v>
      </c>
      <c r="M319" s="214" t="s">
        <v>614</v>
      </c>
      <c r="N319" s="220">
        <v>43774</v>
      </c>
      <c r="O319" s="1"/>
      <c r="P319" s="1"/>
      <c r="Q319" s="1"/>
      <c r="R319" s="6" t="s">
        <v>807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42">
        <v>131</v>
      </c>
      <c r="B320" s="243">
        <v>43158</v>
      </c>
      <c r="C320" s="243"/>
      <c r="D320" s="244" t="s">
        <v>812</v>
      </c>
      <c r="E320" s="245" t="s">
        <v>646</v>
      </c>
      <c r="F320" s="245">
        <v>317</v>
      </c>
      <c r="G320" s="245"/>
      <c r="H320" s="245">
        <v>382.5</v>
      </c>
      <c r="I320" s="247">
        <v>398</v>
      </c>
      <c r="J320" s="217" t="s">
        <v>813</v>
      </c>
      <c r="K320" s="218">
        <f t="shared" si="175"/>
        <v>65.5</v>
      </c>
      <c r="L320" s="219">
        <f t="shared" si="176"/>
        <v>0.20662460567823343</v>
      </c>
      <c r="M320" s="214" t="s">
        <v>614</v>
      </c>
      <c r="N320" s="220">
        <v>44238</v>
      </c>
      <c r="O320" s="1"/>
      <c r="P320" s="1"/>
      <c r="Q320" s="1"/>
      <c r="R320" s="6" t="s">
        <v>807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5">
        <v>132</v>
      </c>
      <c r="B321" s="256">
        <v>43164</v>
      </c>
      <c r="C321" s="256"/>
      <c r="D321" s="257" t="s">
        <v>146</v>
      </c>
      <c r="E321" s="258" t="s">
        <v>646</v>
      </c>
      <c r="F321" s="253">
        <f>510-14.4</f>
        <v>495.6</v>
      </c>
      <c r="G321" s="258"/>
      <c r="H321" s="258">
        <v>350</v>
      </c>
      <c r="I321" s="259">
        <v>672</v>
      </c>
      <c r="J321" s="227" t="s">
        <v>814</v>
      </c>
      <c r="K321" s="228">
        <f t="shared" si="175"/>
        <v>-145.60000000000002</v>
      </c>
      <c r="L321" s="229">
        <f t="shared" si="176"/>
        <v>-0.29378531073446329</v>
      </c>
      <c r="M321" s="225" t="s">
        <v>627</v>
      </c>
      <c r="N321" s="222">
        <v>43887</v>
      </c>
      <c r="O321" s="1"/>
      <c r="P321" s="1"/>
      <c r="Q321" s="1"/>
      <c r="R321" s="6" t="s">
        <v>803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5">
        <v>133</v>
      </c>
      <c r="B322" s="256">
        <v>43237</v>
      </c>
      <c r="C322" s="256"/>
      <c r="D322" s="257" t="s">
        <v>488</v>
      </c>
      <c r="E322" s="258" t="s">
        <v>646</v>
      </c>
      <c r="F322" s="253">
        <v>230.3</v>
      </c>
      <c r="G322" s="258"/>
      <c r="H322" s="258">
        <v>102.5</v>
      </c>
      <c r="I322" s="259">
        <v>348</v>
      </c>
      <c r="J322" s="227" t="s">
        <v>815</v>
      </c>
      <c r="K322" s="228">
        <f t="shared" si="175"/>
        <v>-127.80000000000001</v>
      </c>
      <c r="L322" s="229">
        <f t="shared" si="176"/>
        <v>-0.55492835432045162</v>
      </c>
      <c r="M322" s="225" t="s">
        <v>627</v>
      </c>
      <c r="N322" s="222">
        <v>43896</v>
      </c>
      <c r="O322" s="1"/>
      <c r="P322" s="1"/>
      <c r="Q322" s="1"/>
      <c r="R322" s="6" t="s">
        <v>803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42">
        <v>134</v>
      </c>
      <c r="B323" s="243">
        <v>43258</v>
      </c>
      <c r="C323" s="243"/>
      <c r="D323" s="244" t="s">
        <v>450</v>
      </c>
      <c r="E323" s="245" t="s">
        <v>646</v>
      </c>
      <c r="F323" s="245">
        <f>342.5-5.1</f>
        <v>337.4</v>
      </c>
      <c r="G323" s="245"/>
      <c r="H323" s="245">
        <v>412.5</v>
      </c>
      <c r="I323" s="247">
        <v>439</v>
      </c>
      <c r="J323" s="217" t="s">
        <v>816</v>
      </c>
      <c r="K323" s="218">
        <f t="shared" si="175"/>
        <v>75.100000000000023</v>
      </c>
      <c r="L323" s="219">
        <f t="shared" si="176"/>
        <v>0.22258446947243635</v>
      </c>
      <c r="M323" s="214" t="s">
        <v>614</v>
      </c>
      <c r="N323" s="220">
        <v>44230</v>
      </c>
      <c r="O323" s="1"/>
      <c r="P323" s="1"/>
      <c r="Q323" s="1"/>
      <c r="R323" s="6" t="s">
        <v>807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36">
        <v>135</v>
      </c>
      <c r="B324" s="235">
        <v>43285</v>
      </c>
      <c r="C324" s="235"/>
      <c r="D324" s="236" t="s">
        <v>56</v>
      </c>
      <c r="E324" s="237" t="s">
        <v>646</v>
      </c>
      <c r="F324" s="237">
        <f>127.5-5.53</f>
        <v>121.97</v>
      </c>
      <c r="G324" s="238"/>
      <c r="H324" s="238">
        <v>122.5</v>
      </c>
      <c r="I324" s="238">
        <v>170</v>
      </c>
      <c r="J324" s="239" t="s">
        <v>925</v>
      </c>
      <c r="K324" s="240">
        <f t="shared" si="175"/>
        <v>0.53000000000000114</v>
      </c>
      <c r="L324" s="241">
        <f t="shared" si="176"/>
        <v>4.3453308190538747E-3</v>
      </c>
      <c r="M324" s="237" t="s">
        <v>737</v>
      </c>
      <c r="N324" s="235">
        <v>44431</v>
      </c>
      <c r="O324" s="1"/>
      <c r="P324" s="1"/>
      <c r="Q324" s="1"/>
      <c r="R324" s="6" t="s">
        <v>803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55">
        <v>136</v>
      </c>
      <c r="B325" s="256">
        <v>43294</v>
      </c>
      <c r="C325" s="256"/>
      <c r="D325" s="257" t="s">
        <v>372</v>
      </c>
      <c r="E325" s="258" t="s">
        <v>646</v>
      </c>
      <c r="F325" s="253">
        <v>46.5</v>
      </c>
      <c r="G325" s="258"/>
      <c r="H325" s="258">
        <v>17</v>
      </c>
      <c r="I325" s="259">
        <v>59</v>
      </c>
      <c r="J325" s="227" t="s">
        <v>817</v>
      </c>
      <c r="K325" s="228">
        <f t="shared" ref="K325:K333" si="177">H325-F325</f>
        <v>-29.5</v>
      </c>
      <c r="L325" s="229">
        <f t="shared" ref="L325:L333" si="178">K325/F325</f>
        <v>-0.63440860215053763</v>
      </c>
      <c r="M325" s="225" t="s">
        <v>627</v>
      </c>
      <c r="N325" s="222">
        <v>43887</v>
      </c>
      <c r="O325" s="1"/>
      <c r="P325" s="1"/>
      <c r="Q325" s="1"/>
      <c r="R325" s="6" t="s">
        <v>803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42">
        <v>137</v>
      </c>
      <c r="B326" s="243">
        <v>43396</v>
      </c>
      <c r="C326" s="243"/>
      <c r="D326" s="244" t="s">
        <v>428</v>
      </c>
      <c r="E326" s="245" t="s">
        <v>646</v>
      </c>
      <c r="F326" s="245">
        <v>156.5</v>
      </c>
      <c r="G326" s="245"/>
      <c r="H326" s="245">
        <v>207.5</v>
      </c>
      <c r="I326" s="247">
        <v>191</v>
      </c>
      <c r="J326" s="217" t="s">
        <v>704</v>
      </c>
      <c r="K326" s="218">
        <f t="shared" si="177"/>
        <v>51</v>
      </c>
      <c r="L326" s="219">
        <f t="shared" si="178"/>
        <v>0.32587859424920129</v>
      </c>
      <c r="M326" s="214" t="s">
        <v>614</v>
      </c>
      <c r="N326" s="220">
        <v>44369</v>
      </c>
      <c r="O326" s="1"/>
      <c r="P326" s="1"/>
      <c r="Q326" s="1"/>
      <c r="R326" s="6" t="s">
        <v>803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42">
        <v>138</v>
      </c>
      <c r="B327" s="243">
        <v>43439</v>
      </c>
      <c r="C327" s="243"/>
      <c r="D327" s="244" t="s">
        <v>332</v>
      </c>
      <c r="E327" s="245" t="s">
        <v>646</v>
      </c>
      <c r="F327" s="245">
        <v>259.5</v>
      </c>
      <c r="G327" s="245"/>
      <c r="H327" s="245">
        <v>320</v>
      </c>
      <c r="I327" s="247">
        <v>320</v>
      </c>
      <c r="J327" s="217" t="s">
        <v>704</v>
      </c>
      <c r="K327" s="218">
        <f t="shared" si="177"/>
        <v>60.5</v>
      </c>
      <c r="L327" s="219">
        <f t="shared" si="178"/>
        <v>0.23314065510597304</v>
      </c>
      <c r="M327" s="214" t="s">
        <v>614</v>
      </c>
      <c r="N327" s="220">
        <v>44323</v>
      </c>
      <c r="O327" s="1"/>
      <c r="P327" s="1"/>
      <c r="Q327" s="1"/>
      <c r="R327" s="6" t="s">
        <v>803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55">
        <v>139</v>
      </c>
      <c r="B328" s="256">
        <v>43439</v>
      </c>
      <c r="C328" s="256"/>
      <c r="D328" s="257" t="s">
        <v>818</v>
      </c>
      <c r="E328" s="258" t="s">
        <v>646</v>
      </c>
      <c r="F328" s="258">
        <v>715</v>
      </c>
      <c r="G328" s="258"/>
      <c r="H328" s="258">
        <v>445</v>
      </c>
      <c r="I328" s="259">
        <v>840</v>
      </c>
      <c r="J328" s="227" t="s">
        <v>819</v>
      </c>
      <c r="K328" s="228">
        <f t="shared" si="177"/>
        <v>-270</v>
      </c>
      <c r="L328" s="229">
        <f t="shared" si="178"/>
        <v>-0.3776223776223776</v>
      </c>
      <c r="M328" s="225" t="s">
        <v>627</v>
      </c>
      <c r="N328" s="222">
        <v>43800</v>
      </c>
      <c r="O328" s="1"/>
      <c r="P328" s="1"/>
      <c r="Q328" s="1"/>
      <c r="R328" s="6" t="s">
        <v>803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42">
        <v>140</v>
      </c>
      <c r="B329" s="243">
        <v>43469</v>
      </c>
      <c r="C329" s="243"/>
      <c r="D329" s="244" t="s">
        <v>159</v>
      </c>
      <c r="E329" s="245" t="s">
        <v>646</v>
      </c>
      <c r="F329" s="245">
        <v>875</v>
      </c>
      <c r="G329" s="245"/>
      <c r="H329" s="245">
        <v>1165</v>
      </c>
      <c r="I329" s="247">
        <v>1185</v>
      </c>
      <c r="J329" s="217" t="s">
        <v>820</v>
      </c>
      <c r="K329" s="218">
        <f t="shared" si="177"/>
        <v>290</v>
      </c>
      <c r="L329" s="219">
        <f t="shared" si="178"/>
        <v>0.33142857142857141</v>
      </c>
      <c r="M329" s="214" t="s">
        <v>614</v>
      </c>
      <c r="N329" s="220">
        <v>43847</v>
      </c>
      <c r="O329" s="1"/>
      <c r="P329" s="1"/>
      <c r="Q329" s="1"/>
      <c r="R329" s="6" t="s">
        <v>803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42">
        <v>141</v>
      </c>
      <c r="B330" s="243">
        <v>43559</v>
      </c>
      <c r="C330" s="243"/>
      <c r="D330" s="244" t="s">
        <v>348</v>
      </c>
      <c r="E330" s="245" t="s">
        <v>646</v>
      </c>
      <c r="F330" s="245">
        <f>387-14.63</f>
        <v>372.37</v>
      </c>
      <c r="G330" s="245"/>
      <c r="H330" s="245">
        <v>490</v>
      </c>
      <c r="I330" s="247">
        <v>490</v>
      </c>
      <c r="J330" s="217" t="s">
        <v>704</v>
      </c>
      <c r="K330" s="218">
        <f t="shared" si="177"/>
        <v>117.63</v>
      </c>
      <c r="L330" s="219">
        <f t="shared" si="178"/>
        <v>0.31589548030185027</v>
      </c>
      <c r="M330" s="214" t="s">
        <v>614</v>
      </c>
      <c r="N330" s="220">
        <v>43850</v>
      </c>
      <c r="O330" s="1"/>
      <c r="P330" s="1"/>
      <c r="Q330" s="1"/>
      <c r="R330" s="6" t="s">
        <v>803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55">
        <v>142</v>
      </c>
      <c r="B331" s="256">
        <v>43578</v>
      </c>
      <c r="C331" s="256"/>
      <c r="D331" s="257" t="s">
        <v>821</v>
      </c>
      <c r="E331" s="258" t="s">
        <v>616</v>
      </c>
      <c r="F331" s="258">
        <v>220</v>
      </c>
      <c r="G331" s="258"/>
      <c r="H331" s="258">
        <v>127.5</v>
      </c>
      <c r="I331" s="259">
        <v>284</v>
      </c>
      <c r="J331" s="227" t="s">
        <v>822</v>
      </c>
      <c r="K331" s="228">
        <f t="shared" si="177"/>
        <v>-92.5</v>
      </c>
      <c r="L331" s="229">
        <f t="shared" si="178"/>
        <v>-0.42045454545454547</v>
      </c>
      <c r="M331" s="225" t="s">
        <v>627</v>
      </c>
      <c r="N331" s="222">
        <v>43896</v>
      </c>
      <c r="O331" s="1"/>
      <c r="P331" s="1"/>
      <c r="Q331" s="1"/>
      <c r="R331" s="6" t="s">
        <v>803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42">
        <v>143</v>
      </c>
      <c r="B332" s="243">
        <v>43622</v>
      </c>
      <c r="C332" s="243"/>
      <c r="D332" s="244" t="s">
        <v>497</v>
      </c>
      <c r="E332" s="245" t="s">
        <v>616</v>
      </c>
      <c r="F332" s="245">
        <v>332.8</v>
      </c>
      <c r="G332" s="245"/>
      <c r="H332" s="245">
        <v>405</v>
      </c>
      <c r="I332" s="247">
        <v>419</v>
      </c>
      <c r="J332" s="217" t="s">
        <v>823</v>
      </c>
      <c r="K332" s="218">
        <f t="shared" si="177"/>
        <v>72.199999999999989</v>
      </c>
      <c r="L332" s="219">
        <f t="shared" si="178"/>
        <v>0.21694711538461534</v>
      </c>
      <c r="M332" s="214" t="s">
        <v>614</v>
      </c>
      <c r="N332" s="220">
        <v>43860</v>
      </c>
      <c r="O332" s="1"/>
      <c r="P332" s="1"/>
      <c r="Q332" s="1"/>
      <c r="R332" s="6" t="s">
        <v>807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36">
        <v>144</v>
      </c>
      <c r="B333" s="235">
        <v>43641</v>
      </c>
      <c r="C333" s="235"/>
      <c r="D333" s="236" t="s">
        <v>152</v>
      </c>
      <c r="E333" s="237" t="s">
        <v>646</v>
      </c>
      <c r="F333" s="237">
        <v>386</v>
      </c>
      <c r="G333" s="238"/>
      <c r="H333" s="238">
        <v>395</v>
      </c>
      <c r="I333" s="238">
        <v>452</v>
      </c>
      <c r="J333" s="239" t="s">
        <v>824</v>
      </c>
      <c r="K333" s="240">
        <f t="shared" si="177"/>
        <v>9</v>
      </c>
      <c r="L333" s="241">
        <f t="shared" si="178"/>
        <v>2.3316062176165803E-2</v>
      </c>
      <c r="M333" s="237" t="s">
        <v>737</v>
      </c>
      <c r="N333" s="235">
        <v>43868</v>
      </c>
      <c r="O333" s="1"/>
      <c r="P333" s="1"/>
      <c r="Q333" s="1"/>
      <c r="R333" s="6" t="s">
        <v>807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36">
        <v>145</v>
      </c>
      <c r="B334" s="235">
        <v>43707</v>
      </c>
      <c r="C334" s="235"/>
      <c r="D334" s="236" t="s">
        <v>132</v>
      </c>
      <c r="E334" s="237" t="s">
        <v>646</v>
      </c>
      <c r="F334" s="237">
        <v>137.5</v>
      </c>
      <c r="G334" s="238"/>
      <c r="H334" s="238">
        <v>138.5</v>
      </c>
      <c r="I334" s="238">
        <v>190</v>
      </c>
      <c r="J334" s="239" t="s">
        <v>859</v>
      </c>
      <c r="K334" s="240">
        <f t="shared" ref="K334" si="179">H334-F334</f>
        <v>1</v>
      </c>
      <c r="L334" s="241">
        <f t="shared" ref="L334" si="180">K334/F334</f>
        <v>7.2727272727272727E-3</v>
      </c>
      <c r="M334" s="237" t="s">
        <v>737</v>
      </c>
      <c r="N334" s="235">
        <v>44432</v>
      </c>
      <c r="O334" s="1"/>
      <c r="P334" s="1"/>
      <c r="Q334" s="1"/>
      <c r="R334" s="6" t="s">
        <v>803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42">
        <v>146</v>
      </c>
      <c r="B335" s="243">
        <v>43731</v>
      </c>
      <c r="C335" s="243"/>
      <c r="D335" s="244" t="s">
        <v>441</v>
      </c>
      <c r="E335" s="245" t="s">
        <v>646</v>
      </c>
      <c r="F335" s="245">
        <v>235</v>
      </c>
      <c r="G335" s="245"/>
      <c r="H335" s="245">
        <v>295</v>
      </c>
      <c r="I335" s="247">
        <v>296</v>
      </c>
      <c r="J335" s="217" t="s">
        <v>825</v>
      </c>
      <c r="K335" s="218">
        <f t="shared" ref="K335:K340" si="181">H335-F335</f>
        <v>60</v>
      </c>
      <c r="L335" s="219">
        <f t="shared" ref="L335:L340" si="182">K335/F335</f>
        <v>0.25531914893617019</v>
      </c>
      <c r="M335" s="214" t="s">
        <v>614</v>
      </c>
      <c r="N335" s="220">
        <v>43844</v>
      </c>
      <c r="O335" s="1"/>
      <c r="P335" s="1"/>
      <c r="Q335" s="1"/>
      <c r="R335" s="6" t="s">
        <v>807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42">
        <v>147</v>
      </c>
      <c r="B336" s="243">
        <v>43752</v>
      </c>
      <c r="C336" s="243"/>
      <c r="D336" s="244" t="s">
        <v>826</v>
      </c>
      <c r="E336" s="245" t="s">
        <v>646</v>
      </c>
      <c r="F336" s="245">
        <v>277.5</v>
      </c>
      <c r="G336" s="245"/>
      <c r="H336" s="245">
        <v>333</v>
      </c>
      <c r="I336" s="247">
        <v>333</v>
      </c>
      <c r="J336" s="217" t="s">
        <v>827</v>
      </c>
      <c r="K336" s="218">
        <f t="shared" si="181"/>
        <v>55.5</v>
      </c>
      <c r="L336" s="219">
        <f t="shared" si="182"/>
        <v>0.2</v>
      </c>
      <c r="M336" s="214" t="s">
        <v>614</v>
      </c>
      <c r="N336" s="220">
        <v>43846</v>
      </c>
      <c r="O336" s="1"/>
      <c r="P336" s="1"/>
      <c r="Q336" s="1"/>
      <c r="R336" s="6" t="s">
        <v>803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42">
        <v>148</v>
      </c>
      <c r="B337" s="243">
        <v>43752</v>
      </c>
      <c r="C337" s="243"/>
      <c r="D337" s="244" t="s">
        <v>828</v>
      </c>
      <c r="E337" s="245" t="s">
        <v>646</v>
      </c>
      <c r="F337" s="245">
        <v>930</v>
      </c>
      <c r="G337" s="245"/>
      <c r="H337" s="245">
        <v>1165</v>
      </c>
      <c r="I337" s="247">
        <v>1200</v>
      </c>
      <c r="J337" s="217" t="s">
        <v>829</v>
      </c>
      <c r="K337" s="218">
        <f t="shared" si="181"/>
        <v>235</v>
      </c>
      <c r="L337" s="219">
        <f t="shared" si="182"/>
        <v>0.25268817204301075</v>
      </c>
      <c r="M337" s="214" t="s">
        <v>614</v>
      </c>
      <c r="N337" s="220">
        <v>43847</v>
      </c>
      <c r="O337" s="1"/>
      <c r="P337" s="1"/>
      <c r="Q337" s="1"/>
      <c r="R337" s="6" t="s">
        <v>807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42">
        <v>149</v>
      </c>
      <c r="B338" s="243">
        <v>43753</v>
      </c>
      <c r="C338" s="243"/>
      <c r="D338" s="244" t="s">
        <v>830</v>
      </c>
      <c r="E338" s="245" t="s">
        <v>646</v>
      </c>
      <c r="F338" s="215">
        <v>111</v>
      </c>
      <c r="G338" s="245"/>
      <c r="H338" s="245">
        <v>141</v>
      </c>
      <c r="I338" s="247">
        <v>141</v>
      </c>
      <c r="J338" s="217" t="s">
        <v>630</v>
      </c>
      <c r="K338" s="218">
        <f t="shared" si="181"/>
        <v>30</v>
      </c>
      <c r="L338" s="219">
        <f t="shared" si="182"/>
        <v>0.27027027027027029</v>
      </c>
      <c r="M338" s="214" t="s">
        <v>614</v>
      </c>
      <c r="N338" s="220">
        <v>44328</v>
      </c>
      <c r="O338" s="1"/>
      <c r="P338" s="1"/>
      <c r="Q338" s="1"/>
      <c r="R338" s="6" t="s">
        <v>807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42">
        <v>150</v>
      </c>
      <c r="B339" s="243">
        <v>43753</v>
      </c>
      <c r="C339" s="243"/>
      <c r="D339" s="244" t="s">
        <v>831</v>
      </c>
      <c r="E339" s="245" t="s">
        <v>646</v>
      </c>
      <c r="F339" s="215">
        <v>296</v>
      </c>
      <c r="G339" s="245"/>
      <c r="H339" s="245">
        <v>370</v>
      </c>
      <c r="I339" s="247">
        <v>370</v>
      </c>
      <c r="J339" s="217" t="s">
        <v>704</v>
      </c>
      <c r="K339" s="218">
        <f t="shared" si="181"/>
        <v>74</v>
      </c>
      <c r="L339" s="219">
        <f t="shared" si="182"/>
        <v>0.25</v>
      </c>
      <c r="M339" s="214" t="s">
        <v>614</v>
      </c>
      <c r="N339" s="220">
        <v>43853</v>
      </c>
      <c r="O339" s="1"/>
      <c r="P339" s="1"/>
      <c r="Q339" s="1"/>
      <c r="R339" s="6" t="s">
        <v>807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42">
        <v>151</v>
      </c>
      <c r="B340" s="243">
        <v>43754</v>
      </c>
      <c r="C340" s="243"/>
      <c r="D340" s="244" t="s">
        <v>832</v>
      </c>
      <c r="E340" s="245" t="s">
        <v>646</v>
      </c>
      <c r="F340" s="215">
        <v>300</v>
      </c>
      <c r="G340" s="245"/>
      <c r="H340" s="245">
        <v>382.5</v>
      </c>
      <c r="I340" s="247">
        <v>344</v>
      </c>
      <c r="J340" s="217" t="s">
        <v>833</v>
      </c>
      <c r="K340" s="218">
        <f t="shared" si="181"/>
        <v>82.5</v>
      </c>
      <c r="L340" s="219">
        <f t="shared" si="182"/>
        <v>0.27500000000000002</v>
      </c>
      <c r="M340" s="214" t="s">
        <v>614</v>
      </c>
      <c r="N340" s="220">
        <v>44238</v>
      </c>
      <c r="O340" s="1"/>
      <c r="P340" s="1"/>
      <c r="Q340" s="1"/>
      <c r="R340" s="6" t="s">
        <v>807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61">
        <v>152</v>
      </c>
      <c r="B341" s="262">
        <v>43832</v>
      </c>
      <c r="C341" s="262"/>
      <c r="D341" s="263" t="s">
        <v>834</v>
      </c>
      <c r="E341" s="56" t="s">
        <v>646</v>
      </c>
      <c r="F341" s="264" t="s">
        <v>835</v>
      </c>
      <c r="G341" s="56"/>
      <c r="H341" s="56"/>
      <c r="I341" s="265">
        <v>590</v>
      </c>
      <c r="J341" s="260" t="s">
        <v>617</v>
      </c>
      <c r="K341" s="260"/>
      <c r="L341" s="266"/>
      <c r="M341" s="267" t="s">
        <v>617</v>
      </c>
      <c r="N341" s="268"/>
      <c r="O341" s="1"/>
      <c r="P341" s="1"/>
      <c r="Q341" s="1"/>
      <c r="R341" s="6" t="s">
        <v>807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42">
        <v>153</v>
      </c>
      <c r="B342" s="243">
        <v>43966</v>
      </c>
      <c r="C342" s="243"/>
      <c r="D342" s="244" t="s">
        <v>72</v>
      </c>
      <c r="E342" s="245" t="s">
        <v>646</v>
      </c>
      <c r="F342" s="215">
        <v>67.5</v>
      </c>
      <c r="G342" s="245"/>
      <c r="H342" s="245">
        <v>86</v>
      </c>
      <c r="I342" s="247">
        <v>86</v>
      </c>
      <c r="J342" s="217" t="s">
        <v>836</v>
      </c>
      <c r="K342" s="218">
        <f t="shared" ref="K342:K349" si="183">H342-F342</f>
        <v>18.5</v>
      </c>
      <c r="L342" s="219">
        <f t="shared" ref="L342:L349" si="184">K342/F342</f>
        <v>0.27407407407407408</v>
      </c>
      <c r="M342" s="214" t="s">
        <v>614</v>
      </c>
      <c r="N342" s="220">
        <v>44008</v>
      </c>
      <c r="O342" s="1"/>
      <c r="P342" s="1"/>
      <c r="Q342" s="1"/>
      <c r="R342" s="6" t="s">
        <v>807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42">
        <v>154</v>
      </c>
      <c r="B343" s="243">
        <v>44035</v>
      </c>
      <c r="C343" s="243"/>
      <c r="D343" s="244" t="s">
        <v>496</v>
      </c>
      <c r="E343" s="245" t="s">
        <v>646</v>
      </c>
      <c r="F343" s="215">
        <v>231</v>
      </c>
      <c r="G343" s="245"/>
      <c r="H343" s="245">
        <v>281</v>
      </c>
      <c r="I343" s="247">
        <v>281</v>
      </c>
      <c r="J343" s="217" t="s">
        <v>704</v>
      </c>
      <c r="K343" s="218">
        <f t="shared" si="183"/>
        <v>50</v>
      </c>
      <c r="L343" s="219">
        <f t="shared" si="184"/>
        <v>0.21645021645021645</v>
      </c>
      <c r="M343" s="214" t="s">
        <v>614</v>
      </c>
      <c r="N343" s="220">
        <v>44358</v>
      </c>
      <c r="O343" s="1"/>
      <c r="P343" s="1"/>
      <c r="Q343" s="1"/>
      <c r="R343" s="6" t="s">
        <v>807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42">
        <v>155</v>
      </c>
      <c r="B344" s="243">
        <v>44092</v>
      </c>
      <c r="C344" s="243"/>
      <c r="D344" s="244" t="s">
        <v>417</v>
      </c>
      <c r="E344" s="245" t="s">
        <v>646</v>
      </c>
      <c r="F344" s="245">
        <v>206</v>
      </c>
      <c r="G344" s="245"/>
      <c r="H344" s="245">
        <v>248</v>
      </c>
      <c r="I344" s="247">
        <v>248</v>
      </c>
      <c r="J344" s="217" t="s">
        <v>704</v>
      </c>
      <c r="K344" s="218">
        <f t="shared" si="183"/>
        <v>42</v>
      </c>
      <c r="L344" s="219">
        <f t="shared" si="184"/>
        <v>0.20388349514563106</v>
      </c>
      <c r="M344" s="214" t="s">
        <v>614</v>
      </c>
      <c r="N344" s="220">
        <v>44214</v>
      </c>
      <c r="O344" s="1"/>
      <c r="P344" s="1"/>
      <c r="Q344" s="1"/>
      <c r="R344" s="6" t="s">
        <v>807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42">
        <v>156</v>
      </c>
      <c r="B345" s="243">
        <v>44140</v>
      </c>
      <c r="C345" s="243"/>
      <c r="D345" s="244" t="s">
        <v>417</v>
      </c>
      <c r="E345" s="245" t="s">
        <v>646</v>
      </c>
      <c r="F345" s="245">
        <v>182.5</v>
      </c>
      <c r="G345" s="245"/>
      <c r="H345" s="245">
        <v>248</v>
      </c>
      <c r="I345" s="247">
        <v>248</v>
      </c>
      <c r="J345" s="217" t="s">
        <v>704</v>
      </c>
      <c r="K345" s="218">
        <f t="shared" si="183"/>
        <v>65.5</v>
      </c>
      <c r="L345" s="219">
        <f t="shared" si="184"/>
        <v>0.35890410958904112</v>
      </c>
      <c r="M345" s="214" t="s">
        <v>614</v>
      </c>
      <c r="N345" s="220">
        <v>44214</v>
      </c>
      <c r="O345" s="1"/>
      <c r="P345" s="1"/>
      <c r="Q345" s="1"/>
      <c r="R345" s="6" t="s">
        <v>807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42">
        <v>157</v>
      </c>
      <c r="B346" s="243">
        <v>44140</v>
      </c>
      <c r="C346" s="243"/>
      <c r="D346" s="244" t="s">
        <v>332</v>
      </c>
      <c r="E346" s="245" t="s">
        <v>646</v>
      </c>
      <c r="F346" s="245">
        <v>247.5</v>
      </c>
      <c r="G346" s="245"/>
      <c r="H346" s="245">
        <v>320</v>
      </c>
      <c r="I346" s="247">
        <v>320</v>
      </c>
      <c r="J346" s="217" t="s">
        <v>704</v>
      </c>
      <c r="K346" s="218">
        <f t="shared" si="183"/>
        <v>72.5</v>
      </c>
      <c r="L346" s="219">
        <f t="shared" si="184"/>
        <v>0.29292929292929293</v>
      </c>
      <c r="M346" s="214" t="s">
        <v>614</v>
      </c>
      <c r="N346" s="220">
        <v>44323</v>
      </c>
      <c r="O346" s="1"/>
      <c r="P346" s="1"/>
      <c r="Q346" s="1"/>
      <c r="R346" s="6" t="s">
        <v>807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42">
        <v>158</v>
      </c>
      <c r="B347" s="243">
        <v>44140</v>
      </c>
      <c r="C347" s="243"/>
      <c r="D347" s="244" t="s">
        <v>273</v>
      </c>
      <c r="E347" s="245" t="s">
        <v>646</v>
      </c>
      <c r="F347" s="215">
        <v>925</v>
      </c>
      <c r="G347" s="245"/>
      <c r="H347" s="245">
        <v>1095</v>
      </c>
      <c r="I347" s="247">
        <v>1093</v>
      </c>
      <c r="J347" s="217" t="s">
        <v>837</v>
      </c>
      <c r="K347" s="218">
        <f t="shared" si="183"/>
        <v>170</v>
      </c>
      <c r="L347" s="219">
        <f t="shared" si="184"/>
        <v>0.18378378378378379</v>
      </c>
      <c r="M347" s="214" t="s">
        <v>614</v>
      </c>
      <c r="N347" s="220">
        <v>44201</v>
      </c>
      <c r="O347" s="1"/>
      <c r="P347" s="1"/>
      <c r="Q347" s="1"/>
      <c r="R347" s="6" t="s">
        <v>807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42">
        <v>159</v>
      </c>
      <c r="B348" s="243">
        <v>44140</v>
      </c>
      <c r="C348" s="243"/>
      <c r="D348" s="244" t="s">
        <v>348</v>
      </c>
      <c r="E348" s="245" t="s">
        <v>646</v>
      </c>
      <c r="F348" s="215">
        <v>332.5</v>
      </c>
      <c r="G348" s="245"/>
      <c r="H348" s="245">
        <v>393</v>
      </c>
      <c r="I348" s="247">
        <v>406</v>
      </c>
      <c r="J348" s="217" t="s">
        <v>838</v>
      </c>
      <c r="K348" s="218">
        <f t="shared" si="183"/>
        <v>60.5</v>
      </c>
      <c r="L348" s="219">
        <f t="shared" si="184"/>
        <v>0.18195488721804512</v>
      </c>
      <c r="M348" s="214" t="s">
        <v>614</v>
      </c>
      <c r="N348" s="220">
        <v>44256</v>
      </c>
      <c r="O348" s="1"/>
      <c r="P348" s="1"/>
      <c r="Q348" s="1"/>
      <c r="R348" s="6" t="s">
        <v>807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42">
        <v>160</v>
      </c>
      <c r="B349" s="243">
        <v>44141</v>
      </c>
      <c r="C349" s="243"/>
      <c r="D349" s="244" t="s">
        <v>496</v>
      </c>
      <c r="E349" s="245" t="s">
        <v>646</v>
      </c>
      <c r="F349" s="215">
        <v>231</v>
      </c>
      <c r="G349" s="245"/>
      <c r="H349" s="245">
        <v>281</v>
      </c>
      <c r="I349" s="247">
        <v>281</v>
      </c>
      <c r="J349" s="217" t="s">
        <v>704</v>
      </c>
      <c r="K349" s="218">
        <f t="shared" si="183"/>
        <v>50</v>
      </c>
      <c r="L349" s="219">
        <f t="shared" si="184"/>
        <v>0.21645021645021645</v>
      </c>
      <c r="M349" s="214" t="s">
        <v>614</v>
      </c>
      <c r="N349" s="220">
        <v>44358</v>
      </c>
      <c r="O349" s="1"/>
      <c r="P349" s="1"/>
      <c r="Q349" s="1"/>
      <c r="R349" s="6" t="s">
        <v>807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69">
        <v>161</v>
      </c>
      <c r="B350" s="262">
        <v>44187</v>
      </c>
      <c r="C350" s="262"/>
      <c r="D350" s="263" t="s">
        <v>469</v>
      </c>
      <c r="E350" s="56" t="s">
        <v>646</v>
      </c>
      <c r="F350" s="264" t="s">
        <v>839</v>
      </c>
      <c r="G350" s="56"/>
      <c r="H350" s="56"/>
      <c r="I350" s="265">
        <v>239</v>
      </c>
      <c r="J350" s="260" t="s">
        <v>617</v>
      </c>
      <c r="K350" s="260"/>
      <c r="L350" s="266"/>
      <c r="M350" s="267"/>
      <c r="N350" s="268"/>
      <c r="O350" s="1"/>
      <c r="P350" s="1"/>
      <c r="Q350" s="1"/>
      <c r="R350" s="6" t="s">
        <v>807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69">
        <v>162</v>
      </c>
      <c r="B351" s="262">
        <v>44258</v>
      </c>
      <c r="C351" s="262"/>
      <c r="D351" s="263" t="s">
        <v>834</v>
      </c>
      <c r="E351" s="56" t="s">
        <v>646</v>
      </c>
      <c r="F351" s="264" t="s">
        <v>835</v>
      </c>
      <c r="G351" s="56"/>
      <c r="H351" s="56"/>
      <c r="I351" s="265">
        <v>590</v>
      </c>
      <c r="J351" s="260" t="s">
        <v>617</v>
      </c>
      <c r="K351" s="260"/>
      <c r="L351" s="266"/>
      <c r="M351" s="267"/>
      <c r="N351" s="268"/>
      <c r="O351" s="1"/>
      <c r="P351" s="1"/>
      <c r="R351" s="6" t="s">
        <v>807</v>
      </c>
    </row>
    <row r="352" spans="1:26" ht="12.75" customHeight="1">
      <c r="A352" s="242">
        <v>163</v>
      </c>
      <c r="B352" s="243">
        <v>44274</v>
      </c>
      <c r="C352" s="243"/>
      <c r="D352" s="244" t="s">
        <v>348</v>
      </c>
      <c r="E352" s="245" t="s">
        <v>646</v>
      </c>
      <c r="F352" s="215">
        <v>355</v>
      </c>
      <c r="G352" s="245"/>
      <c r="H352" s="245">
        <v>422.5</v>
      </c>
      <c r="I352" s="247">
        <v>420</v>
      </c>
      <c r="J352" s="217" t="s">
        <v>840</v>
      </c>
      <c r="K352" s="218">
        <f t="shared" ref="K352:K354" si="185">H352-F352</f>
        <v>67.5</v>
      </c>
      <c r="L352" s="219">
        <f t="shared" ref="L352:L354" si="186">K352/F352</f>
        <v>0.19014084507042253</v>
      </c>
      <c r="M352" s="214" t="s">
        <v>614</v>
      </c>
      <c r="N352" s="220">
        <v>44361</v>
      </c>
      <c r="O352" s="1"/>
      <c r="R352" s="270" t="s">
        <v>807</v>
      </c>
    </row>
    <row r="353" spans="1:26" ht="12.75" customHeight="1">
      <c r="A353" s="242">
        <v>164</v>
      </c>
      <c r="B353" s="243">
        <v>44295</v>
      </c>
      <c r="C353" s="243"/>
      <c r="D353" s="244" t="s">
        <v>841</v>
      </c>
      <c r="E353" s="245" t="s">
        <v>646</v>
      </c>
      <c r="F353" s="215">
        <v>555</v>
      </c>
      <c r="G353" s="245"/>
      <c r="H353" s="245">
        <v>663</v>
      </c>
      <c r="I353" s="247">
        <v>663</v>
      </c>
      <c r="J353" s="217" t="s">
        <v>842</v>
      </c>
      <c r="K353" s="218">
        <f t="shared" si="185"/>
        <v>108</v>
      </c>
      <c r="L353" s="219">
        <f t="shared" si="186"/>
        <v>0.19459459459459461</v>
      </c>
      <c r="M353" s="214" t="s">
        <v>614</v>
      </c>
      <c r="N353" s="220">
        <v>44321</v>
      </c>
      <c r="O353" s="1"/>
      <c r="P353" s="1"/>
      <c r="Q353" s="1"/>
      <c r="R353" s="270" t="s">
        <v>807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42">
        <v>165</v>
      </c>
      <c r="B354" s="243">
        <v>44308</v>
      </c>
      <c r="C354" s="243"/>
      <c r="D354" s="244" t="s">
        <v>385</v>
      </c>
      <c r="E354" s="245" t="s">
        <v>646</v>
      </c>
      <c r="F354" s="215">
        <v>126.5</v>
      </c>
      <c r="G354" s="245"/>
      <c r="H354" s="245">
        <v>155</v>
      </c>
      <c r="I354" s="247">
        <v>155</v>
      </c>
      <c r="J354" s="217" t="s">
        <v>704</v>
      </c>
      <c r="K354" s="218">
        <f t="shared" si="185"/>
        <v>28.5</v>
      </c>
      <c r="L354" s="219">
        <f t="shared" si="186"/>
        <v>0.22529644268774704</v>
      </c>
      <c r="M354" s="214" t="s">
        <v>614</v>
      </c>
      <c r="N354" s="220">
        <v>44362</v>
      </c>
      <c r="O354" s="1"/>
      <c r="R354" s="270" t="s">
        <v>807</v>
      </c>
    </row>
    <row r="355" spans="1:26" ht="12.75" customHeight="1">
      <c r="A355" s="269">
        <v>166</v>
      </c>
      <c r="B355" s="262">
        <v>44368</v>
      </c>
      <c r="C355" s="262"/>
      <c r="D355" s="263" t="s">
        <v>404</v>
      </c>
      <c r="E355" s="56" t="s">
        <v>646</v>
      </c>
      <c r="F355" s="264" t="s">
        <v>843</v>
      </c>
      <c r="G355" s="56"/>
      <c r="H355" s="56"/>
      <c r="I355" s="265">
        <v>344</v>
      </c>
      <c r="J355" s="260" t="s">
        <v>617</v>
      </c>
      <c r="K355" s="269"/>
      <c r="L355" s="262"/>
      <c r="M355" s="262"/>
      <c r="N355" s="263"/>
      <c r="O355" s="1"/>
      <c r="R355" s="270" t="s">
        <v>807</v>
      </c>
    </row>
    <row r="356" spans="1:26" ht="12.75" customHeight="1">
      <c r="A356" s="269">
        <v>167</v>
      </c>
      <c r="B356" s="262">
        <v>44368</v>
      </c>
      <c r="C356" s="262"/>
      <c r="D356" s="263" t="s">
        <v>496</v>
      </c>
      <c r="E356" s="56" t="s">
        <v>646</v>
      </c>
      <c r="F356" s="264" t="s">
        <v>844</v>
      </c>
      <c r="G356" s="56"/>
      <c r="H356" s="56"/>
      <c r="I356" s="265">
        <v>320</v>
      </c>
      <c r="J356" s="260" t="s">
        <v>617</v>
      </c>
      <c r="K356" s="269"/>
      <c r="L356" s="262"/>
      <c r="M356" s="262"/>
      <c r="N356" s="263"/>
      <c r="O356" s="44"/>
      <c r="R356" s="270" t="s">
        <v>807</v>
      </c>
    </row>
    <row r="357" spans="1:26" ht="12.75" customHeight="1">
      <c r="A357" s="269">
        <v>168</v>
      </c>
      <c r="B357" s="262">
        <v>44406</v>
      </c>
      <c r="C357" s="262"/>
      <c r="D357" s="263" t="s">
        <v>385</v>
      </c>
      <c r="E357" s="56" t="s">
        <v>646</v>
      </c>
      <c r="F357" s="264" t="s">
        <v>849</v>
      </c>
      <c r="G357" s="56"/>
      <c r="H357" s="56"/>
      <c r="I357" s="56">
        <v>200</v>
      </c>
      <c r="J357" s="260" t="s">
        <v>617</v>
      </c>
      <c r="K357" s="269"/>
      <c r="L357" s="262"/>
      <c r="M357" s="262"/>
      <c r="N357" s="263"/>
      <c r="O357" s="44"/>
      <c r="R357" s="270" t="s">
        <v>807</v>
      </c>
    </row>
    <row r="358" spans="1:26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270"/>
    </row>
    <row r="359" spans="1:26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270"/>
    </row>
    <row r="360" spans="1:26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270"/>
    </row>
    <row r="361" spans="1:26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270"/>
    </row>
    <row r="362" spans="1:26" ht="12.75" customHeight="1">
      <c r="A362" s="269"/>
      <c r="B362" s="271" t="s">
        <v>845</v>
      </c>
      <c r="F362" s="59"/>
      <c r="G362" s="59"/>
      <c r="H362" s="59"/>
      <c r="I362" s="59"/>
      <c r="J362" s="44"/>
      <c r="K362" s="59"/>
      <c r="L362" s="59"/>
      <c r="M362" s="59"/>
      <c r="O362" s="44"/>
      <c r="R362" s="270"/>
    </row>
    <row r="363" spans="1:26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1:26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1:26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1:26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1:26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1:26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1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1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1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1:18" ht="12.75" customHeight="1">
      <c r="A372" s="272"/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1:18" ht="12.75" customHeight="1">
      <c r="A373" s="272"/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1:18" ht="12.75" customHeight="1">
      <c r="A374" s="56"/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1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1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1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1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1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1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1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1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1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1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  <row r="522" spans="6:18" ht="12.75" customHeight="1">
      <c r="F522" s="59"/>
      <c r="G522" s="59"/>
      <c r="H522" s="59"/>
      <c r="I522" s="59"/>
      <c r="J522" s="44"/>
      <c r="K522" s="59"/>
      <c r="L522" s="59"/>
      <c r="M522" s="59"/>
      <c r="O522" s="44"/>
      <c r="R522" s="59"/>
    </row>
    <row r="523" spans="6:18" ht="12.75" customHeight="1">
      <c r="F523" s="59"/>
      <c r="G523" s="59"/>
      <c r="H523" s="59"/>
      <c r="I523" s="59"/>
      <c r="J523" s="44"/>
      <c r="K523" s="59"/>
      <c r="L523" s="59"/>
      <c r="M523" s="59"/>
      <c r="O523" s="44"/>
      <c r="R523" s="59"/>
    </row>
    <row r="524" spans="6:18" ht="12.75" customHeight="1">
      <c r="F524" s="59"/>
      <c r="G524" s="59"/>
      <c r="H524" s="59"/>
      <c r="I524" s="59"/>
      <c r="J524" s="44"/>
      <c r="K524" s="59"/>
      <c r="L524" s="59"/>
      <c r="M524" s="59"/>
      <c r="O524" s="44"/>
      <c r="R524" s="59"/>
    </row>
    <row r="525" spans="6:18" ht="12.75" customHeight="1">
      <c r="F525" s="59"/>
      <c r="G525" s="59"/>
      <c r="H525" s="59"/>
      <c r="I525" s="59"/>
      <c r="J525" s="44"/>
      <c r="K525" s="59"/>
      <c r="L525" s="59"/>
      <c r="M525" s="59"/>
      <c r="O525" s="44"/>
      <c r="R525" s="59"/>
    </row>
    <row r="526" spans="6:18" ht="12.75" customHeight="1">
      <c r="F526" s="59"/>
      <c r="G526" s="59"/>
      <c r="H526" s="59"/>
      <c r="I526" s="59"/>
      <c r="J526" s="44"/>
      <c r="K526" s="59"/>
      <c r="L526" s="59"/>
      <c r="M526" s="59"/>
      <c r="O526" s="44"/>
      <c r="R526" s="59"/>
    </row>
    <row r="527" spans="6:18" ht="12.75" customHeight="1">
      <c r="F527" s="59"/>
      <c r="G527" s="59"/>
      <c r="H527" s="59"/>
      <c r="I527" s="59"/>
      <c r="J527" s="44"/>
      <c r="K527" s="59"/>
      <c r="L527" s="59"/>
      <c r="M527" s="59"/>
      <c r="O527" s="44"/>
      <c r="R527" s="59"/>
    </row>
    <row r="528" spans="6:18" ht="12.75" customHeight="1">
      <c r="F528" s="59"/>
      <c r="G528" s="59"/>
      <c r="H528" s="59"/>
      <c r="I528" s="59"/>
      <c r="J528" s="44"/>
      <c r="K528" s="59"/>
      <c r="L528" s="59"/>
      <c r="M528" s="59"/>
      <c r="O528" s="44"/>
      <c r="R528" s="59"/>
    </row>
    <row r="529" spans="6:18" ht="12.75" customHeight="1">
      <c r="F529" s="59"/>
      <c r="G529" s="59"/>
      <c r="H529" s="59"/>
      <c r="I529" s="59"/>
      <c r="J529" s="44"/>
      <c r="K529" s="59"/>
      <c r="L529" s="59"/>
      <c r="M529" s="59"/>
      <c r="O529" s="44"/>
      <c r="R529" s="59"/>
    </row>
    <row r="530" spans="6:18" ht="12.75" customHeight="1">
      <c r="F530" s="59"/>
      <c r="G530" s="59"/>
      <c r="H530" s="59"/>
      <c r="I530" s="59"/>
      <c r="J530" s="44"/>
      <c r="K530" s="59"/>
      <c r="L530" s="59"/>
      <c r="M530" s="59"/>
      <c r="O530" s="44"/>
      <c r="R530" s="59"/>
    </row>
    <row r="531" spans="6:18" ht="12.75" customHeight="1">
      <c r="F531" s="59"/>
      <c r="G531" s="59"/>
      <c r="H531" s="59"/>
      <c r="I531" s="59"/>
      <c r="J531" s="44"/>
      <c r="K531" s="59"/>
      <c r="L531" s="59"/>
      <c r="M531" s="59"/>
      <c r="O531" s="44"/>
      <c r="R531" s="59"/>
    </row>
    <row r="532" spans="6:18" ht="12.75" customHeight="1">
      <c r="F532" s="59"/>
      <c r="G532" s="59"/>
      <c r="H532" s="59"/>
      <c r="I532" s="59"/>
      <c r="J532" s="44"/>
      <c r="K532" s="59"/>
      <c r="L532" s="59"/>
      <c r="M532" s="59"/>
      <c r="O532" s="44"/>
      <c r="R532" s="59"/>
    </row>
    <row r="533" spans="6:18" ht="12.75" customHeight="1">
      <c r="F533" s="59"/>
      <c r="G533" s="59"/>
      <c r="H533" s="59"/>
      <c r="I533" s="59"/>
      <c r="J533" s="44"/>
      <c r="K533" s="59"/>
      <c r="L533" s="59"/>
      <c r="M533" s="59"/>
      <c r="O533" s="44"/>
      <c r="R533" s="59"/>
    </row>
    <row r="534" spans="6:18" ht="12.75" customHeight="1">
      <c r="F534" s="59"/>
      <c r="G534" s="59"/>
      <c r="H534" s="59"/>
      <c r="I534" s="59"/>
      <c r="J534" s="44"/>
      <c r="K534" s="59"/>
      <c r="L534" s="59"/>
      <c r="M534" s="59"/>
      <c r="O534" s="44"/>
      <c r="R534" s="59"/>
    </row>
    <row r="535" spans="6:18" ht="12.75" customHeight="1">
      <c r="F535" s="59"/>
      <c r="G535" s="59"/>
      <c r="H535" s="59"/>
      <c r="I535" s="59"/>
      <c r="J535" s="44"/>
      <c r="K535" s="59"/>
      <c r="L535" s="59"/>
      <c r="M535" s="59"/>
      <c r="O535" s="44"/>
      <c r="R535" s="59"/>
    </row>
    <row r="536" spans="6:18" ht="12.75" customHeight="1">
      <c r="F536" s="59"/>
      <c r="G536" s="59"/>
      <c r="H536" s="59"/>
      <c r="I536" s="59"/>
      <c r="J536" s="44"/>
      <c r="K536" s="59"/>
      <c r="L536" s="59"/>
      <c r="M536" s="59"/>
      <c r="O536" s="44"/>
      <c r="R536" s="59"/>
    </row>
    <row r="537" spans="6:18" ht="12.75" customHeight="1">
      <c r="F537" s="59"/>
      <c r="G537" s="59"/>
      <c r="H537" s="59"/>
      <c r="I537" s="59"/>
      <c r="J537" s="44"/>
      <c r="K537" s="59"/>
      <c r="L537" s="59"/>
      <c r="M537" s="59"/>
      <c r="O537" s="44"/>
      <c r="R537" s="59"/>
    </row>
    <row r="538" spans="6:18" ht="12.75" customHeight="1">
      <c r="F538" s="59"/>
      <c r="G538" s="59"/>
      <c r="H538" s="59"/>
      <c r="I538" s="59"/>
      <c r="J538" s="44"/>
      <c r="K538" s="59"/>
      <c r="L538" s="59"/>
      <c r="M538" s="59"/>
      <c r="O538" s="44"/>
      <c r="R538" s="59"/>
    </row>
    <row r="539" spans="6:18" ht="12.75" customHeight="1">
      <c r="F539" s="59"/>
      <c r="G539" s="59"/>
      <c r="H539" s="59"/>
      <c r="I539" s="59"/>
      <c r="J539" s="44"/>
      <c r="K539" s="59"/>
      <c r="L539" s="59"/>
      <c r="M539" s="59"/>
      <c r="O539" s="44"/>
      <c r="R539" s="59"/>
    </row>
    <row r="540" spans="6:18" ht="12.75" customHeight="1">
      <c r="F540" s="59"/>
      <c r="G540" s="59"/>
      <c r="H540" s="59"/>
      <c r="I540" s="59"/>
      <c r="J540" s="44"/>
      <c r="K540" s="59"/>
      <c r="L540" s="59"/>
      <c r="M540" s="59"/>
      <c r="O540" s="44"/>
      <c r="R540" s="59"/>
    </row>
    <row r="541" spans="6:18" ht="12.75" customHeight="1">
      <c r="F541" s="59"/>
      <c r="G541" s="59"/>
      <c r="H541" s="59"/>
      <c r="I541" s="59"/>
      <c r="J541" s="44"/>
      <c r="K541" s="59"/>
      <c r="L541" s="59"/>
      <c r="M541" s="59"/>
      <c r="O541" s="44"/>
      <c r="R541" s="59"/>
    </row>
    <row r="542" spans="6:18" ht="12.75" customHeight="1">
      <c r="F542" s="59"/>
      <c r="G542" s="59"/>
      <c r="H542" s="59"/>
      <c r="I542" s="59"/>
      <c r="J542" s="44"/>
      <c r="K542" s="59"/>
      <c r="L542" s="59"/>
      <c r="M542" s="59"/>
      <c r="O542" s="44"/>
      <c r="R542" s="59"/>
    </row>
    <row r="543" spans="6:18" ht="12.75" customHeight="1">
      <c r="F543" s="59"/>
      <c r="G543" s="59"/>
      <c r="H543" s="59"/>
      <c r="I543" s="59"/>
      <c r="J543" s="44"/>
      <c r="K543" s="59"/>
      <c r="L543" s="59"/>
      <c r="M543" s="59"/>
      <c r="O543" s="44"/>
      <c r="R543" s="59"/>
    </row>
    <row r="544" spans="6:18" ht="12.75" customHeight="1">
      <c r="F544" s="59"/>
      <c r="G544" s="59"/>
      <c r="H544" s="59"/>
      <c r="I544" s="59"/>
      <c r="J544" s="44"/>
      <c r="K544" s="59"/>
      <c r="L544" s="59"/>
      <c r="M544" s="59"/>
      <c r="O544" s="44"/>
      <c r="R544" s="59"/>
    </row>
    <row r="545" spans="6:18" ht="12.75" customHeight="1">
      <c r="F545" s="59"/>
      <c r="G545" s="59"/>
      <c r="H545" s="59"/>
      <c r="I545" s="59"/>
      <c r="J545" s="44"/>
      <c r="K545" s="59"/>
      <c r="L545" s="59"/>
      <c r="M545" s="59"/>
      <c r="O545" s="44"/>
      <c r="R545" s="59"/>
    </row>
    <row r="546" spans="6:18" ht="12.75" customHeight="1">
      <c r="F546" s="59"/>
      <c r="G546" s="59"/>
      <c r="H546" s="59"/>
      <c r="I546" s="59"/>
      <c r="J546" s="44"/>
      <c r="K546" s="59"/>
      <c r="L546" s="59"/>
      <c r="M546" s="59"/>
      <c r="O546" s="44"/>
      <c r="R546" s="59"/>
    </row>
    <row r="547" spans="6:18" ht="12.75" customHeight="1">
      <c r="F547" s="59"/>
      <c r="G547" s="59"/>
      <c r="H547" s="59"/>
      <c r="I547" s="59"/>
      <c r="J547" s="44"/>
      <c r="K547" s="59"/>
      <c r="L547" s="59"/>
      <c r="M547" s="59"/>
      <c r="O547" s="44"/>
      <c r="R547" s="59"/>
    </row>
  </sheetData>
  <autoFilter ref="R1:R370"/>
  <mergeCells count="21">
    <mergeCell ref="O154:O155"/>
    <mergeCell ref="P154:P155"/>
    <mergeCell ref="A154:A155"/>
    <mergeCell ref="B154:B155"/>
    <mergeCell ref="J154:J155"/>
    <mergeCell ref="M154:M155"/>
    <mergeCell ref="N154:N155"/>
    <mergeCell ref="O133:O134"/>
    <mergeCell ref="P133:P134"/>
    <mergeCell ref="A133:A134"/>
    <mergeCell ref="B133:B134"/>
    <mergeCell ref="J133:J134"/>
    <mergeCell ref="M133:M134"/>
    <mergeCell ref="N133:N134"/>
    <mergeCell ref="O88:O89"/>
    <mergeCell ref="P88:P89"/>
    <mergeCell ref="A88:A89"/>
    <mergeCell ref="B88:B89"/>
    <mergeCell ref="J88:J89"/>
    <mergeCell ref="M88:M89"/>
    <mergeCell ref="N88:N89"/>
  </mergeCells>
  <pageMargins left="0.7" right="0.7" top="0.75" bottom="0.75" header="0.3" footer="0.3"/>
  <pageSetup orientation="portrait" r:id="rId1"/>
  <ignoredErrors>
    <ignoredError sqref="K123 K126 K129 K108 K105 K97 K71 K76 K134 K140 K1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2021-09-24T02:31:56Z</dcterms:modified>
</cp:coreProperties>
</file>