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F&amp;O)'!$R$1:$R$387</definedName>
  </definedNames>
  <calcPr calcId="124519"/>
</workbook>
</file>

<file path=xl/calcChain.xml><?xml version="1.0" encoding="utf-8"?>
<calcChain xmlns="http://schemas.openxmlformats.org/spreadsheetml/2006/main">
  <c r="M174" i="6"/>
  <c r="K174"/>
  <c r="M173"/>
  <c r="K173"/>
  <c r="M172"/>
  <c r="K172"/>
  <c r="L12"/>
  <c r="K12"/>
  <c r="M12" s="1"/>
  <c r="L64"/>
  <c r="K64"/>
  <c r="M64" s="1"/>
  <c r="M62"/>
  <c r="L62"/>
  <c r="K62"/>
  <c r="L60"/>
  <c r="K60"/>
  <c r="M60" s="1"/>
  <c r="L119"/>
  <c r="K119"/>
  <c r="L120"/>
  <c r="K120"/>
  <c r="L121"/>
  <c r="K121"/>
  <c r="K170"/>
  <c r="M170" s="1"/>
  <c r="K152"/>
  <c r="M152" s="1"/>
  <c r="K171"/>
  <c r="M171" s="1"/>
  <c r="K169"/>
  <c r="M169" s="1"/>
  <c r="L118"/>
  <c r="K118"/>
  <c r="L112"/>
  <c r="K112"/>
  <c r="M116"/>
  <c r="L116"/>
  <c r="K117"/>
  <c r="K116"/>
  <c r="L61"/>
  <c r="K61"/>
  <c r="M61" s="1"/>
  <c r="K168"/>
  <c r="M168" s="1"/>
  <c r="L59"/>
  <c r="K59"/>
  <c r="K351"/>
  <c r="L351" s="1"/>
  <c r="K166"/>
  <c r="M166" s="1"/>
  <c r="K167"/>
  <c r="M167" s="1"/>
  <c r="K162"/>
  <c r="M162" s="1"/>
  <c r="K160"/>
  <c r="M160" s="1"/>
  <c r="K165"/>
  <c r="M165" s="1"/>
  <c r="K164"/>
  <c r="M164" s="1"/>
  <c r="K155"/>
  <c r="M155" s="1"/>
  <c r="K163"/>
  <c r="M163" s="1"/>
  <c r="L111"/>
  <c r="K111"/>
  <c r="L109"/>
  <c r="K109"/>
  <c r="L108"/>
  <c r="K108"/>
  <c r="M108" s="1"/>
  <c r="K57"/>
  <c r="L57"/>
  <c r="L19"/>
  <c r="K19"/>
  <c r="M19" s="1"/>
  <c r="L110"/>
  <c r="K110"/>
  <c r="K158"/>
  <c r="M158" s="1"/>
  <c r="K154"/>
  <c r="K153"/>
  <c r="M153" s="1"/>
  <c r="K159"/>
  <c r="M159" s="1"/>
  <c r="K161"/>
  <c r="M161" s="1"/>
  <c r="K157"/>
  <c r="M157" s="1"/>
  <c r="K156"/>
  <c r="M156" s="1"/>
  <c r="M154"/>
  <c r="M101"/>
  <c r="L101"/>
  <c r="L55"/>
  <c r="K55"/>
  <c r="M55" s="1"/>
  <c r="L54"/>
  <c r="K54"/>
  <c r="M54" s="1"/>
  <c r="L53"/>
  <c r="K53"/>
  <c r="M53" s="1"/>
  <c r="L52"/>
  <c r="K52"/>
  <c r="K151"/>
  <c r="M151" s="1"/>
  <c r="L10"/>
  <c r="K10"/>
  <c r="M10" s="1"/>
  <c r="L45"/>
  <c r="K45"/>
  <c r="M45" s="1"/>
  <c r="L107"/>
  <c r="K107"/>
  <c r="K148"/>
  <c r="M148" s="1"/>
  <c r="K149"/>
  <c r="M149" s="1"/>
  <c r="K150"/>
  <c r="M150" s="1"/>
  <c r="L106"/>
  <c r="K106"/>
  <c r="L105"/>
  <c r="K105"/>
  <c r="L51"/>
  <c r="K51"/>
  <c r="M51" s="1"/>
  <c r="L104"/>
  <c r="K104"/>
  <c r="L103"/>
  <c r="K103"/>
  <c r="L17"/>
  <c r="K17"/>
  <c r="M17" s="1"/>
  <c r="L13"/>
  <c r="K13"/>
  <c r="M13" s="1"/>
  <c r="K144"/>
  <c r="M144" s="1"/>
  <c r="K147"/>
  <c r="M147" s="1"/>
  <c r="K146"/>
  <c r="M146" s="1"/>
  <c r="K145"/>
  <c r="M145" s="1"/>
  <c r="K141"/>
  <c r="M141" s="1"/>
  <c r="K140"/>
  <c r="M140" s="1"/>
  <c r="L100"/>
  <c r="K100"/>
  <c r="M100" s="1"/>
  <c r="K138"/>
  <c r="M138" s="1"/>
  <c r="K136"/>
  <c r="M136" s="1"/>
  <c r="K133"/>
  <c r="M133" s="1"/>
  <c r="K143"/>
  <c r="M143" s="1"/>
  <c r="L48"/>
  <c r="K48"/>
  <c r="M48" s="1"/>
  <c r="K142"/>
  <c r="M142" s="1"/>
  <c r="L94"/>
  <c r="K94"/>
  <c r="L98"/>
  <c r="K98"/>
  <c r="L185"/>
  <c r="L99"/>
  <c r="K99"/>
  <c r="M99" s="1"/>
  <c r="L97"/>
  <c r="K97"/>
  <c r="L50"/>
  <c r="K50"/>
  <c r="M50" s="1"/>
  <c r="L49"/>
  <c r="K49"/>
  <c r="M49" s="1"/>
  <c r="K185"/>
  <c r="K139"/>
  <c r="M139" s="1"/>
  <c r="L93"/>
  <c r="K93"/>
  <c r="L96"/>
  <c r="K96"/>
  <c r="M96" s="1"/>
  <c r="L47"/>
  <c r="K47"/>
  <c r="M47" s="1"/>
  <c r="L46"/>
  <c r="K46"/>
  <c r="L18"/>
  <c r="K18"/>
  <c r="M18" s="1"/>
  <c r="L95"/>
  <c r="K95"/>
  <c r="L92"/>
  <c r="K92"/>
  <c r="K88"/>
  <c r="M88"/>
  <c r="L88"/>
  <c r="L87"/>
  <c r="K87"/>
  <c r="L90"/>
  <c r="K90"/>
  <c r="L91"/>
  <c r="K91"/>
  <c r="L89"/>
  <c r="K89"/>
  <c r="L82"/>
  <c r="K82"/>
  <c r="L44"/>
  <c r="K44"/>
  <c r="M44" s="1"/>
  <c r="L42"/>
  <c r="K42"/>
  <c r="M42" s="1"/>
  <c r="L38"/>
  <c r="K38"/>
  <c r="K137"/>
  <c r="M137" s="1"/>
  <c r="L11"/>
  <c r="K11"/>
  <c r="L43"/>
  <c r="K43"/>
  <c r="L41"/>
  <c r="K41"/>
  <c r="L86"/>
  <c r="K86"/>
  <c r="L84"/>
  <c r="K84"/>
  <c r="L85"/>
  <c r="K85"/>
  <c r="K135"/>
  <c r="M135" s="1"/>
  <c r="L83"/>
  <c r="K83"/>
  <c r="L39"/>
  <c r="K39"/>
  <c r="L33"/>
  <c r="M33" s="1"/>
  <c r="K33"/>
  <c r="L36"/>
  <c r="K36"/>
  <c r="L16"/>
  <c r="K16"/>
  <c r="K134"/>
  <c r="M134" s="1"/>
  <c r="M119" l="1"/>
  <c r="M120"/>
  <c r="M121"/>
  <c r="M118"/>
  <c r="M112"/>
  <c r="M59"/>
  <c r="M111"/>
  <c r="M109"/>
  <c r="M57"/>
  <c r="M110"/>
  <c r="M52"/>
  <c r="M107"/>
  <c r="M106"/>
  <c r="M105"/>
  <c r="M104"/>
  <c r="M103"/>
  <c r="M94"/>
  <c r="M98"/>
  <c r="M185"/>
  <c r="M97"/>
  <c r="M93"/>
  <c r="M46"/>
  <c r="M95"/>
  <c r="M92"/>
  <c r="M87"/>
  <c r="M90"/>
  <c r="M91"/>
  <c r="M89"/>
  <c r="M82"/>
  <c r="M38"/>
  <c r="M11"/>
  <c r="M41"/>
  <c r="M43"/>
  <c r="M85"/>
  <c r="M86"/>
  <c r="M84"/>
  <c r="M83"/>
  <c r="M39"/>
  <c r="M36"/>
  <c r="M16"/>
  <c r="L80"/>
  <c r="K80"/>
  <c r="L78"/>
  <c r="K78"/>
  <c r="L81"/>
  <c r="K81"/>
  <c r="L40"/>
  <c r="K40"/>
  <c r="L77"/>
  <c r="K77"/>
  <c r="L79"/>
  <c r="K79"/>
  <c r="M79" l="1"/>
  <c r="M40"/>
  <c r="M81"/>
  <c r="M80"/>
  <c r="M78"/>
  <c r="M77"/>
  <c r="L37" l="1"/>
  <c r="M37" s="1"/>
  <c r="K37"/>
  <c r="L35"/>
  <c r="K35"/>
  <c r="L34"/>
  <c r="K34"/>
  <c r="M35" l="1"/>
  <c r="M34"/>
  <c r="K371" l="1"/>
  <c r="L371" s="1"/>
  <c r="K370"/>
  <c r="L370" s="1"/>
  <c r="K369"/>
  <c r="L369" s="1"/>
  <c r="K366"/>
  <c r="L366" s="1"/>
  <c r="K365"/>
  <c r="L365" s="1"/>
  <c r="K364"/>
  <c r="L364" s="1"/>
  <c r="K363"/>
  <c r="L363" s="1"/>
  <c r="K362"/>
  <c r="L362" s="1"/>
  <c r="K361"/>
  <c r="L361" s="1"/>
  <c r="K360"/>
  <c r="L360" s="1"/>
  <c r="K359"/>
  <c r="L359" s="1"/>
  <c r="K357"/>
  <c r="L357" s="1"/>
  <c r="K356"/>
  <c r="L356" s="1"/>
  <c r="K355"/>
  <c r="L355" s="1"/>
  <c r="K354"/>
  <c r="L354" s="1"/>
  <c r="K353"/>
  <c r="L353" s="1"/>
  <c r="K352"/>
  <c r="L352" s="1"/>
  <c r="K350"/>
  <c r="L350" s="1"/>
  <c r="K349"/>
  <c r="L349" s="1"/>
  <c r="K348"/>
  <c r="L348" s="1"/>
  <c r="F347"/>
  <c r="K347" s="1"/>
  <c r="L347" s="1"/>
  <c r="K346"/>
  <c r="L346" s="1"/>
  <c r="K345"/>
  <c r="L345" s="1"/>
  <c r="K344"/>
  <c r="L344" s="1"/>
  <c r="K343"/>
  <c r="L343" s="1"/>
  <c r="K342"/>
  <c r="L342" s="1"/>
  <c r="F341"/>
  <c r="F340"/>
  <c r="K340" s="1"/>
  <c r="L340" s="1"/>
  <c r="K339"/>
  <c r="L339" s="1"/>
  <c r="F338"/>
  <c r="K338" s="1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2"/>
  <c r="L322" s="1"/>
  <c r="K320"/>
  <c r="L320" s="1"/>
  <c r="K319"/>
  <c r="L319" s="1"/>
  <c r="F318"/>
  <c r="K318" s="1"/>
  <c r="L318" s="1"/>
  <c r="K317"/>
  <c r="L317" s="1"/>
  <c r="K314"/>
  <c r="L314" s="1"/>
  <c r="K313"/>
  <c r="L313" s="1"/>
  <c r="K312"/>
  <c r="L312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0"/>
  <c r="L290" s="1"/>
  <c r="K288"/>
  <c r="L288" s="1"/>
  <c r="K286"/>
  <c r="L286" s="1"/>
  <c r="K285"/>
  <c r="L285" s="1"/>
  <c r="K284"/>
  <c r="L284" s="1"/>
  <c r="K282"/>
  <c r="L282" s="1"/>
  <c r="K281"/>
  <c r="L281" s="1"/>
  <c r="K280"/>
  <c r="L280" s="1"/>
  <c r="K279"/>
  <c r="K278"/>
  <c r="L278" s="1"/>
  <c r="K277"/>
  <c r="L277" s="1"/>
  <c r="K275"/>
  <c r="L275" s="1"/>
  <c r="K274"/>
  <c r="L274" s="1"/>
  <c r="K273"/>
  <c r="L273" s="1"/>
  <c r="K272"/>
  <c r="L272" s="1"/>
  <c r="K271"/>
  <c r="L271" s="1"/>
  <c r="F270"/>
  <c r="K270" s="1"/>
  <c r="L270" s="1"/>
  <c r="H269"/>
  <c r="K269" s="1"/>
  <c r="L269" s="1"/>
  <c r="K266"/>
  <c r="L266" s="1"/>
  <c r="K265"/>
  <c r="L265" s="1"/>
  <c r="K264"/>
  <c r="L264" s="1"/>
  <c r="K263"/>
  <c r="L263" s="1"/>
  <c r="K262"/>
  <c r="L262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H235"/>
  <c r="K235" s="1"/>
  <c r="L235" s="1"/>
  <c r="F234"/>
  <c r="K234" s="1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M7"/>
  <c r="D7" i="5"/>
  <c r="K6" i="4"/>
  <c r="K6" i="3"/>
  <c r="L6" i="2"/>
</calcChain>
</file>

<file path=xl/sharedStrings.xml><?xml version="1.0" encoding="utf-8"?>
<sst xmlns="http://schemas.openxmlformats.org/spreadsheetml/2006/main" count="3179" uniqueCount="1212">
  <si>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</si>
  <si>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</si>
  <si>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</si>
  <si>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</si>
  <si>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</si>
  <si>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</si>
  <si>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</si>
  <si>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</si>
  <si>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</si>
  <si>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</si>
  <si>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</si>
  <si>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</si>
  <si>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</si>
  <si>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</si>
  <si>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</si>
  <si>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</si>
  <si>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</si>
  <si>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</si>
  <si>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</si>
  <si>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</si>
  <si>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</si>
  <si>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</si>
  <si>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</si>
  <si>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</si>
  <si>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</si>
  <si>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</si>
  <si>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</si>
  <si>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</si>
  <si>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</si>
  <si>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</si>
  <si>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</si>
  <si>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</si>
  <si>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</si>
  <si>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</si>
  <si>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</si>
  <si>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</si>
  <si>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</si>
  <si>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</si>
  <si>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</si>
  <si>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</si>
  <si>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</si>
  <si>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</si>
  <si>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</si>
  <si>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</si>
  <si>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</si>
  <si>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</si>
  <si>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</si>
  <si>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</si>
  <si>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</si>
  <si>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</si>
  <si>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</si>
  <si>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</si>
  <si>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</si>
  <si>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</si>
  <si>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</si>
  <si>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</si>
  <si>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</si>
  <si>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</si>
  <si>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</si>
  <si>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</si>
  <si>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</si>
  <si>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</si>
  <si>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</si>
  <si>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</si>
  <si>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</si>
  <si>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</si>
  <si>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</si>
  <si>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</si>
  <si>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</si>
  <si>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</si>
  <si>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</si>
  <si>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</si>
  <si>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</si>
  <si>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</si>
  <si>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</si>
  <si>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</si>
  <si>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</si>
  <si>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</si>
  <si>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</si>
  <si>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</si>
  <si>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</si>
  <si>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</si>
  <si>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</si>
  <si>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</si>
  <si>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</si>
  <si>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</si>
  <si>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</si>
  <si>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</si>
  <si>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</si>
  <si>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</si>
  <si>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</si>
  <si>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</si>
  <si>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</si>
  <si>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</si>
  <si>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</si>
  <si>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</si>
  <si>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</si>
  <si>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</si>
  <si>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</si>
  <si>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</si>
  <si>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</si>
  <si>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</si>
  <si>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</si>
  <si>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</si>
  <si>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</si>
  <si>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</si>
  <si>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</si>
  <si>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</si>
  <si>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</si>
  <si>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</si>
  <si>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</si>
  <si>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</si>
  <si>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</si>
  <si>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</si>
  <si>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</si>
  <si>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</si>
  <si>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</si>
  <si>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</si>
  <si>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</si>
  <si>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</si>
  <si>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</si>
  <si>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</si>
  <si>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</si>
  <si>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</si>
  <si>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</si>
  <si>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</si>
  <si>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</si>
  <si>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</si>
  <si>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</si>
  <si>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</si>
  <si>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</si>
  <si>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</si>
  <si>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</si>
  <si>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</si>
  <si>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</si>
  <si>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</si>
  <si>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</si>
  <si>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</si>
  <si>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</si>
  <si>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</si>
  <si>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</si>
  <si>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</si>
  <si>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</si>
  <si>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</si>
  <si>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</si>
  <si>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</si>
  <si>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</si>
  <si>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</si>
  <si>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</si>
  <si>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</si>
  <si>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</si>
  <si>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</si>
  <si>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</si>
  <si>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</si>
  <si>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</si>
  <si>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</si>
  <si>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</si>
  <si>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</si>
  <si>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</si>
  <si>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</si>
  <si>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</si>
  <si>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</si>
  <si>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</si>
  <si>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</si>
  <si>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</si>
  <si>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</si>
  <si>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</si>
  <si>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</si>
  <si>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</si>
  <si>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</si>
  <si>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</si>
  <si>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</si>
  <si>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</si>
  <si>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</si>
  <si>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</si>
  <si>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</si>
  <si>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</si>
  <si>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</si>
  <si>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</si>
  <si>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</si>
  <si>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</si>
  <si>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</si>
  <si>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</si>
  <si>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</si>
  <si>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</si>
  <si>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</si>
  <si>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</si>
  <si>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</si>
  <si>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</si>
  <si>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</si>
  <si>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</si>
  <si>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</si>
  <si>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</si>
  <si>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</si>
  <si>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</si>
  <si>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</si>
  <si>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</si>
  <si>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</si>
  <si>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</si>
  <si>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</si>
  <si>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</si>
  <si>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</si>
  <si>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</si>
  <si>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</si>
  <si>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</si>
  <si>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</si>
  <si>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</si>
  <si>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</si>
  <si>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</si>
  <si>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</si>
  <si>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</si>
  <si>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</si>
  <si>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</si>
  <si>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</si>
  <si>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</si>
  <si>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</si>
  <si>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</si>
  <si>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</si>
  <si>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</si>
  <si>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</si>
  <si>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</si>
  <si>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</si>
  <si>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</si>
  <si>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</si>
  <si>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</si>
  <si>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</si>
  <si>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</si>
  <si>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</si>
  <si>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</si>
  <si>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</si>
  <si>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</si>
  <si>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</si>
  <si>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</si>
  <si>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</si>
  <si>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</si>
  <si>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</si>
  <si>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</si>
  <si>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</si>
  <si>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</si>
  <si>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</si>
  <si>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</si>
  <si>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</si>
  <si>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</si>
  <si>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</si>
  <si>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</si>
  <si>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</si>
  <si>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</si>
  <si>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</si>
  <si>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</si>
  <si>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</si>
  <si>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</si>
  <si>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</si>
  <si>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</si>
  <si>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</si>
  <si>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</si>
  <si>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</si>
  <si>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</si>
  <si>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</si>
  <si>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</si>
  <si>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</si>
  <si>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</si>
  <si>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</si>
  <si>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</si>
  <si>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</si>
  <si>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</si>
  <si>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</si>
  <si>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</si>
  <si>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</si>
  <si>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</si>
  <si>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</si>
  <si>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</si>
  <si>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</si>
  <si>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</si>
  <si>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</si>
  <si>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</si>
  <si>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</si>
  <si>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</si>
  <si>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</si>
  <si>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</si>
  <si>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</si>
  <si>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</si>
  <si>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</si>
  <si>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</si>
  <si>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</si>
  <si>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</si>
  <si>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</si>
  <si>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</si>
  <si>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</si>
  <si>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</si>
  <si>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</si>
  <si>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</si>
  <si>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</si>
  <si>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</si>
  <si>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</si>
  <si>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</si>
  <si>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</si>
  <si>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</si>
  <si>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</si>
  <si>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</si>
  <si>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</si>
  <si>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</si>
  <si>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</si>
  <si>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</si>
  <si>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</si>
  <si>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</si>
  <si>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</si>
  <si>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</si>
  <si>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</si>
  <si>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</si>
  <si>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</si>
  <si>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</si>
  <si>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</si>
  <si>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</si>
  <si>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</si>
  <si>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</si>
  <si>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</si>
  <si>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</si>
  <si>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</si>
  <si>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</si>
  <si>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</si>
  <si>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</si>
  <si>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</si>
  <si>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</si>
  <si>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</si>
  <si>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</si>
  <si>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</si>
  <si>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</si>
  <si>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</si>
  <si>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</si>
  <si>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</si>
  <si>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</si>
  <si>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</si>
  <si>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</si>
  <si>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</si>
  <si>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</si>
  <si>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</si>
  <si>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</si>
  <si>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</si>
  <si>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</si>
  <si>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</si>
  <si>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</si>
  <si>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</si>
  <si>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</si>
  <si>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</si>
  <si>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</si>
  <si>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</si>
  <si>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</si>
  <si>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</si>
  <si>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</si>
  <si>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</si>
  <si>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</si>
  <si>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</si>
  <si>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</si>
  <si>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</si>
  <si>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</si>
  <si>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</si>
  <si>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</si>
  <si>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</si>
  <si>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</si>
  <si>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</si>
  <si>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</si>
  <si>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</si>
  <si>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</si>
  <si>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</si>
  <si>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</si>
  <si>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</si>
  <si>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</si>
  <si>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</si>
  <si>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</si>
  <si>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</si>
  <si>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</si>
  <si>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</si>
  <si>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</si>
  <si>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</si>
  <si>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</si>
  <si>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</si>
  <si>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</si>
  <si>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</si>
  <si>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</si>
  <si>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</si>
  <si>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</si>
  <si>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</si>
  <si>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</si>
  <si>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</si>
  <si>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</si>
  <si>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</si>
  <si>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</si>
  <si>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</si>
  <si>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</si>
  <si>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</si>
  <si>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</si>
  <si>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</si>
  <si>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</si>
  <si>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</si>
  <si>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</si>
  <si>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</si>
  <si>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</si>
  <si>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</si>
  <si>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</si>
  <si>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</si>
  <si>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</si>
  <si>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</si>
  <si>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</si>
  <si>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</si>
  <si>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</si>
  <si>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</si>
  <si>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</si>
  <si>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</si>
  <si>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</si>
  <si>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</si>
  <si>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</si>
  <si>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</si>
  <si>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</si>
  <si>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</si>
  <si>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</si>
  <si>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</si>
  <si>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</si>
  <si>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</si>
  <si>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</si>
  <si>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</si>
  <si>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</si>
  <si>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</si>
  <si>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</si>
  <si>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</si>
  <si>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</si>
  <si>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</si>
  <si>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</si>
  <si>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</si>
  <si>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</si>
  <si>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</si>
  <si>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</si>
  <si>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</si>
  <si>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</si>
  <si>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</si>
  <si>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</si>
  <si>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</si>
  <si>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</si>
  <si>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</si>
  <si>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</si>
  <si>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</si>
  <si>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</si>
  <si>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</si>
  <si>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</si>
  <si>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</si>
  <si>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</si>
  <si>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</si>
  <si>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</si>
  <si>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</si>
  <si>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</si>
  <si>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</si>
  <si>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</si>
  <si>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</si>
  <si>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</si>
  <si>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</si>
  <si>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</si>
  <si>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</si>
  <si>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</si>
  <si>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</si>
  <si>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</si>
  <si>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</si>
  <si>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</si>
  <si>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</si>
  <si>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</si>
  <si>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</si>
  <si>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</si>
  <si>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</si>
  <si>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</si>
  <si>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</si>
  <si>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</si>
  <si>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</si>
  <si>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</si>
  <si>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</si>
  <si>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</si>
  <si>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</si>
  <si>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</si>
  <si>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</si>
  <si>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</si>
  <si>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</si>
  <si>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</si>
  <si>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</si>
  <si>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</si>
  <si>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</si>
  <si>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</si>
  <si>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</si>
  <si>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</si>
  <si>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</si>
  <si>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</si>
  <si>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</si>
  <si>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</si>
  <si>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</si>
  <si>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</si>
  <si>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</si>
  <si>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</si>
  <si>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</si>
  <si>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</si>
  <si>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</si>
  <si>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</si>
  <si>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</si>
  <si>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</si>
  <si>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</si>
  <si>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</si>
  <si>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</si>
  <si>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</si>
  <si>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</si>
  <si>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</si>
  <si>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</si>
  <si>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</si>
  <si>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</si>
  <si>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</si>
  <si>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</si>
  <si>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</si>
  <si>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</si>
  <si>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</si>
  <si>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</si>
  <si>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</si>
  <si>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</si>
  <si>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</si>
  <si>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</si>
  <si>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</si>
  <si>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</si>
  <si>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</si>
  <si>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</si>
  <si>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</si>
  <si>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</si>
  <si>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</si>
  <si>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</si>
  <si>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</si>
  <si>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</si>
  <si>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</si>
  <si>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</si>
  <si>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</si>
  <si>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</si>
  <si>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</si>
  <si>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</si>
  <si>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</si>
  <si>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</si>
  <si>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</si>
  <si>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</si>
  <si>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</si>
  <si>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</si>
  <si>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</si>
  <si>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</si>
  <si>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</si>
  <si>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</si>
  <si>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</si>
  <si>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</si>
  <si>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</si>
  <si>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</si>
  <si>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</si>
  <si>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</si>
  <si>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</si>
  <si>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</si>
  <si>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</si>
  <si>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</si>
  <si>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</si>
  <si>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</si>
  <si>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</si>
  <si>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</si>
  <si>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</si>
  <si>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</si>
  <si>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</si>
  <si>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</si>
  <si>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</si>
  <si>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</si>
  <si>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</si>
  <si>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</si>
  <si>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</si>
  <si>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</si>
  <si>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</si>
  <si>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</si>
  <si>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</si>
  <si>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</si>
  <si>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</si>
  <si>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</si>
  <si>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</si>
  <si>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</si>
  <si>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</si>
  <si>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</si>
  <si>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</si>
  <si>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</si>
  <si>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</si>
  <si>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</si>
  <si>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</si>
  <si>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</si>
  <si>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</si>
  <si>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</si>
  <si>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</si>
  <si>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</si>
  <si>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</si>
  <si>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</si>
  <si>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</si>
  <si>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</si>
  <si>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</si>
  <si>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</si>
  <si>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</si>
  <si>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</si>
  <si>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</si>
  <si>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</si>
  <si>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</si>
  <si>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</si>
  <si>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</si>
  <si>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</si>
  <si>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</si>
  <si>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</si>
  <si>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</si>
  <si>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</si>
  <si>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</si>
  <si>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</si>
  <si>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</si>
  <si>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</si>
  <si>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</si>
  <si>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</si>
  <si>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</si>
  <si>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</si>
  <si>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</si>
  <si>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</si>
  <si>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</si>
  <si>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</si>
  <si>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</si>
  <si>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</si>
  <si>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3900-4000</t>
  </si>
  <si>
    <t>N</t>
  </si>
  <si>
    <t>1300-1350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</si>
  <si>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</si>
  <si>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</si>
  <si>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</si>
  <si>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</si>
  <si>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</si>
  <si>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</si>
  <si>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</si>
  <si>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</si>
  <si>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</si>
  <si>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</si>
  <si>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</si>
  <si>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</si>
  <si>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</si>
  <si>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</si>
  <si>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</si>
  <si>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</si>
  <si>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</si>
  <si>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</si>
  <si>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</si>
  <si>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</si>
  <si>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</si>
  <si>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</si>
  <si>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</si>
  <si>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</si>
  <si>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</si>
  <si>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</si>
  <si>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</si>
  <si>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</si>
  <si>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</si>
  <si>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</si>
  <si>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</si>
  <si>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</si>
  <si>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</si>
  <si>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</si>
  <si>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</si>
  <si>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</si>
  <si>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</si>
  <si>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</si>
  <si>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</si>
  <si>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</si>
  <si>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</si>
  <si>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</si>
  <si>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</si>
  <si>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</si>
  <si>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</si>
  <si>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</si>
  <si>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</si>
  <si>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</si>
  <si>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</si>
  <si>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</si>
  <si>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</si>
  <si>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</si>
  <si>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</si>
  <si>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</si>
  <si>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</si>
  <si>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</si>
  <si>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</si>
  <si>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</si>
  <si>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</si>
  <si>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</si>
  <si>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</si>
  <si>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</si>
  <si>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</si>
  <si>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</si>
  <si>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</si>
  <si>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</si>
  <si>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</si>
  <si>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</si>
  <si>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</si>
  <si>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</si>
  <si>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</si>
  <si>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</si>
  <si>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</si>
  <si>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</si>
  <si>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</si>
  <si>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</si>
  <si>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</si>
  <si>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</si>
  <si>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</si>
  <si>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</si>
  <si>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</si>
  <si>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</si>
  <si>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</si>
  <si>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</si>
  <si>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</si>
  <si>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</si>
  <si>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</si>
  <si>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</si>
  <si>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</si>
  <si>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</si>
  <si>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</si>
  <si>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</si>
  <si>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</si>
  <si>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</si>
  <si>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</si>
  <si>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</si>
  <si>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</si>
  <si>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</si>
  <si>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</si>
  <si>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</si>
  <si>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</si>
  <si>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</si>
  <si>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</si>
  <si>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</si>
  <si>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</si>
  <si>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</si>
  <si>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</si>
  <si>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</si>
  <si>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</si>
  <si>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</si>
  <si>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</si>
  <si>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</si>
  <si>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</si>
  <si>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</si>
  <si>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</si>
  <si>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</si>
  <si>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</si>
  <si>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</si>
  <si>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</si>
  <si>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</si>
  <si>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</si>
  <si>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</si>
  <si>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</si>
  <si>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</si>
  <si>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</si>
  <si>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</si>
  <si>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</si>
  <si>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</si>
  <si>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</si>
  <si>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</si>
  <si>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</si>
  <si>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</si>
  <si>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</si>
  <si>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</si>
  <si>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</si>
  <si>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</si>
  <si>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</si>
  <si>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</si>
  <si>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</si>
  <si>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</si>
  <si>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</si>
  <si>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</si>
  <si>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</si>
  <si>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</si>
  <si>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</si>
  <si>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</si>
  <si>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</si>
  <si>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</si>
  <si>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</si>
  <si>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</si>
  <si>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</si>
  <si>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</si>
  <si>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</si>
  <si>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</si>
  <si>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</si>
  <si>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</si>
  <si>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</si>
  <si>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</si>
  <si>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</si>
  <si>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</si>
  <si>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</si>
  <si>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</si>
  <si>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</si>
  <si>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</si>
  <si>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</si>
  <si>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</si>
  <si>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</si>
  <si>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</si>
  <si>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</si>
  <si>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</si>
  <si>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</si>
  <si>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</si>
  <si>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</si>
  <si>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</si>
  <si>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</si>
  <si>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</si>
  <si>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</si>
  <si>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</si>
  <si>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</si>
  <si>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</si>
  <si>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</si>
  <si>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</si>
  <si>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</si>
  <si>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</si>
  <si>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</si>
  <si>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</si>
  <si>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</si>
  <si>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</si>
  <si>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</si>
  <si>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</si>
  <si>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</si>
  <si>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</si>
  <si>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</si>
  <si>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</si>
  <si>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</si>
  <si>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</si>
  <si>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</si>
  <si>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</si>
  <si>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</si>
  <si>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</si>
  <si>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</si>
  <si>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</si>
  <si>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</si>
  <si>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</si>
  <si>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</si>
  <si>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</si>
  <si>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</si>
  <si>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</si>
  <si>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</si>
  <si>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</si>
  <si>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</si>
  <si>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</si>
  <si>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</si>
  <si>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</si>
  <si>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</si>
  <si>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</si>
  <si>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</si>
  <si>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</si>
  <si>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</si>
  <si>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</si>
  <si>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</si>
  <si>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</si>
  <si>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</si>
  <si>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</si>
  <si>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</si>
  <si>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</si>
  <si>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</si>
  <si>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</si>
  <si>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</si>
  <si>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</si>
  <si>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</si>
  <si>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</si>
  <si>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</si>
  <si>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</si>
  <si>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</si>
  <si>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</si>
  <si>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</si>
  <si>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</si>
  <si>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</si>
  <si>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</si>
  <si>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</si>
  <si>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</si>
  <si>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</si>
  <si>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</si>
  <si>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</si>
  <si>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</si>
  <si>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</si>
  <si>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</si>
  <si>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</si>
  <si>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</si>
  <si>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</si>
  <si>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</si>
  <si>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</si>
  <si>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</si>
  <si>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</si>
  <si>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</si>
  <si>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</si>
  <si>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</si>
  <si>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</si>
  <si>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</si>
  <si>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</si>
  <si>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</si>
  <si>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</si>
  <si>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</si>
  <si>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</si>
  <si>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</si>
  <si>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</si>
  <si>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</si>
  <si>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</si>
  <si>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</si>
  <si>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</si>
  <si>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</si>
  <si>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</si>
  <si>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</si>
  <si>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</si>
  <si>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</si>
  <si>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</si>
  <si>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</si>
  <si>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</si>
  <si>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</si>
  <si>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</si>
  <si>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</si>
  <si>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</si>
  <si>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</si>
  <si>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</si>
  <si>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</si>
  <si>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</si>
  <si>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</si>
  <si>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</si>
  <si>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</si>
  <si>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</si>
  <si>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</si>
  <si>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</si>
  <si>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</si>
  <si>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Loss of Rs.74/-</t>
  </si>
  <si>
    <t>140-142</t>
  </si>
  <si>
    <t>Profit of Rs.3/-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</si>
  <si>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</si>
  <si>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</si>
  <si>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</si>
  <si>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</si>
  <si>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</si>
  <si>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</si>
  <si>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</si>
  <si>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</si>
  <si>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</si>
  <si>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</si>
  <si>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</si>
  <si>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Retail Research Technical Calls &amp; Fundamental Performance Report for the month of Aug-2021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</si>
  <si>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</si>
  <si>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</si>
  <si>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</si>
  <si>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</si>
  <si>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</si>
  <si>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</si>
  <si>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</si>
  <si>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</si>
  <si>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</si>
  <si>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</si>
  <si>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</si>
  <si>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</si>
  <si>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</si>
  <si>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</si>
  <si>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</si>
  <si>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</si>
  <si>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</si>
  <si>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</si>
  <si>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</si>
  <si>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</si>
  <si>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</si>
  <si>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</si>
  <si>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</si>
  <si>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</si>
  <si>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</si>
  <si>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</si>
  <si>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</si>
  <si>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</si>
  <si>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</si>
  <si>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</si>
  <si>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</si>
  <si>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</si>
  <si>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</si>
  <si>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</si>
  <si>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</si>
  <si>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</si>
  <si>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</si>
  <si>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</si>
  <si>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</si>
  <si>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</si>
  <si>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</si>
  <si>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</si>
  <si>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</si>
  <si>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</si>
  <si>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</si>
  <si>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</si>
  <si>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</si>
  <si>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</si>
  <si>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</si>
  <si>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</si>
  <si>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</si>
  <si>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</si>
  <si>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</si>
  <si>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</si>
  <si>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</si>
  <si>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</si>
  <si>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</si>
  <si>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</si>
  <si>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70-75</t>
  </si>
  <si>
    <t>HDFCLIFE AUG 690 CE</t>
  </si>
  <si>
    <t>1740-1760</t>
  </si>
  <si>
    <t>1490-1510</t>
  </si>
  <si>
    <t>1650-1680</t>
  </si>
  <si>
    <t>Profit of Rs.96/-</t>
  </si>
  <si>
    <t>Loss of Rs.430/-</t>
  </si>
  <si>
    <t>Part profit of Rs.25/-</t>
  </si>
  <si>
    <t>HCLTECH AUG FUT</t>
  </si>
  <si>
    <t>HDFCAMC AUG FUT</t>
  </si>
  <si>
    <t>Profit of Rs.12.5/-</t>
  </si>
  <si>
    <t>445-450</t>
  </si>
  <si>
    <t>PFC 135 CE AUG</t>
  </si>
  <si>
    <t>LT 1660 CE AUG</t>
  </si>
  <si>
    <t>Profit of Rs.45.5/-</t>
  </si>
  <si>
    <t>2280-2300</t>
  </si>
  <si>
    <t>Loss of Rs.8/-</t>
  </si>
  <si>
    <t xml:space="preserve"> PEL AUG FUT</t>
  </si>
  <si>
    <t>2850-2875</t>
  </si>
  <si>
    <t>Loss of Rs.45/-</t>
  </si>
  <si>
    <t>Profit of Rs.5/-</t>
  </si>
  <si>
    <t>Nuetral</t>
  </si>
  <si>
    <t>30-35</t>
  </si>
  <si>
    <t>1680-1700</t>
  </si>
  <si>
    <t xml:space="preserve">M&amp;M AUG FUT </t>
  </si>
  <si>
    <t>820-830</t>
  </si>
  <si>
    <t>Loss of Rs.30/-</t>
  </si>
  <si>
    <t>Profit of Rs.17/-</t>
  </si>
  <si>
    <t>Profit of Rs.4/-</t>
  </si>
  <si>
    <t>RELIANCE 2180 CE AUG</t>
  </si>
  <si>
    <t xml:space="preserve">ASIANPAINT 3020 CE AUG </t>
  </si>
  <si>
    <t>ESCORTS AUG FUT</t>
  </si>
  <si>
    <t>1270-1275</t>
  </si>
  <si>
    <t>360-365</t>
  </si>
  <si>
    <t>Loss of Rs.11.9/-</t>
  </si>
  <si>
    <t>NIFTY 16600 CE AUG</t>
  </si>
  <si>
    <t>M&amp;M 790 CE AUG</t>
  </si>
  <si>
    <t>20-22</t>
  </si>
  <si>
    <t>BATAINDIA 1760 CE AUG</t>
  </si>
  <si>
    <t>HDFC 2700 PE AUG</t>
  </si>
  <si>
    <t>HINDUNILVR 2620 CE AUG</t>
  </si>
  <si>
    <t>40-45</t>
  </si>
  <si>
    <t>LT 1600 CE AUG</t>
  </si>
  <si>
    <t>NIFTY 16400 PE AUG</t>
  </si>
  <si>
    <t>Profit of Rs.4.5/-</t>
  </si>
  <si>
    <t>Profit of Rs.15.5/-</t>
  </si>
  <si>
    <t>Loss of Rs.11/-</t>
  </si>
  <si>
    <t>930-938</t>
  </si>
  <si>
    <t>980-1000</t>
  </si>
  <si>
    <t>1860-1870</t>
  </si>
  <si>
    <t>2000-2050</t>
  </si>
  <si>
    <t xml:space="preserve">GODREJCP AUG FUT </t>
  </si>
  <si>
    <t>1065-1070</t>
  </si>
  <si>
    <t>IRCTC AUG FUT</t>
  </si>
  <si>
    <t>2700-2730</t>
  </si>
  <si>
    <t>Profit of Rs.8.5/-</t>
  </si>
  <si>
    <t>AAYUSH</t>
  </si>
  <si>
    <t>GREENPLY</t>
  </si>
  <si>
    <t>SHOWAN INVESTMENT PRIVATE LIMITED</t>
  </si>
  <si>
    <t>SIPTL</t>
  </si>
  <si>
    <t>72-70</t>
  </si>
  <si>
    <t>Profit of Rs.40.5/-</t>
  </si>
  <si>
    <t>Profit of Rs.1.35/-</t>
  </si>
  <si>
    <t>700-703</t>
  </si>
  <si>
    <t>735-745</t>
  </si>
  <si>
    <t>Profit of Rs.0.5/-</t>
  </si>
  <si>
    <t>Loss of Rs.20/-</t>
  </si>
  <si>
    <t>Profit of Rs.28/-</t>
  </si>
  <si>
    <t>NIFTY 16500 PE AUG</t>
  </si>
  <si>
    <t>3000-3010</t>
  </si>
  <si>
    <t>COLPAL SEP FUT</t>
  </si>
  <si>
    <t>1680-1684</t>
  </si>
  <si>
    <t>1750-1760</t>
  </si>
  <si>
    <t xml:space="preserve">TVSMOTOR 510 CE AUG </t>
  </si>
  <si>
    <t>PIDILITIND 2200 PE AUG</t>
  </si>
  <si>
    <t>MNIL</t>
  </si>
  <si>
    <t>SUNAYANA INVESTMENT COMPANY LIMITED</t>
  </si>
  <si>
    <t>TOPGAIN FINANCE PRIVATE LIMITED</t>
  </si>
  <si>
    <t>Profit of Rs.1/-</t>
  </si>
  <si>
    <t>268-265</t>
  </si>
  <si>
    <t xml:space="preserve">LT 1600 CE AUG </t>
  </si>
  <si>
    <t>Profit of Rs.4.50/-</t>
  </si>
  <si>
    <t>625-635</t>
  </si>
  <si>
    <t>INFY SEP FUT</t>
  </si>
  <si>
    <t>1735-1738</t>
  </si>
  <si>
    <t>INFY 1720 PE AUG</t>
  </si>
  <si>
    <t>LICHSGFIN SEP FUT</t>
  </si>
  <si>
    <t>LICHSGFIN 380 CE AUG</t>
  </si>
  <si>
    <t>TVSMOTOR 500 PE AUG</t>
  </si>
  <si>
    <t>8-10.0</t>
  </si>
  <si>
    <t>ATALREAL</t>
  </si>
  <si>
    <t>Atal Realtech Limited</t>
  </si>
  <si>
    <t>Profit of Rs.4.70/-</t>
  </si>
  <si>
    <t>Profit of Rs.42.5/-</t>
  </si>
  <si>
    <t>IRCTC SEP FUT</t>
  </si>
  <si>
    <t>HDFCBANK SEP FUT</t>
  </si>
  <si>
    <t>HDFCBANK 1560 CE AUG</t>
  </si>
  <si>
    <t>ASIANPAINT 3060 CE AUG</t>
  </si>
  <si>
    <t>15-17</t>
  </si>
  <si>
    <t>NIFTY 16600 PE AUG</t>
  </si>
  <si>
    <t>120-140</t>
  </si>
  <si>
    <t>Loss of Rs.2.80/-</t>
  </si>
  <si>
    <t>Loss of Rs.50/-</t>
  </si>
  <si>
    <t>Profit of Rs.7.0/-</t>
  </si>
  <si>
    <t>RELIANCE SEP FUT</t>
  </si>
  <si>
    <t>2270-2280</t>
  </si>
  <si>
    <t>ANUROOP</t>
  </si>
  <si>
    <t>SHERWOOD SECURITIES PVT LTD</t>
  </si>
  <si>
    <t>BIOGEN</t>
  </si>
  <si>
    <t>MAHENDRA GIRDHARILAL WADHWANI</t>
  </si>
  <si>
    <t>PRIME HOLDINGS PRIVATE LIMITED</t>
  </si>
  <si>
    <t>KABIR SHRAN DAGAR</t>
  </si>
  <si>
    <t>RELICAB</t>
  </si>
  <si>
    <t>ARYAMAN BROKING LIMITED</t>
  </si>
  <si>
    <t>HIRECT</t>
  </si>
  <si>
    <t>Hind Rectifiers Limited</t>
  </si>
  <si>
    <t>REFEX</t>
  </si>
  <si>
    <t>Refex Industries Limited</t>
  </si>
  <si>
    <t>REXPIPES</t>
  </si>
  <si>
    <t>Rex Pipes And Cables Ltd</t>
  </si>
  <si>
    <t>KANARAM</t>
  </si>
  <si>
    <t>SAKSOFT</t>
  </si>
  <si>
    <t>Saksoft Limited</t>
  </si>
  <si>
    <t>GRAVITON RESEARCH CAPITAL LLP</t>
  </si>
  <si>
    <t>VIVIDHA</t>
  </si>
  <si>
    <t>Visagar Polytex Ltd</t>
  </si>
  <si>
    <t>MULTIPLIER S AND S ADV PVT LTD</t>
  </si>
  <si>
    <t>TARMAT</t>
  </si>
  <si>
    <t>Tarmat Limited</t>
  </si>
  <si>
    <t>SUNITA BABULAL SURANA</t>
  </si>
  <si>
    <t>SUNITA SANJAY SURANA</t>
  </si>
  <si>
    <t>GODREJCP  SEP FUT</t>
  </si>
  <si>
    <t>ASIANPAINT SEP FUT</t>
  </si>
  <si>
    <t>3058-3062</t>
  </si>
  <si>
    <t>3120-3140</t>
  </si>
  <si>
    <t>Profit of Rs.31/-</t>
  </si>
  <si>
    <t>7040-7070</t>
  </si>
  <si>
    <t>7300-7400</t>
  </si>
  <si>
    <t>2600-2620</t>
  </si>
  <si>
    <t>Profit of Rs.1.05/-</t>
  </si>
  <si>
    <t>Profit of Rs.37.5/-</t>
  </si>
  <si>
    <t>4710-4730</t>
  </si>
  <si>
    <t>Profit of Rs.180/-</t>
  </si>
  <si>
    <t>ASIANPAINT 3150 CE SEP</t>
  </si>
  <si>
    <t>48-50</t>
  </si>
  <si>
    <t>65-70</t>
  </si>
  <si>
    <t>RELIANCE 2260 CE SEP</t>
  </si>
  <si>
    <t>46-48</t>
  </si>
  <si>
    <t>NIFTY 16700 CE 2-SEP</t>
  </si>
  <si>
    <t>55-59</t>
  </si>
  <si>
    <t>CLASSIC MERCANTILE LLP</t>
  </si>
  <si>
    <t>PALLAVI MITTAL</t>
  </si>
  <si>
    <t>LAXMI TRADING AND INVESTMENTS</t>
  </si>
  <si>
    <t>BCP</t>
  </si>
  <si>
    <t>ROOPSINGHRATHORE</t>
  </si>
  <si>
    <t>CHEVIOT</t>
  </si>
  <si>
    <t>HARSH INVESTMENTS PRIVATE LIMITED</t>
  </si>
  <si>
    <t>MALATI KANORIA</t>
  </si>
  <si>
    <t>DEEP</t>
  </si>
  <si>
    <t>NNM SECURITIES PVT LTD</t>
  </si>
  <si>
    <t>ANAND KUMAR NATHMAL GADODIA</t>
  </si>
  <si>
    <t>DEVHARI</t>
  </si>
  <si>
    <t>GAL</t>
  </si>
  <si>
    <t>SOLEONE TRADELINKS PRIVATE LIMITED</t>
  </si>
  <si>
    <t>MILEFUR</t>
  </si>
  <si>
    <t>LILABEN DASHARATHBHAI PATEL</t>
  </si>
  <si>
    <t>PARLEIND</t>
  </si>
  <si>
    <t>PIL ENTERPRISE PRIVATE LIMITED</t>
  </si>
  <si>
    <t>QGO</t>
  </si>
  <si>
    <t>RAMESH KOMMURU</t>
  </si>
  <si>
    <t>SINGI</t>
  </si>
  <si>
    <t>RDBRL</t>
  </si>
  <si>
    <t>FAITHFUL VANIJYA PRIVATE LIMITED</t>
  </si>
  <si>
    <t>VINOD DUGAR</t>
  </si>
  <si>
    <t>RGRL</t>
  </si>
  <si>
    <t>GANESH MUKUND RAO BODAKHE</t>
  </si>
  <si>
    <t>SCANPGEOM</t>
  </si>
  <si>
    <t>MUKESHBHAI PURSHOTTAMDAS PATEL</t>
  </si>
  <si>
    <t>SCAPDVR</t>
  </si>
  <si>
    <t>SATYAVATHICHEKKA</t>
  </si>
  <si>
    <t>GAYI ADI MANAGEMENT AND TRENDS PRIVATE LIMITED</t>
  </si>
  <si>
    <t>SHEETAL</t>
  </si>
  <si>
    <t>SACHIN GUPTA</t>
  </si>
  <si>
    <t>KALPESHKUMAR RAJNIBHAI NAKRANI</t>
  </si>
  <si>
    <t>KIRTAN MANEKLAL RUPARELIYA (HUF)</t>
  </si>
  <si>
    <t>ALPHAGEO</t>
  </si>
  <si>
    <t>Alphageo (India) Limited</t>
  </si>
  <si>
    <t>ANKITA VISHAL SHAH</t>
  </si>
  <si>
    <t>MANISH NITIN THAKUR</t>
  </si>
  <si>
    <t>B.C. Power Controls Ltd</t>
  </si>
  <si>
    <t>ROOP SINGH RATHORE</t>
  </si>
  <si>
    <t>DUDIGITAL</t>
  </si>
  <si>
    <t>DU Digital Technolog Ltd</t>
  </si>
  <si>
    <t>AVIATOR GLOBAL INVESTMENT FUND</t>
  </si>
  <si>
    <t>XTX MARKETS LLP</t>
  </si>
  <si>
    <t>LIBAS</t>
  </si>
  <si>
    <t>Libas Consu Products Ltd</t>
  </si>
  <si>
    <t>PARESH THAKKER</t>
  </si>
  <si>
    <t>B M TRADERS</t>
  </si>
  <si>
    <t>B.W.TRADERS</t>
  </si>
  <si>
    <t>NBIFIN</t>
  </si>
  <si>
    <t>N.B.I. Ind. Fin. Co. Ltd</t>
  </si>
  <si>
    <t>I K AGENCIES PVT LTD</t>
  </si>
  <si>
    <t>PRAKASHSTL</t>
  </si>
  <si>
    <t>Prakash Steelage Ltd</t>
  </si>
  <si>
    <t>MBL  &amp; CO. LIMITED</t>
  </si>
  <si>
    <t>STEL</t>
  </si>
  <si>
    <t>Sentinel Tea and Exp Ltd</t>
  </si>
  <si>
    <t>SECURA INDIA TRUST</t>
  </si>
  <si>
    <t>VERTOZ</t>
  </si>
  <si>
    <t>Vertoz Advertising Ltd</t>
  </si>
  <si>
    <t>SHREE SHIVSHAKTI PROJECT CONSULTANT PRIVATE LIMITE</t>
  </si>
  <si>
    <t>GOENKA BUSINESS &amp; FINANCE LIMITED</t>
  </si>
  <si>
    <t>OLGA TRADING PRIVATE LIMITED</t>
  </si>
  <si>
    <t>VIKASECO</t>
  </si>
  <si>
    <t>Vikas EcoTech Limited</t>
  </si>
  <si>
    <t>ADROIT FINANCIAL SERVICES PVT LTD</t>
  </si>
  <si>
    <t>Wockhardt Ltd.</t>
  </si>
  <si>
    <t>SHIELD FINANCE PRIVATE LIMITED</t>
  </si>
  <si>
    <t>LTD HARSHIT FINVEST PVT</t>
  </si>
  <si>
    <t>RAJKUMAR DAMANI</t>
  </si>
  <si>
    <t>PIYUSHSUNDA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</si>
</sst>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3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166" fontId="35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0" fontId="36" fillId="16" borderId="1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25" borderId="22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0" fontId="36" fillId="25" borderId="1" xfId="0" applyFont="1" applyFill="1" applyBorder="1" applyAlignment="1">
      <alignment horizontal="center" vertical="center"/>
    </xf>
    <xf numFmtId="0" fontId="36" fillId="26" borderId="15" xfId="0" applyFont="1" applyFill="1" applyBorder="1" applyAlignment="1">
      <alignment horizontal="center" vertical="center"/>
    </xf>
    <xf numFmtId="2" fontId="36" fillId="26" borderId="22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43" fontId="36" fillId="27" borderId="15" xfId="0" applyNumberFormat="1" applyFont="1" applyFill="1" applyBorder="1" applyAlignment="1">
      <alignment horizontal="center" vertical="center"/>
    </xf>
    <xf numFmtId="16" fontId="36" fillId="2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6" borderId="25" xfId="0" applyNumberFormat="1" applyFont="1" applyFill="1" applyBorder="1" applyAlignment="1">
      <alignment horizontal="center" vertical="center"/>
    </xf>
    <xf numFmtId="165" fontId="35" fillId="16" borderId="25" xfId="0" applyNumberFormat="1" applyFont="1" applyFill="1" applyBorder="1" applyAlignment="1">
      <alignment horizontal="center" vertical="center"/>
    </xf>
    <xf numFmtId="166" fontId="35" fillId="16" borderId="25" xfId="0" applyNumberFormat="1" applyFont="1" applyFill="1" applyBorder="1" applyAlignment="1">
      <alignment horizontal="center" vertical="center"/>
    </xf>
    <xf numFmtId="0" fontId="35" fillId="16" borderId="25" xfId="0" applyFont="1" applyFill="1" applyBorder="1" applyAlignment="1">
      <alignment horizontal="left"/>
    </xf>
    <xf numFmtId="0" fontId="35" fillId="16" borderId="25" xfId="0" applyFont="1" applyFill="1" applyBorder="1" applyAlignment="1">
      <alignment horizontal="center" vertical="center"/>
    </xf>
    <xf numFmtId="0" fontId="36" fillId="17" borderId="26" xfId="0" applyFont="1" applyFill="1" applyBorder="1" applyAlignment="1">
      <alignment horizontal="center" vertical="center"/>
    </xf>
    <xf numFmtId="0" fontId="36" fillId="17" borderId="18" xfId="0" applyFont="1" applyFill="1" applyBorder="1" applyAlignment="1">
      <alignment horizontal="center" vertical="center"/>
    </xf>
    <xf numFmtId="2" fontId="36" fillId="17" borderId="18" xfId="0" applyNumberFormat="1" applyFont="1" applyFill="1" applyBorder="1" applyAlignment="1">
      <alignment horizontal="center" vertical="center"/>
    </xf>
    <xf numFmtId="10" fontId="36" fillId="17" borderId="18" xfId="0" applyNumberFormat="1" applyFont="1" applyFill="1" applyBorder="1" applyAlignment="1">
      <alignment horizontal="center" vertical="center" wrapText="1"/>
    </xf>
    <xf numFmtId="0" fontId="37" fillId="17" borderId="18" xfId="0" applyFont="1" applyFill="1" applyBorder="1" applyAlignment="1">
      <alignment horizontal="center" vertical="center"/>
    </xf>
    <xf numFmtId="16" fontId="36" fillId="17" borderId="18" xfId="0" applyNumberFormat="1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2" fontId="36" fillId="13" borderId="3" xfId="0" applyNumberFormat="1" applyFont="1" applyFill="1" applyBorder="1" applyAlignment="1">
      <alignment horizontal="center" vertical="center"/>
    </xf>
    <xf numFmtId="165" fontId="35" fillId="25" borderId="15" xfId="0" applyNumberFormat="1" applyFont="1" applyFill="1" applyBorder="1" applyAlignment="1">
      <alignment horizontal="center" vertical="center"/>
    </xf>
    <xf numFmtId="0" fontId="0" fillId="18" borderId="0" xfId="0" applyFill="1" applyAlignment="1"/>
    <xf numFmtId="165" fontId="35" fillId="12" borderId="2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/>
    </xf>
    <xf numFmtId="0" fontId="35" fillId="25" borderId="1" xfId="0" applyFont="1" applyFill="1" applyBorder="1"/>
    <xf numFmtId="0" fontId="36" fillId="25" borderId="15" xfId="0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/>
    </xf>
    <xf numFmtId="0" fontId="36" fillId="25" borderId="2" xfId="0" applyFont="1" applyFill="1" applyBorder="1" applyAlignment="1">
      <alignment horizontal="center" vertical="center"/>
    </xf>
    <xf numFmtId="2" fontId="36" fillId="25" borderId="2" xfId="0" applyNumberFormat="1" applyFont="1" applyFill="1" applyBorder="1" applyAlignment="1">
      <alignment horizontal="center" vertical="center"/>
    </xf>
    <xf numFmtId="167" fontId="36" fillId="25" borderId="15" xfId="0" applyNumberFormat="1" applyFont="1" applyFill="1" applyBorder="1" applyAlignment="1">
      <alignment horizontal="center" vertical="center"/>
    </xf>
    <xf numFmtId="43" fontId="36" fillId="26" borderId="1" xfId="0" applyNumberFormat="1" applyFont="1" applyFill="1" applyBorder="1" applyAlignment="1">
      <alignment horizontal="center" vertical="center"/>
    </xf>
    <xf numFmtId="16" fontId="37" fillId="25" borderId="15" xfId="0" applyNumberFormat="1" applyFont="1" applyFill="1" applyBorder="1" applyAlignment="1">
      <alignment horizontal="center" vertical="center"/>
    </xf>
    <xf numFmtId="16" fontId="37" fillId="7" borderId="22" xfId="0" applyNumberFormat="1" applyFont="1" applyFill="1" applyBorder="1" applyAlignment="1">
      <alignment horizontal="center" vertical="center"/>
    </xf>
    <xf numFmtId="0" fontId="35" fillId="12" borderId="20" xfId="0" applyFont="1" applyFill="1" applyBorder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0" fontId="35" fillId="12" borderId="2" xfId="0" applyFont="1" applyFill="1" applyBorder="1"/>
    <xf numFmtId="0" fontId="35" fillId="2" borderId="15" xfId="0" applyFont="1" applyFill="1" applyBorder="1"/>
    <xf numFmtId="0" fontId="35" fillId="12" borderId="22" xfId="0" applyFont="1" applyFill="1" applyBorder="1"/>
    <xf numFmtId="0" fontId="42" fillId="18" borderId="0" xfId="0" applyFont="1" applyFill="1" applyAlignment="1"/>
    <xf numFmtId="0" fontId="35" fillId="2" borderId="18" xfId="0" applyFont="1" applyFill="1" applyBorder="1" applyAlignment="1">
      <alignment horizontal="center" vertical="center"/>
    </xf>
    <xf numFmtId="165" fontId="35" fillId="16" borderId="18" xfId="0" applyNumberFormat="1" applyFont="1" applyFill="1" applyBorder="1" applyAlignment="1">
      <alignment horizontal="center" vertical="center"/>
    </xf>
    <xf numFmtId="0" fontId="35" fillId="2" borderId="2" xfId="0" applyFont="1" applyFill="1" applyBorder="1"/>
    <xf numFmtId="0" fontId="36" fillId="2" borderId="18" xfId="0" applyFont="1" applyFill="1" applyBorder="1" applyAlignment="1">
      <alignment horizontal="center" vertical="center"/>
    </xf>
    <xf numFmtId="167" fontId="36" fillId="2" borderId="1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16" fontId="37" fillId="2" borderId="18" xfId="0" applyNumberFormat="1" applyFont="1" applyFill="1" applyBorder="1" applyAlignment="1">
      <alignment horizontal="center" vertical="center"/>
    </xf>
    <xf numFmtId="165" fontId="35" fillId="16" borderId="27" xfId="0" applyNumberFormat="1" applyFont="1" applyFill="1" applyBorder="1" applyAlignment="1">
      <alignment horizontal="center" vertical="center"/>
    </xf>
    <xf numFmtId="2" fontId="36" fillId="2" borderId="18" xfId="0" applyNumberFormat="1" applyFont="1" applyFill="1" applyBorder="1" applyAlignment="1">
      <alignment horizontal="center" vertical="center"/>
    </xf>
    <xf numFmtId="0" fontId="35" fillId="2" borderId="22" xfId="0" applyFont="1" applyFill="1" applyBorder="1"/>
    <xf numFmtId="0" fontId="0" fillId="20" borderId="22" xfId="0" applyFont="1" applyFill="1" applyBorder="1" applyAlignment="1"/>
    <xf numFmtId="1" fontId="35" fillId="12" borderId="25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left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2" fontId="36" fillId="12" borderId="22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2" fontId="36" fillId="12" borderId="25" xfId="0" applyNumberFormat="1" applyFont="1" applyFill="1" applyBorder="1" applyAlignment="1">
      <alignment horizontal="center" vertical="center"/>
    </xf>
    <xf numFmtId="16" fontId="36" fillId="13" borderId="1" xfId="0" applyNumberFormat="1" applyFont="1" applyFill="1" applyBorder="1" applyAlignment="1">
      <alignment horizontal="center" vertical="center"/>
    </xf>
    <xf numFmtId="165" fontId="35" fillId="12" borderId="27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center" vertical="center"/>
    </xf>
    <xf numFmtId="165" fontId="35" fillId="25" borderId="27" xfId="0" applyNumberFormat="1" applyFont="1" applyFill="1" applyBorder="1" applyAlignment="1">
      <alignment horizontal="center" vertical="center"/>
    </xf>
    <xf numFmtId="0" fontId="35" fillId="16" borderId="3" xfId="0" applyFont="1" applyFill="1" applyBorder="1" applyAlignment="1">
      <alignment horizontal="center" vertical="center"/>
    </xf>
    <xf numFmtId="166" fontId="35" fillId="16" borderId="4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6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center"/>
    </xf>
    <xf numFmtId="43" fontId="36" fillId="12" borderId="15" xfId="0" applyNumberFormat="1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center"/>
    </xf>
    <xf numFmtId="43" fontId="36" fillId="13" borderId="15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24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6" fillId="13" borderId="6" xfId="0" applyFont="1" applyFill="1" applyBorder="1" applyAlignment="1">
      <alignment horizontal="center" vertical="center"/>
    </xf>
    <xf numFmtId="0" fontId="36" fillId="13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0" sqref="B1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44435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44435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23" t="s">
        <v>16</v>
      </c>
      <c r="B9" s="525" t="s">
        <v>17</v>
      </c>
      <c r="C9" s="525" t="s">
        <v>18</v>
      </c>
      <c r="D9" s="525" t="s">
        <v>19</v>
      </c>
      <c r="E9" s="26" t="s">
        <v>20</v>
      </c>
      <c r="F9" s="26" t="s">
        <v>21</v>
      </c>
      <c r="G9" s="520" t="s">
        <v>22</v>
      </c>
      <c r="H9" s="521"/>
      <c r="I9" s="522"/>
      <c r="J9" s="520" t="s">
        <v>23</v>
      </c>
      <c r="K9" s="521"/>
      <c r="L9" s="522"/>
      <c r="M9" s="26"/>
      <c r="N9" s="27"/>
      <c r="O9" s="27"/>
      <c r="P9" s="27"/>
    </row>
    <row r="10" spans="1:16" ht="59.25" customHeight="1">
      <c r="A10" s="524"/>
      <c r="B10" s="526"/>
      <c r="C10" s="526"/>
      <c r="D10" s="52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35738.25</v>
      </c>
      <c r="F11" s="35">
        <v>35727.083333333336</v>
      </c>
      <c r="G11" s="36">
        <v>35574.716666666674</v>
      </c>
      <c r="H11" s="36">
        <v>35411.183333333342</v>
      </c>
      <c r="I11" s="36">
        <v>35258.81666666668</v>
      </c>
      <c r="J11" s="36">
        <v>35890.616666666669</v>
      </c>
      <c r="K11" s="36">
        <v>36042.983333333323</v>
      </c>
      <c r="L11" s="36">
        <v>36206.516666666663</v>
      </c>
      <c r="M11" s="37">
        <v>35879.449999999997</v>
      </c>
      <c r="N11" s="37">
        <v>35563.550000000003</v>
      </c>
      <c r="O11" s="38">
        <v>1524950</v>
      </c>
      <c r="P11" s="39">
        <v>-0.24816348666370852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16647.650000000001</v>
      </c>
      <c r="F12" s="40">
        <v>16653.666666666668</v>
      </c>
      <c r="G12" s="41">
        <v>16605.983333333337</v>
      </c>
      <c r="H12" s="41">
        <v>16564.316666666669</v>
      </c>
      <c r="I12" s="41">
        <v>16516.633333333339</v>
      </c>
      <c r="J12" s="41">
        <v>16695.333333333336</v>
      </c>
      <c r="K12" s="41">
        <v>16743.016666666663</v>
      </c>
      <c r="L12" s="41">
        <v>16784.683333333334</v>
      </c>
      <c r="M12" s="31">
        <v>16701.349999999999</v>
      </c>
      <c r="N12" s="31">
        <v>16612</v>
      </c>
      <c r="O12" s="42">
        <v>13056400</v>
      </c>
      <c r="P12" s="43">
        <v>-0.11501533560401946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17488.900000000001</v>
      </c>
      <c r="F13" s="40">
        <v>17470.983333333334</v>
      </c>
      <c r="G13" s="41">
        <v>17411.466666666667</v>
      </c>
      <c r="H13" s="41">
        <v>17334.033333333333</v>
      </c>
      <c r="I13" s="41">
        <v>17274.516666666666</v>
      </c>
      <c r="J13" s="41">
        <v>17548.416666666668</v>
      </c>
      <c r="K13" s="41">
        <v>17607.933333333338</v>
      </c>
      <c r="L13" s="41">
        <v>17685.366666666669</v>
      </c>
      <c r="M13" s="31">
        <v>17530.5</v>
      </c>
      <c r="N13" s="31">
        <v>17393.55</v>
      </c>
      <c r="O13" s="42">
        <v>2520</v>
      </c>
      <c r="P13" s="43">
        <v>-0.4375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905.55</v>
      </c>
      <c r="F14" s="40">
        <v>909.5</v>
      </c>
      <c r="G14" s="41">
        <v>899.05</v>
      </c>
      <c r="H14" s="41">
        <v>892.55</v>
      </c>
      <c r="I14" s="41">
        <v>882.09999999999991</v>
      </c>
      <c r="J14" s="41">
        <v>916</v>
      </c>
      <c r="K14" s="41">
        <v>926.45</v>
      </c>
      <c r="L14" s="41">
        <v>932.95</v>
      </c>
      <c r="M14" s="31">
        <v>919.95</v>
      </c>
      <c r="N14" s="31">
        <v>903</v>
      </c>
      <c r="O14" s="42">
        <v>2236350</v>
      </c>
      <c r="P14" s="43">
        <v>-0.1859529702970297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201.2</v>
      </c>
      <c r="F15" s="40">
        <v>200.75</v>
      </c>
      <c r="G15" s="41">
        <v>198.55</v>
      </c>
      <c r="H15" s="41">
        <v>195.9</v>
      </c>
      <c r="I15" s="41">
        <v>193.70000000000002</v>
      </c>
      <c r="J15" s="41">
        <v>203.4</v>
      </c>
      <c r="K15" s="41">
        <v>205.6</v>
      </c>
      <c r="L15" s="41">
        <v>208.25</v>
      </c>
      <c r="M15" s="31">
        <v>202.95</v>
      </c>
      <c r="N15" s="31">
        <v>198.1</v>
      </c>
      <c r="O15" s="42">
        <v>9107800</v>
      </c>
      <c r="P15" s="43">
        <v>-9.7862477465876896E-2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2280.15</v>
      </c>
      <c r="F16" s="40">
        <v>2277.6833333333334</v>
      </c>
      <c r="G16" s="41">
        <v>2264.5166666666669</v>
      </c>
      <c r="H16" s="41">
        <v>2248.8833333333337</v>
      </c>
      <c r="I16" s="41">
        <v>2235.7166666666672</v>
      </c>
      <c r="J16" s="41">
        <v>2293.3166666666666</v>
      </c>
      <c r="K16" s="41">
        <v>2306.4833333333327</v>
      </c>
      <c r="L16" s="41">
        <v>2322.1166666666663</v>
      </c>
      <c r="M16" s="31">
        <v>2290.85</v>
      </c>
      <c r="N16" s="31">
        <v>2262.0500000000002</v>
      </c>
      <c r="O16" s="42">
        <v>2773000</v>
      </c>
      <c r="P16" s="43">
        <v>-6.2859074011490365E-2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1481.45</v>
      </c>
      <c r="F17" s="40">
        <v>1483.3500000000001</v>
      </c>
      <c r="G17" s="41">
        <v>1464.5000000000002</v>
      </c>
      <c r="H17" s="41">
        <v>1447.5500000000002</v>
      </c>
      <c r="I17" s="41">
        <v>1428.7000000000003</v>
      </c>
      <c r="J17" s="41">
        <v>1500.3000000000002</v>
      </c>
      <c r="K17" s="41">
        <v>1519.15</v>
      </c>
      <c r="L17" s="41">
        <v>1536.1000000000001</v>
      </c>
      <c r="M17" s="31">
        <v>1502.2</v>
      </c>
      <c r="N17" s="31">
        <v>1466.4</v>
      </c>
      <c r="O17" s="42">
        <v>16376000</v>
      </c>
      <c r="P17" s="43">
        <v>-6.3532910161834502E-2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725.05</v>
      </c>
      <c r="F18" s="40">
        <v>726.85</v>
      </c>
      <c r="G18" s="41">
        <v>718.2</v>
      </c>
      <c r="H18" s="41">
        <v>711.35</v>
      </c>
      <c r="I18" s="41">
        <v>702.7</v>
      </c>
      <c r="J18" s="41">
        <v>733.7</v>
      </c>
      <c r="K18" s="41">
        <v>742.34999999999991</v>
      </c>
      <c r="L18" s="41">
        <v>749.2</v>
      </c>
      <c r="M18" s="31">
        <v>735.5</v>
      </c>
      <c r="N18" s="31">
        <v>720</v>
      </c>
      <c r="O18" s="42">
        <v>86726250</v>
      </c>
      <c r="P18" s="43">
        <v>-1.6932101564271142E-2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3868.25</v>
      </c>
      <c r="F19" s="40">
        <v>3851.2833333333333</v>
      </c>
      <c r="G19" s="41">
        <v>3822.5666666666666</v>
      </c>
      <c r="H19" s="41">
        <v>3776.8833333333332</v>
      </c>
      <c r="I19" s="41">
        <v>3748.1666666666665</v>
      </c>
      <c r="J19" s="41">
        <v>3896.9666666666667</v>
      </c>
      <c r="K19" s="41">
        <v>3925.6833333333329</v>
      </c>
      <c r="L19" s="41">
        <v>3971.3666666666668</v>
      </c>
      <c r="M19" s="31">
        <v>3880</v>
      </c>
      <c r="N19" s="31">
        <v>3805.6</v>
      </c>
      <c r="O19" s="42">
        <v>394600</v>
      </c>
      <c r="P19" s="43">
        <v>-0.14846784635304272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668.1</v>
      </c>
      <c r="F20" s="40">
        <v>672.18333333333328</v>
      </c>
      <c r="G20" s="41">
        <v>662.86666666666656</v>
      </c>
      <c r="H20" s="41">
        <v>657.63333333333333</v>
      </c>
      <c r="I20" s="41">
        <v>648.31666666666661</v>
      </c>
      <c r="J20" s="41">
        <v>677.41666666666652</v>
      </c>
      <c r="K20" s="41">
        <v>686.73333333333335</v>
      </c>
      <c r="L20" s="41">
        <v>691.96666666666647</v>
      </c>
      <c r="M20" s="31">
        <v>681.5</v>
      </c>
      <c r="N20" s="31">
        <v>666.95</v>
      </c>
      <c r="O20" s="42">
        <v>8877000</v>
      </c>
      <c r="P20" s="43">
        <v>-5.4028132992327366E-2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397.95</v>
      </c>
      <c r="F21" s="40">
        <v>397.15000000000003</v>
      </c>
      <c r="G21" s="41">
        <v>393.30000000000007</v>
      </c>
      <c r="H21" s="41">
        <v>388.65000000000003</v>
      </c>
      <c r="I21" s="41">
        <v>384.80000000000007</v>
      </c>
      <c r="J21" s="41">
        <v>401.80000000000007</v>
      </c>
      <c r="K21" s="41">
        <v>405.65000000000009</v>
      </c>
      <c r="L21" s="41">
        <v>410.30000000000007</v>
      </c>
      <c r="M21" s="31">
        <v>401</v>
      </c>
      <c r="N21" s="31">
        <v>392.5</v>
      </c>
      <c r="O21" s="42">
        <v>14175000</v>
      </c>
      <c r="P21" s="43">
        <v>-0.16134185303514376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737.85</v>
      </c>
      <c r="F22" s="40">
        <v>743.58333333333337</v>
      </c>
      <c r="G22" s="41">
        <v>729.7166666666667</v>
      </c>
      <c r="H22" s="41">
        <v>721.58333333333337</v>
      </c>
      <c r="I22" s="41">
        <v>707.7166666666667</v>
      </c>
      <c r="J22" s="41">
        <v>751.7166666666667</v>
      </c>
      <c r="K22" s="41">
        <v>765.58333333333326</v>
      </c>
      <c r="L22" s="41">
        <v>773.7166666666667</v>
      </c>
      <c r="M22" s="31">
        <v>757.45</v>
      </c>
      <c r="N22" s="31">
        <v>735.45</v>
      </c>
      <c r="O22" s="42">
        <v>1788050</v>
      </c>
      <c r="P22" s="43">
        <v>-8.4225352112676052E-2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4725.95</v>
      </c>
      <c r="F23" s="40">
        <v>4729.05</v>
      </c>
      <c r="G23" s="41">
        <v>4667.05</v>
      </c>
      <c r="H23" s="41">
        <v>4608.1499999999996</v>
      </c>
      <c r="I23" s="41">
        <v>4546.1499999999996</v>
      </c>
      <c r="J23" s="41">
        <v>4787.9500000000007</v>
      </c>
      <c r="K23" s="41">
        <v>4849.9500000000007</v>
      </c>
      <c r="L23" s="41">
        <v>4908.8500000000013</v>
      </c>
      <c r="M23" s="31">
        <v>4791.05</v>
      </c>
      <c r="N23" s="31">
        <v>4670.1499999999996</v>
      </c>
      <c r="O23" s="42">
        <v>2105750</v>
      </c>
      <c r="P23" s="43">
        <v>-0.14919191919191918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209</v>
      </c>
      <c r="F24" s="40">
        <v>208.88333333333335</v>
      </c>
      <c r="G24" s="41">
        <v>206.91666666666671</v>
      </c>
      <c r="H24" s="41">
        <v>204.83333333333337</v>
      </c>
      <c r="I24" s="41">
        <v>202.86666666666673</v>
      </c>
      <c r="J24" s="41">
        <v>210.9666666666667</v>
      </c>
      <c r="K24" s="41">
        <v>212.93333333333334</v>
      </c>
      <c r="L24" s="41">
        <v>215.01666666666668</v>
      </c>
      <c r="M24" s="31">
        <v>210.85</v>
      </c>
      <c r="N24" s="31">
        <v>206.8</v>
      </c>
      <c r="O24" s="42">
        <v>13565000</v>
      </c>
      <c r="P24" s="43">
        <v>-5.1066806575725779E-2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117.4</v>
      </c>
      <c r="F25" s="40">
        <v>117.83333333333333</v>
      </c>
      <c r="G25" s="41">
        <v>116.26666666666665</v>
      </c>
      <c r="H25" s="41">
        <v>115.13333333333333</v>
      </c>
      <c r="I25" s="41">
        <v>113.56666666666665</v>
      </c>
      <c r="J25" s="41">
        <v>118.96666666666665</v>
      </c>
      <c r="K25" s="41">
        <v>120.53333333333335</v>
      </c>
      <c r="L25" s="41">
        <v>121.66666666666666</v>
      </c>
      <c r="M25" s="31">
        <v>119.4</v>
      </c>
      <c r="N25" s="31">
        <v>116.7</v>
      </c>
      <c r="O25" s="42">
        <v>35599500</v>
      </c>
      <c r="P25" s="43">
        <v>-7.0387779083431259E-2</v>
      </c>
    </row>
    <row r="26" spans="1:16" ht="12.75" customHeight="1">
      <c r="A26" s="31">
        <v>16</v>
      </c>
      <c r="B26" s="323" t="s">
        <v>45</v>
      </c>
      <c r="C26" s="33" t="s">
        <v>310</v>
      </c>
      <c r="D26" s="34">
        <v>44469</v>
      </c>
      <c r="E26" s="40">
        <v>1977.1</v>
      </c>
      <c r="F26" s="40">
        <v>1976.8</v>
      </c>
      <c r="G26" s="41">
        <v>1952.8999999999999</v>
      </c>
      <c r="H26" s="41">
        <v>1928.6999999999998</v>
      </c>
      <c r="I26" s="41">
        <v>1904.7999999999997</v>
      </c>
      <c r="J26" s="41">
        <v>2001</v>
      </c>
      <c r="K26" s="41">
        <v>2024.9</v>
      </c>
      <c r="L26" s="41">
        <v>2049.1000000000004</v>
      </c>
      <c r="M26" s="31">
        <v>2000.7</v>
      </c>
      <c r="N26" s="31">
        <v>1952.6</v>
      </c>
      <c r="O26" s="42">
        <v>350625</v>
      </c>
      <c r="P26" s="43">
        <v>-1.8475750577367205E-2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44469</v>
      </c>
      <c r="E27" s="40">
        <v>3045.05</v>
      </c>
      <c r="F27" s="40">
        <v>3055.9333333333338</v>
      </c>
      <c r="G27" s="41">
        <v>3021.9666666666676</v>
      </c>
      <c r="H27" s="41">
        <v>2998.8833333333337</v>
      </c>
      <c r="I27" s="41">
        <v>2964.9166666666674</v>
      </c>
      <c r="J27" s="41">
        <v>3079.0166666666678</v>
      </c>
      <c r="K27" s="41">
        <v>3112.983333333334</v>
      </c>
      <c r="L27" s="41">
        <v>3136.066666666668</v>
      </c>
      <c r="M27" s="31">
        <v>3089.9</v>
      </c>
      <c r="N27" s="31">
        <v>3032.85</v>
      </c>
      <c r="O27" s="42">
        <v>4835100</v>
      </c>
      <c r="P27" s="43">
        <v>-1.4913513843897072E-2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1356.9</v>
      </c>
      <c r="F28" s="40">
        <v>1354.3666666666668</v>
      </c>
      <c r="G28" s="41">
        <v>1333.7333333333336</v>
      </c>
      <c r="H28" s="41">
        <v>1310.5666666666668</v>
      </c>
      <c r="I28" s="41">
        <v>1289.9333333333336</v>
      </c>
      <c r="J28" s="41">
        <v>1377.5333333333335</v>
      </c>
      <c r="K28" s="41">
        <v>1398.1666666666667</v>
      </c>
      <c r="L28" s="41">
        <v>1421.3333333333335</v>
      </c>
      <c r="M28" s="31">
        <v>1375</v>
      </c>
      <c r="N28" s="31">
        <v>1331.2</v>
      </c>
      <c r="O28" s="42">
        <v>2130000</v>
      </c>
      <c r="P28" s="43">
        <v>-6.7017082785808146E-2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702</v>
      </c>
      <c r="F29" s="40">
        <v>701.6</v>
      </c>
      <c r="G29" s="41">
        <v>694.2</v>
      </c>
      <c r="H29" s="41">
        <v>686.4</v>
      </c>
      <c r="I29" s="41">
        <v>679</v>
      </c>
      <c r="J29" s="41">
        <v>709.40000000000009</v>
      </c>
      <c r="K29" s="41">
        <v>716.8</v>
      </c>
      <c r="L29" s="41">
        <v>724.60000000000014</v>
      </c>
      <c r="M29" s="31">
        <v>709</v>
      </c>
      <c r="N29" s="31">
        <v>693.8</v>
      </c>
      <c r="O29" s="42">
        <v>17149600</v>
      </c>
      <c r="P29" s="43">
        <v>-2.9464778370424868E-2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747.9</v>
      </c>
      <c r="F30" s="40">
        <v>744.5333333333333</v>
      </c>
      <c r="G30" s="41">
        <v>739.36666666666656</v>
      </c>
      <c r="H30" s="41">
        <v>730.83333333333326</v>
      </c>
      <c r="I30" s="41">
        <v>725.66666666666652</v>
      </c>
      <c r="J30" s="41">
        <v>753.06666666666661</v>
      </c>
      <c r="K30" s="41">
        <v>758.23333333333335</v>
      </c>
      <c r="L30" s="41">
        <v>766.76666666666665</v>
      </c>
      <c r="M30" s="31">
        <v>749.7</v>
      </c>
      <c r="N30" s="31">
        <v>736</v>
      </c>
      <c r="O30" s="42">
        <v>26289600</v>
      </c>
      <c r="P30" s="43">
        <v>-2.7391786903440622E-2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3698.75</v>
      </c>
      <c r="F31" s="40">
        <v>3705.35</v>
      </c>
      <c r="G31" s="41">
        <v>3678.95</v>
      </c>
      <c r="H31" s="41">
        <v>3659.15</v>
      </c>
      <c r="I31" s="41">
        <v>3632.75</v>
      </c>
      <c r="J31" s="41">
        <v>3725.1499999999996</v>
      </c>
      <c r="K31" s="41">
        <v>3751.55</v>
      </c>
      <c r="L31" s="41">
        <v>3771.3499999999995</v>
      </c>
      <c r="M31" s="31">
        <v>3731.75</v>
      </c>
      <c r="N31" s="31">
        <v>3685.55</v>
      </c>
      <c r="O31" s="42">
        <v>2004250</v>
      </c>
      <c r="P31" s="43">
        <v>-4.8540232613339666E-2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16013.45</v>
      </c>
      <c r="F32" s="40">
        <v>15974.550000000001</v>
      </c>
      <c r="G32" s="41">
        <v>15789.100000000002</v>
      </c>
      <c r="H32" s="41">
        <v>15564.750000000002</v>
      </c>
      <c r="I32" s="41">
        <v>15379.300000000003</v>
      </c>
      <c r="J32" s="41">
        <v>16198.900000000001</v>
      </c>
      <c r="K32" s="41">
        <v>16384.350000000002</v>
      </c>
      <c r="L32" s="41">
        <v>16608.7</v>
      </c>
      <c r="M32" s="31">
        <v>16160</v>
      </c>
      <c r="N32" s="31">
        <v>15750.2</v>
      </c>
      <c r="O32" s="42">
        <v>796200</v>
      </c>
      <c r="P32" s="43">
        <v>-0.15906210392902409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6959.95</v>
      </c>
      <c r="F33" s="40">
        <v>6952.8166666666666</v>
      </c>
      <c r="G33" s="41">
        <v>6892.1333333333332</v>
      </c>
      <c r="H33" s="41">
        <v>6824.3166666666666</v>
      </c>
      <c r="I33" s="41">
        <v>6763.6333333333332</v>
      </c>
      <c r="J33" s="41">
        <v>7020.6333333333332</v>
      </c>
      <c r="K33" s="41">
        <v>7081.3166666666657</v>
      </c>
      <c r="L33" s="41">
        <v>7149.1333333333332</v>
      </c>
      <c r="M33" s="31">
        <v>7013.5</v>
      </c>
      <c r="N33" s="31">
        <v>6885</v>
      </c>
      <c r="O33" s="42">
        <v>4027500</v>
      </c>
      <c r="P33" s="43">
        <v>-7.8902229845626073E-2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2276.8000000000002</v>
      </c>
      <c r="F34" s="40">
        <v>2275.1</v>
      </c>
      <c r="G34" s="41">
        <v>2253.1999999999998</v>
      </c>
      <c r="H34" s="41">
        <v>2229.6</v>
      </c>
      <c r="I34" s="41">
        <v>2207.6999999999998</v>
      </c>
      <c r="J34" s="41">
        <v>2298.6999999999998</v>
      </c>
      <c r="K34" s="41">
        <v>2320.6000000000004</v>
      </c>
      <c r="L34" s="41">
        <v>2344.1999999999998</v>
      </c>
      <c r="M34" s="31">
        <v>2297</v>
      </c>
      <c r="N34" s="31">
        <v>2251.5</v>
      </c>
      <c r="O34" s="42">
        <v>1202400</v>
      </c>
      <c r="P34" s="43">
        <v>-6.5298507462686561E-2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265.60000000000002</v>
      </c>
      <c r="F35" s="40">
        <v>267</v>
      </c>
      <c r="G35" s="41">
        <v>262.5</v>
      </c>
      <c r="H35" s="41">
        <v>259.39999999999998</v>
      </c>
      <c r="I35" s="41">
        <v>254.89999999999998</v>
      </c>
      <c r="J35" s="41">
        <v>270.10000000000002</v>
      </c>
      <c r="K35" s="41">
        <v>274.60000000000002</v>
      </c>
      <c r="L35" s="41">
        <v>277.70000000000005</v>
      </c>
      <c r="M35" s="31">
        <v>271.5</v>
      </c>
      <c r="N35" s="31">
        <v>263.89999999999998</v>
      </c>
      <c r="O35" s="42">
        <v>29143800</v>
      </c>
      <c r="P35" s="43">
        <v>-4.1669132879550159E-2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74.349999999999994</v>
      </c>
      <c r="F36" s="40">
        <v>74.783333333333331</v>
      </c>
      <c r="G36" s="41">
        <v>73.666666666666657</v>
      </c>
      <c r="H36" s="41">
        <v>72.98333333333332</v>
      </c>
      <c r="I36" s="41">
        <v>71.866666666666646</v>
      </c>
      <c r="J36" s="41">
        <v>75.466666666666669</v>
      </c>
      <c r="K36" s="41">
        <v>76.583333333333343</v>
      </c>
      <c r="L36" s="41">
        <v>77.26666666666668</v>
      </c>
      <c r="M36" s="31">
        <v>75.900000000000006</v>
      </c>
      <c r="N36" s="31">
        <v>74.099999999999994</v>
      </c>
      <c r="O36" s="42">
        <v>164080800</v>
      </c>
      <c r="P36" s="43">
        <v>-9.0767634854771781E-2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1715.05</v>
      </c>
      <c r="F37" s="40">
        <v>1720.6833333333334</v>
      </c>
      <c r="G37" s="41">
        <v>1702.3666666666668</v>
      </c>
      <c r="H37" s="41">
        <v>1689.6833333333334</v>
      </c>
      <c r="I37" s="41">
        <v>1671.3666666666668</v>
      </c>
      <c r="J37" s="41">
        <v>1733.3666666666668</v>
      </c>
      <c r="K37" s="41">
        <v>1751.6833333333334</v>
      </c>
      <c r="L37" s="41">
        <v>1764.3666666666668</v>
      </c>
      <c r="M37" s="31">
        <v>1739</v>
      </c>
      <c r="N37" s="31">
        <v>1708</v>
      </c>
      <c r="O37" s="42">
        <v>1756150</v>
      </c>
      <c r="P37" s="43">
        <v>-8.7974864324478722E-2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180.8</v>
      </c>
      <c r="F38" s="40">
        <v>180.36666666666667</v>
      </c>
      <c r="G38" s="41">
        <v>179.08333333333334</v>
      </c>
      <c r="H38" s="41">
        <v>177.36666666666667</v>
      </c>
      <c r="I38" s="41">
        <v>176.08333333333334</v>
      </c>
      <c r="J38" s="41">
        <v>182.08333333333334</v>
      </c>
      <c r="K38" s="41">
        <v>183.36666666666665</v>
      </c>
      <c r="L38" s="41">
        <v>185.08333333333334</v>
      </c>
      <c r="M38" s="31">
        <v>181.65</v>
      </c>
      <c r="N38" s="31">
        <v>178.65</v>
      </c>
      <c r="O38" s="42">
        <v>23415600</v>
      </c>
      <c r="P38" s="43">
        <v>-0.11401869158878504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788.2</v>
      </c>
      <c r="F39" s="40">
        <v>791.01666666666677</v>
      </c>
      <c r="G39" s="41">
        <v>782.18333333333351</v>
      </c>
      <c r="H39" s="41">
        <v>776.16666666666674</v>
      </c>
      <c r="I39" s="41">
        <v>767.33333333333348</v>
      </c>
      <c r="J39" s="41">
        <v>797.03333333333353</v>
      </c>
      <c r="K39" s="41">
        <v>805.86666666666679</v>
      </c>
      <c r="L39" s="41">
        <v>811.88333333333355</v>
      </c>
      <c r="M39" s="31">
        <v>799.85</v>
      </c>
      <c r="N39" s="31">
        <v>785</v>
      </c>
      <c r="O39" s="42">
        <v>4649700</v>
      </c>
      <c r="P39" s="43">
        <v>-4.4745762711864409E-2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728.6</v>
      </c>
      <c r="F40" s="40">
        <v>730.7833333333333</v>
      </c>
      <c r="G40" s="41">
        <v>724.56666666666661</v>
      </c>
      <c r="H40" s="41">
        <v>720.5333333333333</v>
      </c>
      <c r="I40" s="41">
        <v>714.31666666666661</v>
      </c>
      <c r="J40" s="41">
        <v>734.81666666666661</v>
      </c>
      <c r="K40" s="41">
        <v>741.0333333333333</v>
      </c>
      <c r="L40" s="41">
        <v>745.06666666666661</v>
      </c>
      <c r="M40" s="31">
        <v>737</v>
      </c>
      <c r="N40" s="31">
        <v>726.75</v>
      </c>
      <c r="O40" s="42">
        <v>8637000</v>
      </c>
      <c r="P40" s="43">
        <v>-3.6962702793109217E-2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589.4</v>
      </c>
      <c r="F41" s="40">
        <v>597.66666666666663</v>
      </c>
      <c r="G41" s="41">
        <v>578.73333333333323</v>
      </c>
      <c r="H41" s="41">
        <v>568.06666666666661</v>
      </c>
      <c r="I41" s="41">
        <v>549.13333333333321</v>
      </c>
      <c r="J41" s="41">
        <v>608.33333333333326</v>
      </c>
      <c r="K41" s="41">
        <v>627.26666666666665</v>
      </c>
      <c r="L41" s="41">
        <v>637.93333333333328</v>
      </c>
      <c r="M41" s="31">
        <v>616.6</v>
      </c>
      <c r="N41" s="31">
        <v>587</v>
      </c>
      <c r="O41" s="42">
        <v>90547218</v>
      </c>
      <c r="P41" s="43">
        <v>-5.7565599352675995E-2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52.15</v>
      </c>
      <c r="F42" s="40">
        <v>52.550000000000004</v>
      </c>
      <c r="G42" s="41">
        <v>51.45000000000001</v>
      </c>
      <c r="H42" s="41">
        <v>50.750000000000007</v>
      </c>
      <c r="I42" s="41">
        <v>49.650000000000013</v>
      </c>
      <c r="J42" s="41">
        <v>53.250000000000007</v>
      </c>
      <c r="K42" s="41">
        <v>54.35</v>
      </c>
      <c r="L42" s="41">
        <v>55.050000000000004</v>
      </c>
      <c r="M42" s="31">
        <v>53.65</v>
      </c>
      <c r="N42" s="31">
        <v>51.85</v>
      </c>
      <c r="O42" s="42">
        <v>111079500</v>
      </c>
      <c r="P42" s="43">
        <v>-9.7662913681337421E-2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341.55</v>
      </c>
      <c r="F43" s="40">
        <v>344.01666666666665</v>
      </c>
      <c r="G43" s="41">
        <v>338.08333333333331</v>
      </c>
      <c r="H43" s="41">
        <v>334.61666666666667</v>
      </c>
      <c r="I43" s="41">
        <v>328.68333333333334</v>
      </c>
      <c r="J43" s="41">
        <v>347.48333333333329</v>
      </c>
      <c r="K43" s="41">
        <v>353.41666666666669</v>
      </c>
      <c r="L43" s="41">
        <v>356.88333333333327</v>
      </c>
      <c r="M43" s="31">
        <v>349.95</v>
      </c>
      <c r="N43" s="31">
        <v>340.55</v>
      </c>
      <c r="O43" s="42">
        <v>17001600</v>
      </c>
      <c r="P43" s="43">
        <v>-5.3763440860215055E-2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13673.45</v>
      </c>
      <c r="F44" s="40">
        <v>13746</v>
      </c>
      <c r="G44" s="41">
        <v>13553.5</v>
      </c>
      <c r="H44" s="41">
        <v>13433.55</v>
      </c>
      <c r="I44" s="41">
        <v>13241.05</v>
      </c>
      <c r="J44" s="41">
        <v>13865.95</v>
      </c>
      <c r="K44" s="41">
        <v>14058.45</v>
      </c>
      <c r="L44" s="41">
        <v>14178.400000000001</v>
      </c>
      <c r="M44" s="31">
        <v>13938.5</v>
      </c>
      <c r="N44" s="31">
        <v>13626.05</v>
      </c>
      <c r="O44" s="42">
        <v>159550</v>
      </c>
      <c r="P44" s="43">
        <v>-0.12069440617249931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468.3</v>
      </c>
      <c r="F45" s="40">
        <v>467.41666666666669</v>
      </c>
      <c r="G45" s="41">
        <v>461.33333333333337</v>
      </c>
      <c r="H45" s="41">
        <v>454.36666666666667</v>
      </c>
      <c r="I45" s="41">
        <v>448.28333333333336</v>
      </c>
      <c r="J45" s="41">
        <v>474.38333333333338</v>
      </c>
      <c r="K45" s="41">
        <v>480.46666666666675</v>
      </c>
      <c r="L45" s="41">
        <v>487.43333333333339</v>
      </c>
      <c r="M45" s="31">
        <v>473.5</v>
      </c>
      <c r="N45" s="31">
        <v>460.45</v>
      </c>
      <c r="O45" s="42">
        <v>40674600</v>
      </c>
      <c r="P45" s="43">
        <v>1.1232435335183031E-2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3934.95</v>
      </c>
      <c r="F46" s="40">
        <v>3910.1</v>
      </c>
      <c r="G46" s="41">
        <v>3865.7999999999997</v>
      </c>
      <c r="H46" s="41">
        <v>3796.6499999999996</v>
      </c>
      <c r="I46" s="41">
        <v>3752.3499999999995</v>
      </c>
      <c r="J46" s="41">
        <v>3979.25</v>
      </c>
      <c r="K46" s="41">
        <v>4023.55</v>
      </c>
      <c r="L46" s="41">
        <v>4092.7000000000003</v>
      </c>
      <c r="M46" s="31">
        <v>3954.4</v>
      </c>
      <c r="N46" s="31">
        <v>3840.95</v>
      </c>
      <c r="O46" s="42">
        <v>1320800</v>
      </c>
      <c r="P46" s="43">
        <v>-7.9966564502646983E-2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541.6</v>
      </c>
      <c r="F47" s="40">
        <v>543.4</v>
      </c>
      <c r="G47" s="41">
        <v>538.04999999999995</v>
      </c>
      <c r="H47" s="41">
        <v>534.5</v>
      </c>
      <c r="I47" s="41">
        <v>529.15</v>
      </c>
      <c r="J47" s="41">
        <v>546.94999999999993</v>
      </c>
      <c r="K47" s="41">
        <v>552.30000000000007</v>
      </c>
      <c r="L47" s="41">
        <v>555.84999999999991</v>
      </c>
      <c r="M47" s="31">
        <v>548.75</v>
      </c>
      <c r="N47" s="31">
        <v>539.85</v>
      </c>
      <c r="O47" s="42">
        <v>19685600</v>
      </c>
      <c r="P47" s="43">
        <v>-0.11998426435877262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153.55000000000001</v>
      </c>
      <c r="F48" s="40">
        <v>153.93333333333334</v>
      </c>
      <c r="G48" s="41">
        <v>151.86666666666667</v>
      </c>
      <c r="H48" s="41">
        <v>150.18333333333334</v>
      </c>
      <c r="I48" s="41">
        <v>148.11666666666667</v>
      </c>
      <c r="J48" s="41">
        <v>155.61666666666667</v>
      </c>
      <c r="K48" s="41">
        <v>157.68333333333334</v>
      </c>
      <c r="L48" s="41">
        <v>159.36666666666667</v>
      </c>
      <c r="M48" s="31">
        <v>156</v>
      </c>
      <c r="N48" s="31">
        <v>152.25</v>
      </c>
      <c r="O48" s="42">
        <v>61317000</v>
      </c>
      <c r="P48" s="43">
        <v>8.4734428735192963E-2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44469</v>
      </c>
      <c r="E49" s="40">
        <v>533.20000000000005</v>
      </c>
      <c r="F49" s="40">
        <v>526.81666666666672</v>
      </c>
      <c r="G49" s="41">
        <v>517.63333333333344</v>
      </c>
      <c r="H49" s="41">
        <v>502.06666666666672</v>
      </c>
      <c r="I49" s="41">
        <v>492.88333333333344</v>
      </c>
      <c r="J49" s="41">
        <v>542.38333333333344</v>
      </c>
      <c r="K49" s="41">
        <v>551.56666666666661</v>
      </c>
      <c r="L49" s="41">
        <v>567.13333333333344</v>
      </c>
      <c r="M49" s="31">
        <v>536</v>
      </c>
      <c r="N49" s="31">
        <v>511.25</v>
      </c>
      <c r="O49" s="42">
        <v>10166250</v>
      </c>
      <c r="P49" s="43">
        <v>-4.5534561671165354E-2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44469</v>
      </c>
      <c r="E50" s="40">
        <v>911.9</v>
      </c>
      <c r="F50" s="40">
        <v>912.80000000000007</v>
      </c>
      <c r="G50" s="41">
        <v>907.60000000000014</v>
      </c>
      <c r="H50" s="41">
        <v>903.30000000000007</v>
      </c>
      <c r="I50" s="41">
        <v>898.10000000000014</v>
      </c>
      <c r="J50" s="41">
        <v>917.10000000000014</v>
      </c>
      <c r="K50" s="41">
        <v>922.30000000000018</v>
      </c>
      <c r="L50" s="41">
        <v>926.60000000000014</v>
      </c>
      <c r="M50" s="31">
        <v>918</v>
      </c>
      <c r="N50" s="31">
        <v>908.5</v>
      </c>
      <c r="O50" s="42">
        <v>12201150</v>
      </c>
      <c r="P50" s="43">
        <v>-6.1121392487370578E-2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44469</v>
      </c>
      <c r="E51" s="40">
        <v>134.44999999999999</v>
      </c>
      <c r="F51" s="40">
        <v>134.85</v>
      </c>
      <c r="G51" s="41">
        <v>133.14999999999998</v>
      </c>
      <c r="H51" s="41">
        <v>131.85</v>
      </c>
      <c r="I51" s="41">
        <v>130.14999999999998</v>
      </c>
      <c r="J51" s="41">
        <v>136.14999999999998</v>
      </c>
      <c r="K51" s="41">
        <v>137.84999999999997</v>
      </c>
      <c r="L51" s="41">
        <v>139.14999999999998</v>
      </c>
      <c r="M51" s="31">
        <v>136.55000000000001</v>
      </c>
      <c r="N51" s="31">
        <v>133.55000000000001</v>
      </c>
      <c r="O51" s="42">
        <v>56817600</v>
      </c>
      <c r="P51" s="43">
        <v>-9.6325985303941222E-2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44469</v>
      </c>
      <c r="E52" s="40">
        <v>4976.25</v>
      </c>
      <c r="F52" s="40">
        <v>5011.333333333333</v>
      </c>
      <c r="G52" s="41">
        <v>4887.8666666666659</v>
      </c>
      <c r="H52" s="41">
        <v>4799.4833333333327</v>
      </c>
      <c r="I52" s="41">
        <v>4676.0166666666655</v>
      </c>
      <c r="J52" s="41">
        <v>5099.7166666666662</v>
      </c>
      <c r="K52" s="41">
        <v>5223.1833333333334</v>
      </c>
      <c r="L52" s="41">
        <v>5311.5666666666666</v>
      </c>
      <c r="M52" s="31">
        <v>5134.8</v>
      </c>
      <c r="N52" s="31">
        <v>4922.95</v>
      </c>
      <c r="O52" s="42">
        <v>704800</v>
      </c>
      <c r="P52" s="43">
        <v>-0.17586529466791395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44469</v>
      </c>
      <c r="E53" s="40">
        <v>1659.55</v>
      </c>
      <c r="F53" s="40">
        <v>1661.3166666666666</v>
      </c>
      <c r="G53" s="41">
        <v>1648.2333333333331</v>
      </c>
      <c r="H53" s="41">
        <v>1636.9166666666665</v>
      </c>
      <c r="I53" s="41">
        <v>1623.833333333333</v>
      </c>
      <c r="J53" s="41">
        <v>1672.6333333333332</v>
      </c>
      <c r="K53" s="41">
        <v>1685.7166666666667</v>
      </c>
      <c r="L53" s="41">
        <v>1697.0333333333333</v>
      </c>
      <c r="M53" s="31">
        <v>1674.4</v>
      </c>
      <c r="N53" s="31">
        <v>1650</v>
      </c>
      <c r="O53" s="42">
        <v>2478000</v>
      </c>
      <c r="P53" s="43">
        <v>-6.3244244509129396E-2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44469</v>
      </c>
      <c r="E54" s="40">
        <v>655.29999999999995</v>
      </c>
      <c r="F54" s="40">
        <v>655.28333333333342</v>
      </c>
      <c r="G54" s="41">
        <v>645.71666666666681</v>
      </c>
      <c r="H54" s="41">
        <v>636.13333333333344</v>
      </c>
      <c r="I54" s="41">
        <v>626.56666666666683</v>
      </c>
      <c r="J54" s="41">
        <v>664.86666666666679</v>
      </c>
      <c r="K54" s="41">
        <v>674.43333333333339</v>
      </c>
      <c r="L54" s="41">
        <v>684.01666666666677</v>
      </c>
      <c r="M54" s="31">
        <v>664.85</v>
      </c>
      <c r="N54" s="31">
        <v>645.70000000000005</v>
      </c>
      <c r="O54" s="42">
        <v>7155414</v>
      </c>
      <c r="P54" s="43">
        <v>-6.2269561655059404E-2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44469</v>
      </c>
      <c r="E55" s="40">
        <v>769.7</v>
      </c>
      <c r="F55" s="40">
        <v>773.91666666666663</v>
      </c>
      <c r="G55" s="41">
        <v>762.83333333333326</v>
      </c>
      <c r="H55" s="41">
        <v>755.96666666666658</v>
      </c>
      <c r="I55" s="41">
        <v>744.88333333333321</v>
      </c>
      <c r="J55" s="41">
        <v>780.7833333333333</v>
      </c>
      <c r="K55" s="41">
        <v>791.86666666666656</v>
      </c>
      <c r="L55" s="41">
        <v>798.73333333333335</v>
      </c>
      <c r="M55" s="31">
        <v>785</v>
      </c>
      <c r="N55" s="31">
        <v>767.05</v>
      </c>
      <c r="O55" s="42">
        <v>1346250</v>
      </c>
      <c r="P55" s="43">
        <v>-0.2121433796634967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44469</v>
      </c>
      <c r="E56" s="40">
        <v>145.05000000000001</v>
      </c>
      <c r="F56" s="40">
        <v>145.78333333333333</v>
      </c>
      <c r="G56" s="41">
        <v>143.91666666666666</v>
      </c>
      <c r="H56" s="41">
        <v>142.78333333333333</v>
      </c>
      <c r="I56" s="41">
        <v>140.91666666666666</v>
      </c>
      <c r="J56" s="41">
        <v>146.91666666666666</v>
      </c>
      <c r="K56" s="41">
        <v>148.78333333333333</v>
      </c>
      <c r="L56" s="41">
        <v>149.91666666666666</v>
      </c>
      <c r="M56" s="31">
        <v>147.65</v>
      </c>
      <c r="N56" s="31">
        <v>144.65</v>
      </c>
      <c r="O56" s="42">
        <v>7241600</v>
      </c>
      <c r="P56" s="43">
        <v>-7.4118113357114546E-2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44469</v>
      </c>
      <c r="E57" s="40">
        <v>985.35</v>
      </c>
      <c r="F57" s="40">
        <v>989.29999999999984</v>
      </c>
      <c r="G57" s="41">
        <v>978.59999999999968</v>
      </c>
      <c r="H57" s="41">
        <v>971.8499999999998</v>
      </c>
      <c r="I57" s="41">
        <v>961.14999999999964</v>
      </c>
      <c r="J57" s="41">
        <v>996.04999999999973</v>
      </c>
      <c r="K57" s="41">
        <v>1006.7499999999998</v>
      </c>
      <c r="L57" s="41">
        <v>1013.4999999999998</v>
      </c>
      <c r="M57" s="31">
        <v>1000</v>
      </c>
      <c r="N57" s="31">
        <v>982.55</v>
      </c>
      <c r="O57" s="42">
        <v>2362200</v>
      </c>
      <c r="P57" s="43">
        <v>-0.29444444444444445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44469</v>
      </c>
      <c r="E58" s="40">
        <v>606.75</v>
      </c>
      <c r="F58" s="40">
        <v>605.7833333333333</v>
      </c>
      <c r="G58" s="41">
        <v>601.06666666666661</v>
      </c>
      <c r="H58" s="41">
        <v>595.38333333333333</v>
      </c>
      <c r="I58" s="41">
        <v>590.66666666666663</v>
      </c>
      <c r="J58" s="41">
        <v>611.46666666666658</v>
      </c>
      <c r="K58" s="41">
        <v>616.18333333333328</v>
      </c>
      <c r="L58" s="41">
        <v>621.86666666666656</v>
      </c>
      <c r="M58" s="31">
        <v>610.5</v>
      </c>
      <c r="N58" s="31">
        <v>600.1</v>
      </c>
      <c r="O58" s="42">
        <v>11140000</v>
      </c>
      <c r="P58" s="43">
        <v>-5.2461212188860363E-3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44469</v>
      </c>
      <c r="E59" s="40">
        <v>2093.5500000000002</v>
      </c>
      <c r="F59" s="40">
        <v>2090.5166666666669</v>
      </c>
      <c r="G59" s="41">
        <v>2078.0333333333338</v>
      </c>
      <c r="H59" s="41">
        <v>2062.5166666666669</v>
      </c>
      <c r="I59" s="41">
        <v>2050.0333333333338</v>
      </c>
      <c r="J59" s="41">
        <v>2106.0333333333338</v>
      </c>
      <c r="K59" s="41">
        <v>2118.5166666666664</v>
      </c>
      <c r="L59" s="41">
        <v>2134.0333333333338</v>
      </c>
      <c r="M59" s="31">
        <v>2103</v>
      </c>
      <c r="N59" s="31">
        <v>2075</v>
      </c>
      <c r="O59" s="42">
        <v>2754000</v>
      </c>
      <c r="P59" s="43">
        <v>-4.6398891966759004E-2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44469</v>
      </c>
      <c r="E60" s="40">
        <v>4867</v>
      </c>
      <c r="F60" s="40">
        <v>4886.75</v>
      </c>
      <c r="G60" s="41">
        <v>4830.25</v>
      </c>
      <c r="H60" s="41">
        <v>4793.5</v>
      </c>
      <c r="I60" s="41">
        <v>4737</v>
      </c>
      <c r="J60" s="41">
        <v>4923.5</v>
      </c>
      <c r="K60" s="41">
        <v>4980</v>
      </c>
      <c r="L60" s="41">
        <v>5016.75</v>
      </c>
      <c r="M60" s="31">
        <v>4943.25</v>
      </c>
      <c r="N60" s="31">
        <v>4850</v>
      </c>
      <c r="O60" s="42">
        <v>2006600</v>
      </c>
      <c r="P60" s="43">
        <v>-8.038496791934005E-2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44469</v>
      </c>
      <c r="E61" s="40">
        <v>309.14999999999998</v>
      </c>
      <c r="F61" s="40">
        <v>309.33333333333331</v>
      </c>
      <c r="G61" s="41">
        <v>306.11666666666662</v>
      </c>
      <c r="H61" s="41">
        <v>303.08333333333331</v>
      </c>
      <c r="I61" s="41">
        <v>299.86666666666662</v>
      </c>
      <c r="J61" s="41">
        <v>312.36666666666662</v>
      </c>
      <c r="K61" s="41">
        <v>315.58333333333331</v>
      </c>
      <c r="L61" s="41">
        <v>318.61666666666662</v>
      </c>
      <c r="M61" s="31">
        <v>312.55</v>
      </c>
      <c r="N61" s="31">
        <v>306.3</v>
      </c>
      <c r="O61" s="42">
        <v>45312300</v>
      </c>
      <c r="P61" s="43">
        <v>-5.2446346007866955E-2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44469</v>
      </c>
      <c r="E62" s="40">
        <v>4521.8</v>
      </c>
      <c r="F62" s="40">
        <v>4533.2666666666664</v>
      </c>
      <c r="G62" s="41">
        <v>4496.5333333333328</v>
      </c>
      <c r="H62" s="41">
        <v>4471.2666666666664</v>
      </c>
      <c r="I62" s="41">
        <v>4434.5333333333328</v>
      </c>
      <c r="J62" s="41">
        <v>4558.5333333333328</v>
      </c>
      <c r="K62" s="41">
        <v>4595.2666666666664</v>
      </c>
      <c r="L62" s="41">
        <v>4620.5333333333328</v>
      </c>
      <c r="M62" s="31">
        <v>4570</v>
      </c>
      <c r="N62" s="31">
        <v>4508</v>
      </c>
      <c r="O62" s="42">
        <v>3205375</v>
      </c>
      <c r="P62" s="43">
        <v>-5.9283172530173518E-2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44469</v>
      </c>
      <c r="E63" s="40">
        <v>2543.4499999999998</v>
      </c>
      <c r="F63" s="40">
        <v>2545.9</v>
      </c>
      <c r="G63" s="41">
        <v>2529.5500000000002</v>
      </c>
      <c r="H63" s="41">
        <v>2515.65</v>
      </c>
      <c r="I63" s="41">
        <v>2499.3000000000002</v>
      </c>
      <c r="J63" s="41">
        <v>2559.8000000000002</v>
      </c>
      <c r="K63" s="41">
        <v>2576.1499999999996</v>
      </c>
      <c r="L63" s="41">
        <v>2590.0500000000002</v>
      </c>
      <c r="M63" s="31">
        <v>2562.25</v>
      </c>
      <c r="N63" s="31">
        <v>2532</v>
      </c>
      <c r="O63" s="42">
        <v>4116000</v>
      </c>
      <c r="P63" s="43">
        <v>-6.1602298116820942E-2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44469</v>
      </c>
      <c r="E64" s="40">
        <v>1349.5</v>
      </c>
      <c r="F64" s="40">
        <v>1346.3999999999999</v>
      </c>
      <c r="G64" s="41">
        <v>1335.0999999999997</v>
      </c>
      <c r="H64" s="41">
        <v>1320.6999999999998</v>
      </c>
      <c r="I64" s="41">
        <v>1309.3999999999996</v>
      </c>
      <c r="J64" s="41">
        <v>1360.7999999999997</v>
      </c>
      <c r="K64" s="41">
        <v>1372.1</v>
      </c>
      <c r="L64" s="41">
        <v>1386.4999999999998</v>
      </c>
      <c r="M64" s="31">
        <v>1357.7</v>
      </c>
      <c r="N64" s="31">
        <v>1332</v>
      </c>
      <c r="O64" s="42">
        <v>5835500</v>
      </c>
      <c r="P64" s="43">
        <v>-9.0363511659807952E-2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44469</v>
      </c>
      <c r="E65" s="40">
        <v>157.65</v>
      </c>
      <c r="F65" s="40">
        <v>158.76666666666665</v>
      </c>
      <c r="G65" s="41">
        <v>156.2833333333333</v>
      </c>
      <c r="H65" s="41">
        <v>154.91666666666666</v>
      </c>
      <c r="I65" s="41">
        <v>152.43333333333331</v>
      </c>
      <c r="J65" s="41">
        <v>160.1333333333333</v>
      </c>
      <c r="K65" s="41">
        <v>162.61666666666665</v>
      </c>
      <c r="L65" s="41">
        <v>163.98333333333329</v>
      </c>
      <c r="M65" s="31">
        <v>161.25</v>
      </c>
      <c r="N65" s="31">
        <v>157.4</v>
      </c>
      <c r="O65" s="42">
        <v>24411600</v>
      </c>
      <c r="P65" s="43">
        <v>-2.6417803302225411E-2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44469</v>
      </c>
      <c r="E66" s="40">
        <v>78.349999999999994</v>
      </c>
      <c r="F66" s="40">
        <v>79.083333333333329</v>
      </c>
      <c r="G66" s="41">
        <v>77.416666666666657</v>
      </c>
      <c r="H66" s="41">
        <v>76.483333333333334</v>
      </c>
      <c r="I66" s="41">
        <v>74.816666666666663</v>
      </c>
      <c r="J66" s="41">
        <v>80.016666666666652</v>
      </c>
      <c r="K66" s="41">
        <v>81.683333333333309</v>
      </c>
      <c r="L66" s="41">
        <v>82.616666666666646</v>
      </c>
      <c r="M66" s="31">
        <v>80.75</v>
      </c>
      <c r="N66" s="31">
        <v>78.150000000000006</v>
      </c>
      <c r="O66" s="42">
        <v>80970000</v>
      </c>
      <c r="P66" s="43">
        <v>-6.4363300207996299E-2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44469</v>
      </c>
      <c r="E67" s="40">
        <v>143.25</v>
      </c>
      <c r="F67" s="40">
        <v>143.68333333333331</v>
      </c>
      <c r="G67" s="41">
        <v>141.66666666666663</v>
      </c>
      <c r="H67" s="41">
        <v>140.08333333333331</v>
      </c>
      <c r="I67" s="41">
        <v>138.06666666666663</v>
      </c>
      <c r="J67" s="41">
        <v>145.26666666666662</v>
      </c>
      <c r="K67" s="41">
        <v>147.28333333333333</v>
      </c>
      <c r="L67" s="41">
        <v>148.86666666666662</v>
      </c>
      <c r="M67" s="31">
        <v>145.69999999999999</v>
      </c>
      <c r="N67" s="31">
        <v>142.1</v>
      </c>
      <c r="O67" s="42">
        <v>32744800</v>
      </c>
      <c r="P67" s="43">
        <v>-1.1782032400589101E-2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44469</v>
      </c>
      <c r="E68" s="40">
        <v>512.65</v>
      </c>
      <c r="F68" s="40">
        <v>515.5333333333333</v>
      </c>
      <c r="G68" s="41">
        <v>507.51666666666665</v>
      </c>
      <c r="H68" s="41">
        <v>502.38333333333333</v>
      </c>
      <c r="I68" s="41">
        <v>494.36666666666667</v>
      </c>
      <c r="J68" s="41">
        <v>520.66666666666663</v>
      </c>
      <c r="K68" s="41">
        <v>528.68333333333328</v>
      </c>
      <c r="L68" s="41">
        <v>533.81666666666661</v>
      </c>
      <c r="M68" s="31">
        <v>523.54999999999995</v>
      </c>
      <c r="N68" s="31">
        <v>510.4</v>
      </c>
      <c r="O68" s="42">
        <v>8267350</v>
      </c>
      <c r="P68" s="43">
        <v>-5.9400758864320294E-2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44469</v>
      </c>
      <c r="E69" s="40">
        <v>28.8</v>
      </c>
      <c r="F69" s="40">
        <v>28.883333333333336</v>
      </c>
      <c r="G69" s="41">
        <v>28.616666666666674</v>
      </c>
      <c r="H69" s="41">
        <v>28.433333333333337</v>
      </c>
      <c r="I69" s="41">
        <v>28.166666666666675</v>
      </c>
      <c r="J69" s="41">
        <v>29.066666666666674</v>
      </c>
      <c r="K69" s="41">
        <v>29.333333333333332</v>
      </c>
      <c r="L69" s="41">
        <v>29.516666666666673</v>
      </c>
      <c r="M69" s="31">
        <v>29.15</v>
      </c>
      <c r="N69" s="31">
        <v>28.7</v>
      </c>
      <c r="O69" s="42">
        <v>101002500</v>
      </c>
      <c r="P69" s="43">
        <v>-0.16187453323375653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44469</v>
      </c>
      <c r="E70" s="40">
        <v>1046.5</v>
      </c>
      <c r="F70" s="40">
        <v>1051.8666666666666</v>
      </c>
      <c r="G70" s="41">
        <v>1027.2333333333331</v>
      </c>
      <c r="H70" s="41">
        <v>1007.9666666666665</v>
      </c>
      <c r="I70" s="41">
        <v>983.33333333333303</v>
      </c>
      <c r="J70" s="41">
        <v>1071.1333333333332</v>
      </c>
      <c r="K70" s="41">
        <v>1095.7666666666669</v>
      </c>
      <c r="L70" s="41">
        <v>1115.0333333333333</v>
      </c>
      <c r="M70" s="31">
        <v>1076.5</v>
      </c>
      <c r="N70" s="31">
        <v>1032.5999999999999</v>
      </c>
      <c r="O70" s="42">
        <v>4838000</v>
      </c>
      <c r="P70" s="43">
        <v>2.34821239686905E-2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44469</v>
      </c>
      <c r="E71" s="40">
        <v>1469.1</v>
      </c>
      <c r="F71" s="40">
        <v>1460.9166666666667</v>
      </c>
      <c r="G71" s="41">
        <v>1439.4333333333334</v>
      </c>
      <c r="H71" s="41">
        <v>1409.7666666666667</v>
      </c>
      <c r="I71" s="41">
        <v>1388.2833333333333</v>
      </c>
      <c r="J71" s="41">
        <v>1490.5833333333335</v>
      </c>
      <c r="K71" s="41">
        <v>1512.0666666666666</v>
      </c>
      <c r="L71" s="41">
        <v>1541.7333333333336</v>
      </c>
      <c r="M71" s="31">
        <v>1482.4</v>
      </c>
      <c r="N71" s="31">
        <v>1431.25</v>
      </c>
      <c r="O71" s="42">
        <v>1866800</v>
      </c>
      <c r="P71" s="43">
        <v>-0.21850340136054422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44469</v>
      </c>
      <c r="E72" s="40">
        <v>327.55</v>
      </c>
      <c r="F72" s="40">
        <v>329.08333333333337</v>
      </c>
      <c r="G72" s="41">
        <v>324.06666666666672</v>
      </c>
      <c r="H72" s="41">
        <v>320.58333333333337</v>
      </c>
      <c r="I72" s="41">
        <v>315.56666666666672</v>
      </c>
      <c r="J72" s="41">
        <v>332.56666666666672</v>
      </c>
      <c r="K72" s="41">
        <v>337.58333333333337</v>
      </c>
      <c r="L72" s="41">
        <v>341.06666666666672</v>
      </c>
      <c r="M72" s="31">
        <v>334.1</v>
      </c>
      <c r="N72" s="31">
        <v>325.60000000000002</v>
      </c>
      <c r="O72" s="42">
        <v>11194100</v>
      </c>
      <c r="P72" s="43">
        <v>-0.11070065262898658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44469</v>
      </c>
      <c r="E73" s="40">
        <v>1444.45</v>
      </c>
      <c r="F73" s="40">
        <v>1448.3</v>
      </c>
      <c r="G73" s="41">
        <v>1430.35</v>
      </c>
      <c r="H73" s="41">
        <v>1416.25</v>
      </c>
      <c r="I73" s="41">
        <v>1398.3</v>
      </c>
      <c r="J73" s="41">
        <v>1462.3999999999999</v>
      </c>
      <c r="K73" s="41">
        <v>1480.3500000000001</v>
      </c>
      <c r="L73" s="41">
        <v>1494.4499999999998</v>
      </c>
      <c r="M73" s="31">
        <v>1466.25</v>
      </c>
      <c r="N73" s="31">
        <v>1434.2</v>
      </c>
      <c r="O73" s="42">
        <v>10269025</v>
      </c>
      <c r="P73" s="43">
        <v>-5.8528937856551846E-2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44469</v>
      </c>
      <c r="E74" s="40">
        <v>709.95</v>
      </c>
      <c r="F74" s="40">
        <v>711.83333333333337</v>
      </c>
      <c r="G74" s="41">
        <v>703.66666666666674</v>
      </c>
      <c r="H74" s="41">
        <v>697.38333333333333</v>
      </c>
      <c r="I74" s="41">
        <v>689.2166666666667</v>
      </c>
      <c r="J74" s="41">
        <v>718.11666666666679</v>
      </c>
      <c r="K74" s="41">
        <v>726.28333333333353</v>
      </c>
      <c r="L74" s="41">
        <v>732.56666666666683</v>
      </c>
      <c r="M74" s="31">
        <v>720</v>
      </c>
      <c r="N74" s="31">
        <v>705.55</v>
      </c>
      <c r="O74" s="42">
        <v>1788750</v>
      </c>
      <c r="P74" s="43">
        <v>-0.11338289962825279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44469</v>
      </c>
      <c r="E75" s="40">
        <v>1217.5</v>
      </c>
      <c r="F75" s="40">
        <v>1188.5833333333333</v>
      </c>
      <c r="G75" s="41">
        <v>1154.0166666666664</v>
      </c>
      <c r="H75" s="41">
        <v>1090.5333333333331</v>
      </c>
      <c r="I75" s="41">
        <v>1055.9666666666662</v>
      </c>
      <c r="J75" s="41">
        <v>1252.0666666666666</v>
      </c>
      <c r="K75" s="41">
        <v>1286.6333333333337</v>
      </c>
      <c r="L75" s="41">
        <v>1350.1166666666668</v>
      </c>
      <c r="M75" s="31">
        <v>1223.1500000000001</v>
      </c>
      <c r="N75" s="31">
        <v>1125.0999999999999</v>
      </c>
      <c r="O75" s="42">
        <v>3996000</v>
      </c>
      <c r="P75" s="43">
        <v>-6.2961660218079488E-2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44469</v>
      </c>
      <c r="E76" s="40">
        <v>1169.05</v>
      </c>
      <c r="F76" s="40">
        <v>1167.6166666666668</v>
      </c>
      <c r="G76" s="41">
        <v>1160.2333333333336</v>
      </c>
      <c r="H76" s="41">
        <v>1151.4166666666667</v>
      </c>
      <c r="I76" s="41">
        <v>1144.0333333333335</v>
      </c>
      <c r="J76" s="41">
        <v>1176.4333333333336</v>
      </c>
      <c r="K76" s="41">
        <v>1183.8166666666668</v>
      </c>
      <c r="L76" s="41">
        <v>1192.6333333333337</v>
      </c>
      <c r="M76" s="31">
        <v>1175</v>
      </c>
      <c r="N76" s="31">
        <v>1158.8</v>
      </c>
      <c r="O76" s="42">
        <v>16551500</v>
      </c>
      <c r="P76" s="43">
        <v>-3.0306758530183726E-2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44469</v>
      </c>
      <c r="E77" s="40">
        <v>2708.1</v>
      </c>
      <c r="F77" s="40">
        <v>2707.4500000000003</v>
      </c>
      <c r="G77" s="41">
        <v>2693.9000000000005</v>
      </c>
      <c r="H77" s="41">
        <v>2679.7000000000003</v>
      </c>
      <c r="I77" s="41">
        <v>2666.1500000000005</v>
      </c>
      <c r="J77" s="41">
        <v>2721.6500000000005</v>
      </c>
      <c r="K77" s="41">
        <v>2735.2000000000007</v>
      </c>
      <c r="L77" s="41">
        <v>2749.4000000000005</v>
      </c>
      <c r="M77" s="31">
        <v>2721</v>
      </c>
      <c r="N77" s="31">
        <v>2693.25</v>
      </c>
      <c r="O77" s="42">
        <v>12178200</v>
      </c>
      <c r="P77" s="43">
        <v>-3.110007876458935E-2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44469</v>
      </c>
      <c r="E78" s="40">
        <v>2988.05</v>
      </c>
      <c r="F78" s="40">
        <v>2984.0166666666664</v>
      </c>
      <c r="G78" s="41">
        <v>2965.0333333333328</v>
      </c>
      <c r="H78" s="41">
        <v>2942.0166666666664</v>
      </c>
      <c r="I78" s="41">
        <v>2923.0333333333328</v>
      </c>
      <c r="J78" s="41">
        <v>3007.0333333333328</v>
      </c>
      <c r="K78" s="41">
        <v>3026.0166666666664</v>
      </c>
      <c r="L78" s="41">
        <v>3049.0333333333328</v>
      </c>
      <c r="M78" s="31">
        <v>3003</v>
      </c>
      <c r="N78" s="31">
        <v>2961</v>
      </c>
      <c r="O78" s="42">
        <v>870000</v>
      </c>
      <c r="P78" s="43">
        <v>-3.2258064516129031E-2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44469</v>
      </c>
      <c r="E79" s="40">
        <v>1557</v>
      </c>
      <c r="F79" s="40">
        <v>1560.5666666666666</v>
      </c>
      <c r="G79" s="41">
        <v>1546.1333333333332</v>
      </c>
      <c r="H79" s="41">
        <v>1535.2666666666667</v>
      </c>
      <c r="I79" s="41">
        <v>1520.8333333333333</v>
      </c>
      <c r="J79" s="41">
        <v>1571.4333333333332</v>
      </c>
      <c r="K79" s="41">
        <v>1585.8666666666666</v>
      </c>
      <c r="L79" s="41">
        <v>1596.7333333333331</v>
      </c>
      <c r="M79" s="31">
        <v>1575</v>
      </c>
      <c r="N79" s="31">
        <v>1549.7</v>
      </c>
      <c r="O79" s="42">
        <v>21657350</v>
      </c>
      <c r="P79" s="43">
        <v>-8.4064106440882969E-2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44469</v>
      </c>
      <c r="E80" s="40">
        <v>700.1</v>
      </c>
      <c r="F80" s="40">
        <v>698.23333333333346</v>
      </c>
      <c r="G80" s="41">
        <v>693.26666666666688</v>
      </c>
      <c r="H80" s="41">
        <v>686.43333333333339</v>
      </c>
      <c r="I80" s="41">
        <v>681.46666666666681</v>
      </c>
      <c r="J80" s="41">
        <v>705.06666666666695</v>
      </c>
      <c r="K80" s="41">
        <v>710.03333333333342</v>
      </c>
      <c r="L80" s="41">
        <v>716.86666666666702</v>
      </c>
      <c r="M80" s="31">
        <v>703.2</v>
      </c>
      <c r="N80" s="31">
        <v>691.4</v>
      </c>
      <c r="O80" s="42">
        <v>21157400</v>
      </c>
      <c r="P80" s="43">
        <v>-4.0793935767005782E-2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44469</v>
      </c>
      <c r="E81" s="40">
        <v>2654.4</v>
      </c>
      <c r="F81" s="40">
        <v>2663.2166666666667</v>
      </c>
      <c r="G81" s="41">
        <v>2639.9833333333336</v>
      </c>
      <c r="H81" s="41">
        <v>2625.5666666666671</v>
      </c>
      <c r="I81" s="41">
        <v>2602.3333333333339</v>
      </c>
      <c r="J81" s="41">
        <v>2677.6333333333332</v>
      </c>
      <c r="K81" s="41">
        <v>2700.8666666666659</v>
      </c>
      <c r="L81" s="41">
        <v>2715.2833333333328</v>
      </c>
      <c r="M81" s="31">
        <v>2686.45</v>
      </c>
      <c r="N81" s="31">
        <v>2648.8</v>
      </c>
      <c r="O81" s="42">
        <v>5139600</v>
      </c>
      <c r="P81" s="43">
        <v>-4.6102449888641428E-2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44469</v>
      </c>
      <c r="E82" s="40">
        <v>424.6</v>
      </c>
      <c r="F82" s="40">
        <v>426.55</v>
      </c>
      <c r="G82" s="41">
        <v>419.8</v>
      </c>
      <c r="H82" s="41">
        <v>415</v>
      </c>
      <c r="I82" s="41">
        <v>408.25</v>
      </c>
      <c r="J82" s="41">
        <v>431.35</v>
      </c>
      <c r="K82" s="41">
        <v>438.1</v>
      </c>
      <c r="L82" s="41">
        <v>442.90000000000003</v>
      </c>
      <c r="M82" s="31">
        <v>433.3</v>
      </c>
      <c r="N82" s="31">
        <v>421.75</v>
      </c>
      <c r="O82" s="42">
        <v>35879200</v>
      </c>
      <c r="P82" s="43">
        <v>-0.11638250555967383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44469</v>
      </c>
      <c r="E83" s="40">
        <v>256.10000000000002</v>
      </c>
      <c r="F83" s="40">
        <v>256.56666666666666</v>
      </c>
      <c r="G83" s="41">
        <v>253.88333333333333</v>
      </c>
      <c r="H83" s="41">
        <v>251.66666666666666</v>
      </c>
      <c r="I83" s="41">
        <v>248.98333333333332</v>
      </c>
      <c r="J83" s="41">
        <v>258.7833333333333</v>
      </c>
      <c r="K83" s="41">
        <v>261.46666666666658</v>
      </c>
      <c r="L83" s="41">
        <v>263.68333333333334</v>
      </c>
      <c r="M83" s="31">
        <v>259.25</v>
      </c>
      <c r="N83" s="31">
        <v>254.35</v>
      </c>
      <c r="O83" s="42">
        <v>21365100</v>
      </c>
      <c r="P83" s="43">
        <v>-4.1545542635658912E-2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44469</v>
      </c>
      <c r="E84" s="40">
        <v>2670.05</v>
      </c>
      <c r="F84" s="40">
        <v>2673.2000000000003</v>
      </c>
      <c r="G84" s="41">
        <v>2643.2500000000005</v>
      </c>
      <c r="H84" s="41">
        <v>2616.4500000000003</v>
      </c>
      <c r="I84" s="41">
        <v>2586.5000000000005</v>
      </c>
      <c r="J84" s="41">
        <v>2700.0000000000005</v>
      </c>
      <c r="K84" s="41">
        <v>2729.9500000000003</v>
      </c>
      <c r="L84" s="41">
        <v>2756.7500000000005</v>
      </c>
      <c r="M84" s="31">
        <v>2703.15</v>
      </c>
      <c r="N84" s="31">
        <v>2646.4</v>
      </c>
      <c r="O84" s="42">
        <v>7107000</v>
      </c>
      <c r="P84" s="43">
        <v>5.4810988913130597E-2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44469</v>
      </c>
      <c r="E85" s="40">
        <v>220</v>
      </c>
      <c r="F85" s="40">
        <v>221.66666666666666</v>
      </c>
      <c r="G85" s="41">
        <v>216.38333333333333</v>
      </c>
      <c r="H85" s="41">
        <v>212.76666666666668</v>
      </c>
      <c r="I85" s="41">
        <v>207.48333333333335</v>
      </c>
      <c r="J85" s="41">
        <v>225.2833333333333</v>
      </c>
      <c r="K85" s="41">
        <v>230.56666666666666</v>
      </c>
      <c r="L85" s="41">
        <v>234.18333333333328</v>
      </c>
      <c r="M85" s="31">
        <v>226.95</v>
      </c>
      <c r="N85" s="31">
        <v>218.05</v>
      </c>
      <c r="O85" s="42">
        <v>34456500</v>
      </c>
      <c r="P85" s="43">
        <v>-9.2801175318315374E-2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44469</v>
      </c>
      <c r="E86" s="40">
        <v>700.45</v>
      </c>
      <c r="F86" s="40">
        <v>698.61666666666667</v>
      </c>
      <c r="G86" s="41">
        <v>693.83333333333337</v>
      </c>
      <c r="H86" s="41">
        <v>687.2166666666667</v>
      </c>
      <c r="I86" s="41">
        <v>682.43333333333339</v>
      </c>
      <c r="J86" s="41">
        <v>705.23333333333335</v>
      </c>
      <c r="K86" s="41">
        <v>710.01666666666665</v>
      </c>
      <c r="L86" s="41">
        <v>716.63333333333333</v>
      </c>
      <c r="M86" s="31">
        <v>703.4</v>
      </c>
      <c r="N86" s="31">
        <v>692</v>
      </c>
      <c r="O86" s="42">
        <v>84506125</v>
      </c>
      <c r="P86" s="43">
        <v>1.0323683648139929E-2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44469</v>
      </c>
      <c r="E87" s="40">
        <v>1476.55</v>
      </c>
      <c r="F87" s="40">
        <v>1475.1166666666668</v>
      </c>
      <c r="G87" s="41">
        <v>1456.4333333333336</v>
      </c>
      <c r="H87" s="41">
        <v>1436.3166666666668</v>
      </c>
      <c r="I87" s="41">
        <v>1417.6333333333337</v>
      </c>
      <c r="J87" s="41">
        <v>1495.2333333333336</v>
      </c>
      <c r="K87" s="41">
        <v>1513.916666666667</v>
      </c>
      <c r="L87" s="41">
        <v>1534.0333333333335</v>
      </c>
      <c r="M87" s="31">
        <v>1493.8</v>
      </c>
      <c r="N87" s="31">
        <v>1455</v>
      </c>
      <c r="O87" s="42">
        <v>1955000</v>
      </c>
      <c r="P87" s="43">
        <v>7.2257499452594697E-3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44469</v>
      </c>
      <c r="E88" s="40">
        <v>654.95000000000005</v>
      </c>
      <c r="F88" s="40">
        <v>654.51666666666677</v>
      </c>
      <c r="G88" s="41">
        <v>649.43333333333351</v>
      </c>
      <c r="H88" s="41">
        <v>643.91666666666674</v>
      </c>
      <c r="I88" s="41">
        <v>638.83333333333348</v>
      </c>
      <c r="J88" s="41">
        <v>660.03333333333353</v>
      </c>
      <c r="K88" s="41">
        <v>665.11666666666679</v>
      </c>
      <c r="L88" s="41">
        <v>670.63333333333355</v>
      </c>
      <c r="M88" s="31">
        <v>659.6</v>
      </c>
      <c r="N88" s="31">
        <v>649</v>
      </c>
      <c r="O88" s="42">
        <v>5908500</v>
      </c>
      <c r="P88" s="43">
        <v>-4.2537676227515801E-2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44469</v>
      </c>
      <c r="E89" s="40">
        <v>6</v>
      </c>
      <c r="F89" s="40">
        <v>6.0666666666666673</v>
      </c>
      <c r="G89" s="41">
        <v>5.8333333333333348</v>
      </c>
      <c r="H89" s="41">
        <v>5.6666666666666679</v>
      </c>
      <c r="I89" s="41">
        <v>5.4333333333333353</v>
      </c>
      <c r="J89" s="41">
        <v>6.2333333333333343</v>
      </c>
      <c r="K89" s="41">
        <v>6.4666666666666668</v>
      </c>
      <c r="L89" s="41">
        <v>6.6333333333333337</v>
      </c>
      <c r="M89" s="31">
        <v>6.3</v>
      </c>
      <c r="N89" s="31">
        <v>5.9</v>
      </c>
      <c r="O89" s="42">
        <v>300160000</v>
      </c>
      <c r="P89" s="43">
        <v>-0.47745552035096273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44469</v>
      </c>
      <c r="E90" s="40">
        <v>42.35</v>
      </c>
      <c r="F90" s="40">
        <v>42.466666666666669</v>
      </c>
      <c r="G90" s="41">
        <v>41.88333333333334</v>
      </c>
      <c r="H90" s="41">
        <v>41.416666666666671</v>
      </c>
      <c r="I90" s="41">
        <v>40.833333333333343</v>
      </c>
      <c r="J90" s="41">
        <v>42.933333333333337</v>
      </c>
      <c r="K90" s="41">
        <v>43.516666666666666</v>
      </c>
      <c r="L90" s="41">
        <v>43.983333333333334</v>
      </c>
      <c r="M90" s="31">
        <v>43.05</v>
      </c>
      <c r="N90" s="31">
        <v>42</v>
      </c>
      <c r="O90" s="42">
        <v>183093500</v>
      </c>
      <c r="P90" s="43">
        <v>-0.18119636332738551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44469</v>
      </c>
      <c r="E91" s="40">
        <v>522.5</v>
      </c>
      <c r="F91" s="40">
        <v>522.73333333333323</v>
      </c>
      <c r="G91" s="41">
        <v>518.86666666666645</v>
      </c>
      <c r="H91" s="41">
        <v>515.23333333333323</v>
      </c>
      <c r="I91" s="41">
        <v>511.36666666666645</v>
      </c>
      <c r="J91" s="41">
        <v>526.36666666666645</v>
      </c>
      <c r="K91" s="41">
        <v>530.23333333333323</v>
      </c>
      <c r="L91" s="41">
        <v>533.86666666666645</v>
      </c>
      <c r="M91" s="31">
        <v>526.6</v>
      </c>
      <c r="N91" s="31">
        <v>519.1</v>
      </c>
      <c r="O91" s="42">
        <v>9117625</v>
      </c>
      <c r="P91" s="43">
        <v>-0.16904761904761906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44469</v>
      </c>
      <c r="E92" s="40">
        <v>138.05000000000001</v>
      </c>
      <c r="F92" s="40">
        <v>138.31666666666666</v>
      </c>
      <c r="G92" s="41">
        <v>137.03333333333333</v>
      </c>
      <c r="H92" s="41">
        <v>136.01666666666668</v>
      </c>
      <c r="I92" s="41">
        <v>134.73333333333335</v>
      </c>
      <c r="J92" s="41">
        <v>139.33333333333331</v>
      </c>
      <c r="K92" s="41">
        <v>140.61666666666662</v>
      </c>
      <c r="L92" s="41">
        <v>141.6333333333333</v>
      </c>
      <c r="M92" s="31">
        <v>139.6</v>
      </c>
      <c r="N92" s="31">
        <v>137.30000000000001</v>
      </c>
      <c r="O92" s="42">
        <v>7476300</v>
      </c>
      <c r="P92" s="43">
        <v>-0.14151365875503807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44469</v>
      </c>
      <c r="E93" s="40">
        <v>1750.1</v>
      </c>
      <c r="F93" s="40">
        <v>1743.1333333333332</v>
      </c>
      <c r="G93" s="41">
        <v>1723.8166666666664</v>
      </c>
      <c r="H93" s="41">
        <v>1697.5333333333331</v>
      </c>
      <c r="I93" s="41">
        <v>1678.2166666666662</v>
      </c>
      <c r="J93" s="41">
        <v>1769.4166666666665</v>
      </c>
      <c r="K93" s="41">
        <v>1788.7333333333331</v>
      </c>
      <c r="L93" s="41">
        <v>1815.0166666666667</v>
      </c>
      <c r="M93" s="31">
        <v>1762.45</v>
      </c>
      <c r="N93" s="31">
        <v>1716.85</v>
      </c>
      <c r="O93" s="42">
        <v>2396000</v>
      </c>
      <c r="P93" s="43">
        <v>-7.9700403303245626E-2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44469</v>
      </c>
      <c r="E94" s="40">
        <v>1003.2</v>
      </c>
      <c r="F94" s="40">
        <v>1006.0166666666668</v>
      </c>
      <c r="G94" s="41">
        <v>997.68333333333351</v>
      </c>
      <c r="H94" s="41">
        <v>992.16666666666674</v>
      </c>
      <c r="I94" s="41">
        <v>983.83333333333348</v>
      </c>
      <c r="J94" s="41">
        <v>1011.5333333333335</v>
      </c>
      <c r="K94" s="41">
        <v>1019.8666666666668</v>
      </c>
      <c r="L94" s="41">
        <v>1025.3833333333337</v>
      </c>
      <c r="M94" s="31">
        <v>1014.35</v>
      </c>
      <c r="N94" s="31">
        <v>1000.5</v>
      </c>
      <c r="O94" s="42">
        <v>12221100</v>
      </c>
      <c r="P94" s="43">
        <v>-6.9549129779361382E-2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44469</v>
      </c>
      <c r="E95" s="40">
        <v>215.5</v>
      </c>
      <c r="F95" s="40">
        <v>216.65</v>
      </c>
      <c r="G95" s="41">
        <v>213.45000000000002</v>
      </c>
      <c r="H95" s="41">
        <v>211.4</v>
      </c>
      <c r="I95" s="41">
        <v>208.20000000000002</v>
      </c>
      <c r="J95" s="41">
        <v>218.70000000000002</v>
      </c>
      <c r="K95" s="41">
        <v>221.9</v>
      </c>
      <c r="L95" s="41">
        <v>223.95000000000002</v>
      </c>
      <c r="M95" s="31">
        <v>219.85</v>
      </c>
      <c r="N95" s="31">
        <v>214.6</v>
      </c>
      <c r="O95" s="42">
        <v>11998000</v>
      </c>
      <c r="P95" s="43">
        <v>-0.11903782894736842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44469</v>
      </c>
      <c r="E96" s="40">
        <v>1732</v>
      </c>
      <c r="F96" s="40">
        <v>1736.6333333333332</v>
      </c>
      <c r="G96" s="41">
        <v>1721.3666666666663</v>
      </c>
      <c r="H96" s="41">
        <v>1710.7333333333331</v>
      </c>
      <c r="I96" s="41">
        <v>1695.4666666666662</v>
      </c>
      <c r="J96" s="41">
        <v>1747.2666666666664</v>
      </c>
      <c r="K96" s="41">
        <v>1762.5333333333333</v>
      </c>
      <c r="L96" s="41">
        <v>1773.1666666666665</v>
      </c>
      <c r="M96" s="31">
        <v>1751.9</v>
      </c>
      <c r="N96" s="31">
        <v>1726</v>
      </c>
      <c r="O96" s="42">
        <v>27789000</v>
      </c>
      <c r="P96" s="43">
        <v>-0.11494362698261036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44469</v>
      </c>
      <c r="E97" s="40">
        <v>105.75</v>
      </c>
      <c r="F97" s="40">
        <v>105.75</v>
      </c>
      <c r="G97" s="41">
        <v>105.05</v>
      </c>
      <c r="H97" s="41">
        <v>104.35</v>
      </c>
      <c r="I97" s="41">
        <v>103.64999999999999</v>
      </c>
      <c r="J97" s="41">
        <v>106.45</v>
      </c>
      <c r="K97" s="41">
        <v>107.14999999999999</v>
      </c>
      <c r="L97" s="41">
        <v>107.85000000000001</v>
      </c>
      <c r="M97" s="31">
        <v>106.45</v>
      </c>
      <c r="N97" s="31">
        <v>105.05</v>
      </c>
      <c r="O97" s="42">
        <v>49764000</v>
      </c>
      <c r="P97" s="43">
        <v>-3.9397741530740278E-2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44469</v>
      </c>
      <c r="E98" s="40">
        <v>2632.5</v>
      </c>
      <c r="F98" s="40">
        <v>2641.1666666666665</v>
      </c>
      <c r="G98" s="41">
        <v>2611.583333333333</v>
      </c>
      <c r="H98" s="41">
        <v>2590.6666666666665</v>
      </c>
      <c r="I98" s="41">
        <v>2561.083333333333</v>
      </c>
      <c r="J98" s="41">
        <v>2662.083333333333</v>
      </c>
      <c r="K98" s="41">
        <v>2691.6666666666661</v>
      </c>
      <c r="L98" s="41">
        <v>2712.583333333333</v>
      </c>
      <c r="M98" s="31">
        <v>2670.75</v>
      </c>
      <c r="N98" s="31">
        <v>2620.25</v>
      </c>
      <c r="O98" s="42">
        <v>1805700</v>
      </c>
      <c r="P98" s="43">
        <v>-0.10660877954655089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44469</v>
      </c>
      <c r="E99" s="40">
        <v>205.4</v>
      </c>
      <c r="F99" s="40">
        <v>206.03333333333333</v>
      </c>
      <c r="G99" s="41">
        <v>204.61666666666667</v>
      </c>
      <c r="H99" s="41">
        <v>203.83333333333334</v>
      </c>
      <c r="I99" s="41">
        <v>202.41666666666669</v>
      </c>
      <c r="J99" s="41">
        <v>206.81666666666666</v>
      </c>
      <c r="K99" s="41">
        <v>208.23333333333335</v>
      </c>
      <c r="L99" s="41">
        <v>209.01666666666665</v>
      </c>
      <c r="M99" s="31">
        <v>207.45</v>
      </c>
      <c r="N99" s="31">
        <v>205.25</v>
      </c>
      <c r="O99" s="42">
        <v>175952000</v>
      </c>
      <c r="P99" s="43">
        <v>-2.7382236923566766E-2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44469</v>
      </c>
      <c r="E100" s="40">
        <v>371.55</v>
      </c>
      <c r="F100" s="40">
        <v>373.4666666666667</v>
      </c>
      <c r="G100" s="41">
        <v>368.08333333333337</v>
      </c>
      <c r="H100" s="41">
        <v>364.61666666666667</v>
      </c>
      <c r="I100" s="41">
        <v>359.23333333333335</v>
      </c>
      <c r="J100" s="41">
        <v>376.93333333333339</v>
      </c>
      <c r="K100" s="41">
        <v>382.31666666666672</v>
      </c>
      <c r="L100" s="41">
        <v>385.78333333333342</v>
      </c>
      <c r="M100" s="31">
        <v>378.85</v>
      </c>
      <c r="N100" s="31">
        <v>370</v>
      </c>
      <c r="O100" s="42">
        <v>35477500</v>
      </c>
      <c r="P100" s="43">
        <v>-4.8158830236769735E-2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44469</v>
      </c>
      <c r="E101" s="40">
        <v>673.35</v>
      </c>
      <c r="F101" s="40">
        <v>677.2166666666667</v>
      </c>
      <c r="G101" s="41">
        <v>667.13333333333344</v>
      </c>
      <c r="H101" s="41">
        <v>660.91666666666674</v>
      </c>
      <c r="I101" s="41">
        <v>650.83333333333348</v>
      </c>
      <c r="J101" s="41">
        <v>683.43333333333339</v>
      </c>
      <c r="K101" s="41">
        <v>693.51666666666665</v>
      </c>
      <c r="L101" s="41">
        <v>699.73333333333335</v>
      </c>
      <c r="M101" s="31">
        <v>687.3</v>
      </c>
      <c r="N101" s="31">
        <v>671</v>
      </c>
      <c r="O101" s="42">
        <v>46399500</v>
      </c>
      <c r="P101" s="43">
        <v>-2.5517436915225403E-2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44469</v>
      </c>
      <c r="E102" s="40">
        <v>3836.05</v>
      </c>
      <c r="F102" s="40">
        <v>3825.2166666666667</v>
      </c>
      <c r="G102" s="41">
        <v>3778.9333333333334</v>
      </c>
      <c r="H102" s="41">
        <v>3721.8166666666666</v>
      </c>
      <c r="I102" s="41">
        <v>3675.5333333333333</v>
      </c>
      <c r="J102" s="41">
        <v>3882.3333333333335</v>
      </c>
      <c r="K102" s="41">
        <v>3928.6166666666672</v>
      </c>
      <c r="L102" s="41">
        <v>3985.7333333333336</v>
      </c>
      <c r="M102" s="31">
        <v>3871.5</v>
      </c>
      <c r="N102" s="31">
        <v>3768.1</v>
      </c>
      <c r="O102" s="42">
        <v>1624000</v>
      </c>
      <c r="P102" s="43">
        <v>-0.25726046192545166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44469</v>
      </c>
      <c r="E103" s="40">
        <v>1705.6</v>
      </c>
      <c r="F103" s="40">
        <v>1708.6000000000001</v>
      </c>
      <c r="G103" s="41">
        <v>1692.2000000000003</v>
      </c>
      <c r="H103" s="41">
        <v>1678.8000000000002</v>
      </c>
      <c r="I103" s="41">
        <v>1662.4000000000003</v>
      </c>
      <c r="J103" s="41">
        <v>1722.0000000000002</v>
      </c>
      <c r="K103" s="41">
        <v>1738.4000000000003</v>
      </c>
      <c r="L103" s="41">
        <v>1751.8000000000002</v>
      </c>
      <c r="M103" s="31">
        <v>1725</v>
      </c>
      <c r="N103" s="31">
        <v>1695.2</v>
      </c>
      <c r="O103" s="42">
        <v>16214400</v>
      </c>
      <c r="P103" s="43">
        <v>7.7913098973568046E-2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44469</v>
      </c>
      <c r="E104" s="40">
        <v>81.5</v>
      </c>
      <c r="F104" s="40">
        <v>81.233333333333334</v>
      </c>
      <c r="G104" s="41">
        <v>80.266666666666666</v>
      </c>
      <c r="H104" s="41">
        <v>79.033333333333331</v>
      </c>
      <c r="I104" s="41">
        <v>78.066666666666663</v>
      </c>
      <c r="J104" s="41">
        <v>82.466666666666669</v>
      </c>
      <c r="K104" s="41">
        <v>83.433333333333337</v>
      </c>
      <c r="L104" s="41">
        <v>84.666666666666671</v>
      </c>
      <c r="M104" s="31">
        <v>82.2</v>
      </c>
      <c r="N104" s="31">
        <v>80</v>
      </c>
      <c r="O104" s="42">
        <v>57247460</v>
      </c>
      <c r="P104" s="43">
        <v>-0.12002743484224966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44469</v>
      </c>
      <c r="E105" s="40">
        <v>3796.75</v>
      </c>
      <c r="F105" s="40">
        <v>3806.1</v>
      </c>
      <c r="G105" s="41">
        <v>3762.2</v>
      </c>
      <c r="H105" s="41">
        <v>3727.65</v>
      </c>
      <c r="I105" s="41">
        <v>3683.75</v>
      </c>
      <c r="J105" s="41">
        <v>3840.6499999999996</v>
      </c>
      <c r="K105" s="41">
        <v>3884.55</v>
      </c>
      <c r="L105" s="41">
        <v>3919.0999999999995</v>
      </c>
      <c r="M105" s="31">
        <v>3850</v>
      </c>
      <c r="N105" s="31">
        <v>3771.55</v>
      </c>
      <c r="O105" s="42">
        <v>366500</v>
      </c>
      <c r="P105" s="43">
        <v>-0.17315284827975183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44469</v>
      </c>
      <c r="E106" s="40">
        <v>379.85</v>
      </c>
      <c r="F106" s="40">
        <v>379.68333333333334</v>
      </c>
      <c r="G106" s="41">
        <v>374.4666666666667</v>
      </c>
      <c r="H106" s="41">
        <v>369.08333333333337</v>
      </c>
      <c r="I106" s="41">
        <v>363.86666666666673</v>
      </c>
      <c r="J106" s="41">
        <v>385.06666666666666</v>
      </c>
      <c r="K106" s="41">
        <v>390.28333333333325</v>
      </c>
      <c r="L106" s="41">
        <v>395.66666666666663</v>
      </c>
      <c r="M106" s="31">
        <v>384.9</v>
      </c>
      <c r="N106" s="31">
        <v>374.3</v>
      </c>
      <c r="O106" s="42">
        <v>23888000</v>
      </c>
      <c r="P106" s="43">
        <v>-6.9419555901830937E-2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44469</v>
      </c>
      <c r="E107" s="40">
        <v>1598.35</v>
      </c>
      <c r="F107" s="40">
        <v>1599.0666666666666</v>
      </c>
      <c r="G107" s="41">
        <v>1590.1333333333332</v>
      </c>
      <c r="H107" s="41">
        <v>1581.9166666666665</v>
      </c>
      <c r="I107" s="41">
        <v>1572.9833333333331</v>
      </c>
      <c r="J107" s="41">
        <v>1607.2833333333333</v>
      </c>
      <c r="K107" s="41">
        <v>1616.2166666666667</v>
      </c>
      <c r="L107" s="41">
        <v>1624.4333333333334</v>
      </c>
      <c r="M107" s="31">
        <v>1608</v>
      </c>
      <c r="N107" s="31">
        <v>1590.85</v>
      </c>
      <c r="O107" s="42">
        <v>12513150</v>
      </c>
      <c r="P107" s="43">
        <v>7.8732864023712493E-3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44469</v>
      </c>
      <c r="E108" s="40">
        <v>5160.6499999999996</v>
      </c>
      <c r="F108" s="40">
        <v>5151.8833333333332</v>
      </c>
      <c r="G108" s="41">
        <v>5073.7666666666664</v>
      </c>
      <c r="H108" s="41">
        <v>4986.8833333333332</v>
      </c>
      <c r="I108" s="41">
        <v>4908.7666666666664</v>
      </c>
      <c r="J108" s="41">
        <v>5238.7666666666664</v>
      </c>
      <c r="K108" s="41">
        <v>5316.8833333333332</v>
      </c>
      <c r="L108" s="41">
        <v>5403.7666666666664</v>
      </c>
      <c r="M108" s="31">
        <v>5230</v>
      </c>
      <c r="N108" s="31">
        <v>5065</v>
      </c>
      <c r="O108" s="42">
        <v>665700</v>
      </c>
      <c r="P108" s="43">
        <v>-5.5141579731743669E-2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44469</v>
      </c>
      <c r="E109" s="40">
        <v>3867.75</v>
      </c>
      <c r="F109" s="40">
        <v>3886.9333333333329</v>
      </c>
      <c r="G109" s="41">
        <v>3789.8666666666659</v>
      </c>
      <c r="H109" s="41">
        <v>3711.9833333333331</v>
      </c>
      <c r="I109" s="41">
        <v>3614.9166666666661</v>
      </c>
      <c r="J109" s="41">
        <v>3964.8166666666657</v>
      </c>
      <c r="K109" s="41">
        <v>4061.8833333333323</v>
      </c>
      <c r="L109" s="41">
        <v>4139.7666666666655</v>
      </c>
      <c r="M109" s="31">
        <v>3984</v>
      </c>
      <c r="N109" s="31">
        <v>3809.05</v>
      </c>
      <c r="O109" s="42">
        <v>526800</v>
      </c>
      <c r="P109" s="43">
        <v>-7.4490513000702738E-2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44469</v>
      </c>
      <c r="E110" s="40">
        <v>939.5</v>
      </c>
      <c r="F110" s="40">
        <v>941.78333333333342</v>
      </c>
      <c r="G110" s="41">
        <v>934.91666666666686</v>
      </c>
      <c r="H110" s="41">
        <v>930.33333333333348</v>
      </c>
      <c r="I110" s="41">
        <v>923.46666666666692</v>
      </c>
      <c r="J110" s="41">
        <v>946.36666666666679</v>
      </c>
      <c r="K110" s="41">
        <v>953.23333333333335</v>
      </c>
      <c r="L110" s="41">
        <v>957.81666666666672</v>
      </c>
      <c r="M110" s="31">
        <v>948.65</v>
      </c>
      <c r="N110" s="31">
        <v>937.2</v>
      </c>
      <c r="O110" s="42">
        <v>10471150</v>
      </c>
      <c r="P110" s="43">
        <v>-8.5584916864608077E-2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44469</v>
      </c>
      <c r="E111" s="40">
        <v>782.9</v>
      </c>
      <c r="F111" s="40">
        <v>778.98333333333323</v>
      </c>
      <c r="G111" s="41">
        <v>773.96666666666647</v>
      </c>
      <c r="H111" s="41">
        <v>765.03333333333319</v>
      </c>
      <c r="I111" s="41">
        <v>760.01666666666642</v>
      </c>
      <c r="J111" s="41">
        <v>787.91666666666652</v>
      </c>
      <c r="K111" s="41">
        <v>792.93333333333317</v>
      </c>
      <c r="L111" s="41">
        <v>801.86666666666656</v>
      </c>
      <c r="M111" s="31">
        <v>784</v>
      </c>
      <c r="N111" s="31">
        <v>770.05</v>
      </c>
      <c r="O111" s="42">
        <v>10780700</v>
      </c>
      <c r="P111" s="43">
        <v>-4.1093331672996697E-2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44469</v>
      </c>
      <c r="E112" s="40">
        <v>155.25</v>
      </c>
      <c r="F112" s="40">
        <v>153.11666666666667</v>
      </c>
      <c r="G112" s="41">
        <v>150.43333333333334</v>
      </c>
      <c r="H112" s="41">
        <v>145.61666666666667</v>
      </c>
      <c r="I112" s="41">
        <v>142.93333333333334</v>
      </c>
      <c r="J112" s="41">
        <v>157.93333333333334</v>
      </c>
      <c r="K112" s="41">
        <v>160.61666666666667</v>
      </c>
      <c r="L112" s="41">
        <v>165.43333333333334</v>
      </c>
      <c r="M112" s="31">
        <v>155.80000000000001</v>
      </c>
      <c r="N112" s="31">
        <v>148.30000000000001</v>
      </c>
      <c r="O112" s="42">
        <v>31428000</v>
      </c>
      <c r="P112" s="43">
        <v>-0.12903225806451613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44469</v>
      </c>
      <c r="E113" s="40">
        <v>161.9</v>
      </c>
      <c r="F113" s="40">
        <v>162.71666666666667</v>
      </c>
      <c r="G113" s="41">
        <v>160.33333333333334</v>
      </c>
      <c r="H113" s="41">
        <v>158.76666666666668</v>
      </c>
      <c r="I113" s="41">
        <v>156.38333333333335</v>
      </c>
      <c r="J113" s="41">
        <v>164.28333333333333</v>
      </c>
      <c r="K113" s="41">
        <v>166.66666666666666</v>
      </c>
      <c r="L113" s="41">
        <v>168.23333333333332</v>
      </c>
      <c r="M113" s="31">
        <v>165.1</v>
      </c>
      <c r="N113" s="31">
        <v>161.15</v>
      </c>
      <c r="O113" s="42">
        <v>23166000</v>
      </c>
      <c r="P113" s="43">
        <v>-9.4299788881069671E-2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44469</v>
      </c>
      <c r="E114" s="40">
        <v>524.9</v>
      </c>
      <c r="F114" s="40">
        <v>523.0333333333333</v>
      </c>
      <c r="G114" s="41">
        <v>515.86666666666656</v>
      </c>
      <c r="H114" s="41">
        <v>506.83333333333326</v>
      </c>
      <c r="I114" s="41">
        <v>499.66666666666652</v>
      </c>
      <c r="J114" s="41">
        <v>532.06666666666661</v>
      </c>
      <c r="K114" s="41">
        <v>539.23333333333335</v>
      </c>
      <c r="L114" s="41">
        <v>548.26666666666665</v>
      </c>
      <c r="M114" s="31">
        <v>530.20000000000005</v>
      </c>
      <c r="N114" s="31">
        <v>514</v>
      </c>
      <c r="O114" s="42">
        <v>10306000</v>
      </c>
      <c r="P114" s="43">
        <v>-4.3792911486361108E-2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44469</v>
      </c>
      <c r="E115" s="40">
        <v>6637.1</v>
      </c>
      <c r="F115" s="40">
        <v>6633.2166666666672</v>
      </c>
      <c r="G115" s="41">
        <v>6532.2333333333345</v>
      </c>
      <c r="H115" s="41">
        <v>6427.3666666666677</v>
      </c>
      <c r="I115" s="41">
        <v>6326.383333333335</v>
      </c>
      <c r="J115" s="41">
        <v>6738.0833333333339</v>
      </c>
      <c r="K115" s="41">
        <v>6839.0666666666675</v>
      </c>
      <c r="L115" s="41">
        <v>6943.9333333333334</v>
      </c>
      <c r="M115" s="31">
        <v>6734.2</v>
      </c>
      <c r="N115" s="31">
        <v>6528.35</v>
      </c>
      <c r="O115" s="42">
        <v>3314600</v>
      </c>
      <c r="P115" s="43">
        <v>2.5969604110564273E-2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44469</v>
      </c>
      <c r="E116" s="40">
        <v>687.95</v>
      </c>
      <c r="F116" s="40">
        <v>687.81666666666661</v>
      </c>
      <c r="G116" s="41">
        <v>679.38333333333321</v>
      </c>
      <c r="H116" s="41">
        <v>670.81666666666661</v>
      </c>
      <c r="I116" s="41">
        <v>662.38333333333321</v>
      </c>
      <c r="J116" s="41">
        <v>696.38333333333321</v>
      </c>
      <c r="K116" s="41">
        <v>704.81666666666661</v>
      </c>
      <c r="L116" s="41">
        <v>713.38333333333321</v>
      </c>
      <c r="M116" s="31">
        <v>696.25</v>
      </c>
      <c r="N116" s="31">
        <v>679.25</v>
      </c>
      <c r="O116" s="42">
        <v>14398750</v>
      </c>
      <c r="P116" s="43">
        <v>1.4353645649876717E-2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44469</v>
      </c>
      <c r="E117" s="40">
        <v>2688.05</v>
      </c>
      <c r="F117" s="40">
        <v>2685.7166666666667</v>
      </c>
      <c r="G117" s="41">
        <v>2656.4333333333334</v>
      </c>
      <c r="H117" s="41">
        <v>2624.8166666666666</v>
      </c>
      <c r="I117" s="41">
        <v>2595.5333333333333</v>
      </c>
      <c r="J117" s="41">
        <v>2717.3333333333335</v>
      </c>
      <c r="K117" s="41">
        <v>2746.6166666666672</v>
      </c>
      <c r="L117" s="41">
        <v>2778.2333333333336</v>
      </c>
      <c r="M117" s="31">
        <v>2715</v>
      </c>
      <c r="N117" s="31">
        <v>2654.1</v>
      </c>
      <c r="O117" s="42">
        <v>313800</v>
      </c>
      <c r="P117" s="43">
        <v>-0.12687813021702837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44469</v>
      </c>
      <c r="E118" s="40">
        <v>1027.5</v>
      </c>
      <c r="F118" s="40">
        <v>1028.2833333333333</v>
      </c>
      <c r="G118" s="41">
        <v>1016.5666666666666</v>
      </c>
      <c r="H118" s="41">
        <v>1005.6333333333333</v>
      </c>
      <c r="I118" s="41">
        <v>993.91666666666663</v>
      </c>
      <c r="J118" s="41">
        <v>1039.2166666666667</v>
      </c>
      <c r="K118" s="41">
        <v>1050.9333333333334</v>
      </c>
      <c r="L118" s="41">
        <v>1061.8666666666666</v>
      </c>
      <c r="M118" s="31">
        <v>1040</v>
      </c>
      <c r="N118" s="31">
        <v>1017.35</v>
      </c>
      <c r="O118" s="42">
        <v>3051750</v>
      </c>
      <c r="P118" s="43">
        <v>-4.7860474548773069E-2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44469</v>
      </c>
      <c r="E119" s="40">
        <v>1107.5999999999999</v>
      </c>
      <c r="F119" s="40">
        <v>1109.9666666666665</v>
      </c>
      <c r="G119" s="41">
        <v>1098.083333333333</v>
      </c>
      <c r="H119" s="41">
        <v>1088.5666666666666</v>
      </c>
      <c r="I119" s="41">
        <v>1076.6833333333332</v>
      </c>
      <c r="J119" s="41">
        <v>1119.4833333333329</v>
      </c>
      <c r="K119" s="41">
        <v>1131.3666666666666</v>
      </c>
      <c r="L119" s="41">
        <v>1140.8833333333328</v>
      </c>
      <c r="M119" s="31">
        <v>1121.8499999999999</v>
      </c>
      <c r="N119" s="31">
        <v>1100.45</v>
      </c>
      <c r="O119" s="42">
        <v>1664400</v>
      </c>
      <c r="P119" s="43">
        <v>-7.1619812583668008E-2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44469</v>
      </c>
      <c r="E120" s="40">
        <v>3510.05</v>
      </c>
      <c r="F120" s="40">
        <v>3509.6833333333329</v>
      </c>
      <c r="G120" s="41">
        <v>3456.3666666666659</v>
      </c>
      <c r="H120" s="41">
        <v>3402.6833333333329</v>
      </c>
      <c r="I120" s="41">
        <v>3349.3666666666659</v>
      </c>
      <c r="J120" s="41">
        <v>3563.3666666666659</v>
      </c>
      <c r="K120" s="41">
        <v>3616.6833333333325</v>
      </c>
      <c r="L120" s="41">
        <v>3670.3666666666659</v>
      </c>
      <c r="M120" s="31">
        <v>3563</v>
      </c>
      <c r="N120" s="31">
        <v>3456</v>
      </c>
      <c r="O120" s="42">
        <v>1713200</v>
      </c>
      <c r="P120" s="43">
        <v>-0.19051219051219051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44469</v>
      </c>
      <c r="E121" s="40">
        <v>212.2</v>
      </c>
      <c r="F121" s="40">
        <v>211.16666666666666</v>
      </c>
      <c r="G121" s="41">
        <v>209.38333333333333</v>
      </c>
      <c r="H121" s="41">
        <v>206.56666666666666</v>
      </c>
      <c r="I121" s="41">
        <v>204.78333333333333</v>
      </c>
      <c r="J121" s="41">
        <v>213.98333333333332</v>
      </c>
      <c r="K121" s="41">
        <v>215.76666666666668</v>
      </c>
      <c r="L121" s="41">
        <v>218.58333333333331</v>
      </c>
      <c r="M121" s="31">
        <v>212.95</v>
      </c>
      <c r="N121" s="31">
        <v>208.35</v>
      </c>
      <c r="O121" s="42">
        <v>30464000</v>
      </c>
      <c r="P121" s="43">
        <v>-5.133514986376022E-2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44469</v>
      </c>
      <c r="E122" s="40">
        <v>2703.8</v>
      </c>
      <c r="F122" s="40">
        <v>2729.1166666666668</v>
      </c>
      <c r="G122" s="41">
        <v>2674.6833333333334</v>
      </c>
      <c r="H122" s="41">
        <v>2645.5666666666666</v>
      </c>
      <c r="I122" s="41">
        <v>2591.1333333333332</v>
      </c>
      <c r="J122" s="41">
        <v>2758.2333333333336</v>
      </c>
      <c r="K122" s="41">
        <v>2812.666666666667</v>
      </c>
      <c r="L122" s="41">
        <v>2841.7833333333338</v>
      </c>
      <c r="M122" s="31">
        <v>2783.55</v>
      </c>
      <c r="N122" s="31">
        <v>2700</v>
      </c>
      <c r="O122" s="42">
        <v>1111500</v>
      </c>
      <c r="P122" s="43">
        <v>-0.21325051759834368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44469</v>
      </c>
      <c r="E123" s="40">
        <v>76777.149999999994</v>
      </c>
      <c r="F123" s="40">
        <v>76915.71666666666</v>
      </c>
      <c r="G123" s="41">
        <v>76361.43333333332</v>
      </c>
      <c r="H123" s="41">
        <v>75945.71666666666</v>
      </c>
      <c r="I123" s="41">
        <v>75391.43333333332</v>
      </c>
      <c r="J123" s="41">
        <v>77331.43333333332</v>
      </c>
      <c r="K123" s="41">
        <v>77885.716666666674</v>
      </c>
      <c r="L123" s="41">
        <v>78301.43333333332</v>
      </c>
      <c r="M123" s="31">
        <v>77470</v>
      </c>
      <c r="N123" s="31">
        <v>76500</v>
      </c>
      <c r="O123" s="42">
        <v>45350</v>
      </c>
      <c r="P123" s="43">
        <v>-4.5263157894736845E-2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44469</v>
      </c>
      <c r="E124" s="40">
        <v>1490.4</v>
      </c>
      <c r="F124" s="40">
        <v>1488.8166666666666</v>
      </c>
      <c r="G124" s="41">
        <v>1473.6333333333332</v>
      </c>
      <c r="H124" s="41">
        <v>1456.8666666666666</v>
      </c>
      <c r="I124" s="41">
        <v>1441.6833333333332</v>
      </c>
      <c r="J124" s="41">
        <v>1505.5833333333333</v>
      </c>
      <c r="K124" s="41">
        <v>1520.7666666666667</v>
      </c>
      <c r="L124" s="41">
        <v>1537.5333333333333</v>
      </c>
      <c r="M124" s="31">
        <v>1504</v>
      </c>
      <c r="N124" s="31">
        <v>1472.05</v>
      </c>
      <c r="O124" s="42">
        <v>2986500</v>
      </c>
      <c r="P124" s="43">
        <v>-9.5821980018165304E-2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44469</v>
      </c>
      <c r="E125" s="40">
        <v>409.15</v>
      </c>
      <c r="F125" s="40">
        <v>410.73333333333329</v>
      </c>
      <c r="G125" s="41">
        <v>402.81666666666661</v>
      </c>
      <c r="H125" s="41">
        <v>396.48333333333329</v>
      </c>
      <c r="I125" s="41">
        <v>388.56666666666661</v>
      </c>
      <c r="J125" s="41">
        <v>417.06666666666661</v>
      </c>
      <c r="K125" s="41">
        <v>424.98333333333323</v>
      </c>
      <c r="L125" s="41">
        <v>431.31666666666661</v>
      </c>
      <c r="M125" s="31">
        <v>418.65</v>
      </c>
      <c r="N125" s="31">
        <v>404.4</v>
      </c>
      <c r="O125" s="42">
        <v>3585600</v>
      </c>
      <c r="P125" s="43">
        <v>-4.4424700133274099E-3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44469</v>
      </c>
      <c r="E126" s="40">
        <v>79</v>
      </c>
      <c r="F126" s="40">
        <v>79.850000000000009</v>
      </c>
      <c r="G126" s="41">
        <v>77.40000000000002</v>
      </c>
      <c r="H126" s="41">
        <v>75.800000000000011</v>
      </c>
      <c r="I126" s="41">
        <v>73.350000000000023</v>
      </c>
      <c r="J126" s="41">
        <v>81.450000000000017</v>
      </c>
      <c r="K126" s="41">
        <v>83.9</v>
      </c>
      <c r="L126" s="41">
        <v>85.500000000000014</v>
      </c>
      <c r="M126" s="31">
        <v>82.3</v>
      </c>
      <c r="N126" s="31">
        <v>78.25</v>
      </c>
      <c r="O126" s="42">
        <v>68799000</v>
      </c>
      <c r="P126" s="43">
        <v>-0.31499661475964791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44469</v>
      </c>
      <c r="E127" s="40">
        <v>5817.25</v>
      </c>
      <c r="F127" s="40">
        <v>5820.9666666666672</v>
      </c>
      <c r="G127" s="41">
        <v>5751.9333333333343</v>
      </c>
      <c r="H127" s="41">
        <v>5686.6166666666668</v>
      </c>
      <c r="I127" s="41">
        <v>5617.5833333333339</v>
      </c>
      <c r="J127" s="41">
        <v>5886.2833333333347</v>
      </c>
      <c r="K127" s="41">
        <v>5955.3166666666675</v>
      </c>
      <c r="L127" s="41">
        <v>6020.633333333335</v>
      </c>
      <c r="M127" s="31">
        <v>5890</v>
      </c>
      <c r="N127" s="31">
        <v>5755.65</v>
      </c>
      <c r="O127" s="42">
        <v>928875</v>
      </c>
      <c r="P127" s="43">
        <v>-0.11303413702554309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44469</v>
      </c>
      <c r="E128" s="40">
        <v>3603.25</v>
      </c>
      <c r="F128" s="40">
        <v>3607.7000000000003</v>
      </c>
      <c r="G128" s="41">
        <v>3566.1500000000005</v>
      </c>
      <c r="H128" s="41">
        <v>3529.05</v>
      </c>
      <c r="I128" s="41">
        <v>3487.5000000000005</v>
      </c>
      <c r="J128" s="41">
        <v>3644.8000000000006</v>
      </c>
      <c r="K128" s="41">
        <v>3686.3500000000008</v>
      </c>
      <c r="L128" s="41">
        <v>3723.4500000000007</v>
      </c>
      <c r="M128" s="31">
        <v>3649.25</v>
      </c>
      <c r="N128" s="31">
        <v>3570.6</v>
      </c>
      <c r="O128" s="42">
        <v>408600</v>
      </c>
      <c r="P128" s="43">
        <v>-0.11930164888457807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44469</v>
      </c>
      <c r="E129" s="40">
        <v>20079.849999999999</v>
      </c>
      <c r="F129" s="40">
        <v>20029.566666666666</v>
      </c>
      <c r="G129" s="41">
        <v>19911.48333333333</v>
      </c>
      <c r="H129" s="41">
        <v>19743.116666666665</v>
      </c>
      <c r="I129" s="41">
        <v>19625.033333333329</v>
      </c>
      <c r="J129" s="41">
        <v>20197.933333333331</v>
      </c>
      <c r="K129" s="41">
        <v>20316.016666666666</v>
      </c>
      <c r="L129" s="41">
        <v>20484.383333333331</v>
      </c>
      <c r="M129" s="31">
        <v>20147.650000000001</v>
      </c>
      <c r="N129" s="31">
        <v>19861.2</v>
      </c>
      <c r="O129" s="42">
        <v>383200</v>
      </c>
      <c r="P129" s="43">
        <v>4.4560943643512452E-3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44469</v>
      </c>
      <c r="E130" s="40">
        <v>150.15</v>
      </c>
      <c r="F130" s="40">
        <v>152.61666666666667</v>
      </c>
      <c r="G130" s="41">
        <v>146.88333333333335</v>
      </c>
      <c r="H130" s="41">
        <v>143.61666666666667</v>
      </c>
      <c r="I130" s="41">
        <v>137.88333333333335</v>
      </c>
      <c r="J130" s="41">
        <v>155.88333333333335</v>
      </c>
      <c r="K130" s="41">
        <v>161.6166666666667</v>
      </c>
      <c r="L130" s="41">
        <v>164.88333333333335</v>
      </c>
      <c r="M130" s="31">
        <v>158.35</v>
      </c>
      <c r="N130" s="31">
        <v>149.35</v>
      </c>
      <c r="O130" s="42">
        <v>62162600</v>
      </c>
      <c r="P130" s="43">
        <v>-0.45497268401574342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44469</v>
      </c>
      <c r="E131" s="40">
        <v>110</v>
      </c>
      <c r="F131" s="40">
        <v>110.33333333333333</v>
      </c>
      <c r="G131" s="41">
        <v>108.91666666666666</v>
      </c>
      <c r="H131" s="41">
        <v>107.83333333333333</v>
      </c>
      <c r="I131" s="41">
        <v>106.41666666666666</v>
      </c>
      <c r="J131" s="41">
        <v>111.41666666666666</v>
      </c>
      <c r="K131" s="41">
        <v>112.83333333333331</v>
      </c>
      <c r="L131" s="41">
        <v>113.91666666666666</v>
      </c>
      <c r="M131" s="31">
        <v>111.75</v>
      </c>
      <c r="N131" s="31">
        <v>109.25</v>
      </c>
      <c r="O131" s="42">
        <v>59382600</v>
      </c>
      <c r="P131" s="43">
        <v>-4.6145394616370627E-2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44469</v>
      </c>
      <c r="E132" s="40">
        <v>114.4</v>
      </c>
      <c r="F132" s="40">
        <v>114.30000000000001</v>
      </c>
      <c r="G132" s="41">
        <v>113.40000000000002</v>
      </c>
      <c r="H132" s="41">
        <v>112.4</v>
      </c>
      <c r="I132" s="41">
        <v>111.50000000000001</v>
      </c>
      <c r="J132" s="41">
        <v>115.30000000000003</v>
      </c>
      <c r="K132" s="41">
        <v>116.2</v>
      </c>
      <c r="L132" s="41">
        <v>117.20000000000003</v>
      </c>
      <c r="M132" s="31">
        <v>115.2</v>
      </c>
      <c r="N132" s="31">
        <v>113.3</v>
      </c>
      <c r="O132" s="42">
        <v>45876600</v>
      </c>
      <c r="P132" s="43">
        <v>-0.10406015037593985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44469</v>
      </c>
      <c r="E133" s="40">
        <v>30606.85</v>
      </c>
      <c r="F133" s="40">
        <v>30774.816666666669</v>
      </c>
      <c r="G133" s="41">
        <v>30289.183333333338</v>
      </c>
      <c r="H133" s="41">
        <v>29971.51666666667</v>
      </c>
      <c r="I133" s="41">
        <v>29485.883333333339</v>
      </c>
      <c r="J133" s="41">
        <v>31092.483333333337</v>
      </c>
      <c r="K133" s="41">
        <v>31578.116666666669</v>
      </c>
      <c r="L133" s="41">
        <v>31895.783333333336</v>
      </c>
      <c r="M133" s="31">
        <v>31260.45</v>
      </c>
      <c r="N133" s="31">
        <v>30457.15</v>
      </c>
      <c r="O133" s="42">
        <v>80580</v>
      </c>
      <c r="P133" s="43">
        <v>-1.4869888475836431E-3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44469</v>
      </c>
      <c r="E134" s="40">
        <v>2574.85</v>
      </c>
      <c r="F134" s="40">
        <v>2587.4166666666665</v>
      </c>
      <c r="G134" s="41">
        <v>2540.833333333333</v>
      </c>
      <c r="H134" s="41">
        <v>2506.8166666666666</v>
      </c>
      <c r="I134" s="41">
        <v>2460.2333333333331</v>
      </c>
      <c r="J134" s="41">
        <v>2621.4333333333329</v>
      </c>
      <c r="K134" s="41">
        <v>2668.016666666666</v>
      </c>
      <c r="L134" s="41">
        <v>2702.0333333333328</v>
      </c>
      <c r="M134" s="31">
        <v>2634</v>
      </c>
      <c r="N134" s="31">
        <v>2553.4</v>
      </c>
      <c r="O134" s="42">
        <v>2806375</v>
      </c>
      <c r="P134" s="43">
        <v>-3.453169347209082E-2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44469</v>
      </c>
      <c r="E135" s="40">
        <v>228</v>
      </c>
      <c r="F135" s="40">
        <v>228.51666666666665</v>
      </c>
      <c r="G135" s="41">
        <v>225.5333333333333</v>
      </c>
      <c r="H135" s="41">
        <v>223.06666666666666</v>
      </c>
      <c r="I135" s="41">
        <v>220.08333333333331</v>
      </c>
      <c r="J135" s="41">
        <v>230.98333333333329</v>
      </c>
      <c r="K135" s="41">
        <v>233.96666666666664</v>
      </c>
      <c r="L135" s="41">
        <v>236.43333333333328</v>
      </c>
      <c r="M135" s="31">
        <v>231.5</v>
      </c>
      <c r="N135" s="31">
        <v>226.05</v>
      </c>
      <c r="O135" s="42">
        <v>19851000</v>
      </c>
      <c r="P135" s="43">
        <v>-5.0645624103299855E-2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44469</v>
      </c>
      <c r="E136" s="40">
        <v>123</v>
      </c>
      <c r="F136" s="40">
        <v>123.56666666666666</v>
      </c>
      <c r="G136" s="41">
        <v>121.93333333333332</v>
      </c>
      <c r="H136" s="41">
        <v>120.86666666666666</v>
      </c>
      <c r="I136" s="41">
        <v>119.23333333333332</v>
      </c>
      <c r="J136" s="41">
        <v>124.63333333333333</v>
      </c>
      <c r="K136" s="41">
        <v>126.26666666666665</v>
      </c>
      <c r="L136" s="41">
        <v>127.33333333333333</v>
      </c>
      <c r="M136" s="31">
        <v>125.2</v>
      </c>
      <c r="N136" s="31">
        <v>122.5</v>
      </c>
      <c r="O136" s="42">
        <v>26474000</v>
      </c>
      <c r="P136" s="43">
        <v>-0.11612502587456014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44469</v>
      </c>
      <c r="E137" s="40">
        <v>5709.1</v>
      </c>
      <c r="F137" s="40">
        <v>5731.2666666666664</v>
      </c>
      <c r="G137" s="41">
        <v>5677.5333333333328</v>
      </c>
      <c r="H137" s="41">
        <v>5645.9666666666662</v>
      </c>
      <c r="I137" s="41">
        <v>5592.2333333333327</v>
      </c>
      <c r="J137" s="41">
        <v>5762.833333333333</v>
      </c>
      <c r="K137" s="41">
        <v>5816.5666666666666</v>
      </c>
      <c r="L137" s="41">
        <v>5848.1333333333332</v>
      </c>
      <c r="M137" s="31">
        <v>5785</v>
      </c>
      <c r="N137" s="31">
        <v>5699.7</v>
      </c>
      <c r="O137" s="42">
        <v>218000</v>
      </c>
      <c r="P137" s="43">
        <v>-7.6760190577024878E-2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44469</v>
      </c>
      <c r="E138" s="40">
        <v>2232.35</v>
      </c>
      <c r="F138" s="40">
        <v>2228.3666666666668</v>
      </c>
      <c r="G138" s="41">
        <v>2215.9833333333336</v>
      </c>
      <c r="H138" s="41">
        <v>2199.6166666666668</v>
      </c>
      <c r="I138" s="41">
        <v>2187.2333333333336</v>
      </c>
      <c r="J138" s="41">
        <v>2244.7333333333336</v>
      </c>
      <c r="K138" s="41">
        <v>2257.1166666666668</v>
      </c>
      <c r="L138" s="41">
        <v>2273.4833333333336</v>
      </c>
      <c r="M138" s="31">
        <v>2240.75</v>
      </c>
      <c r="N138" s="31">
        <v>2212</v>
      </c>
      <c r="O138" s="42">
        <v>2590000</v>
      </c>
      <c r="P138" s="43">
        <v>-4.7443913203383599E-2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44469</v>
      </c>
      <c r="E139" s="40">
        <v>3148.55</v>
      </c>
      <c r="F139" s="40">
        <v>3143.2166666666667</v>
      </c>
      <c r="G139" s="41">
        <v>3112.3333333333335</v>
      </c>
      <c r="H139" s="41">
        <v>3076.1166666666668</v>
      </c>
      <c r="I139" s="41">
        <v>3045.2333333333336</v>
      </c>
      <c r="J139" s="41">
        <v>3179.4333333333334</v>
      </c>
      <c r="K139" s="41">
        <v>3210.3166666666666</v>
      </c>
      <c r="L139" s="41">
        <v>3246.5333333333333</v>
      </c>
      <c r="M139" s="31">
        <v>3174.1</v>
      </c>
      <c r="N139" s="31">
        <v>3107</v>
      </c>
      <c r="O139" s="42">
        <v>928750</v>
      </c>
      <c r="P139" s="43">
        <v>-3.3055700156168662E-2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44469</v>
      </c>
      <c r="E140" s="40">
        <v>35.950000000000003</v>
      </c>
      <c r="F140" s="40">
        <v>36.216666666666669</v>
      </c>
      <c r="G140" s="41">
        <v>35.583333333333336</v>
      </c>
      <c r="H140" s="41">
        <v>35.216666666666669</v>
      </c>
      <c r="I140" s="41">
        <v>34.583333333333336</v>
      </c>
      <c r="J140" s="41">
        <v>36.583333333333336</v>
      </c>
      <c r="K140" s="41">
        <v>37.216666666666661</v>
      </c>
      <c r="L140" s="41">
        <v>37.583333333333336</v>
      </c>
      <c r="M140" s="31">
        <v>36.85</v>
      </c>
      <c r="N140" s="31">
        <v>35.85</v>
      </c>
      <c r="O140" s="42">
        <v>283984000</v>
      </c>
      <c r="P140" s="43">
        <v>-0.10674383492702566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44469</v>
      </c>
      <c r="E141" s="40">
        <v>171.4</v>
      </c>
      <c r="F141" s="40">
        <v>171.66666666666666</v>
      </c>
      <c r="G141" s="41">
        <v>169.83333333333331</v>
      </c>
      <c r="H141" s="41">
        <v>168.26666666666665</v>
      </c>
      <c r="I141" s="41">
        <v>166.43333333333331</v>
      </c>
      <c r="J141" s="41">
        <v>173.23333333333332</v>
      </c>
      <c r="K141" s="41">
        <v>175.06666666666663</v>
      </c>
      <c r="L141" s="41">
        <v>176.63333333333333</v>
      </c>
      <c r="M141" s="31">
        <v>173.5</v>
      </c>
      <c r="N141" s="31">
        <v>170.1</v>
      </c>
      <c r="O141" s="42">
        <v>24275816</v>
      </c>
      <c r="P141" s="43">
        <v>-0.21204777566210836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44469</v>
      </c>
      <c r="E142" s="40">
        <v>1305.5999999999999</v>
      </c>
      <c r="F142" s="40">
        <v>1312.45</v>
      </c>
      <c r="G142" s="41">
        <v>1294.1500000000001</v>
      </c>
      <c r="H142" s="41">
        <v>1282.7</v>
      </c>
      <c r="I142" s="41">
        <v>1264.4000000000001</v>
      </c>
      <c r="J142" s="41">
        <v>1323.9</v>
      </c>
      <c r="K142" s="41">
        <v>1342.1999999999998</v>
      </c>
      <c r="L142" s="41">
        <v>1353.65</v>
      </c>
      <c r="M142" s="31">
        <v>1330.75</v>
      </c>
      <c r="N142" s="31">
        <v>1301</v>
      </c>
      <c r="O142" s="42">
        <v>1671142</v>
      </c>
      <c r="P142" s="43">
        <v>-7.2719060523938575E-2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44469</v>
      </c>
      <c r="E143" s="40">
        <v>968.4</v>
      </c>
      <c r="F143" s="40">
        <v>969.51666666666677</v>
      </c>
      <c r="G143" s="41">
        <v>959.03333333333353</v>
      </c>
      <c r="H143" s="41">
        <v>949.66666666666674</v>
      </c>
      <c r="I143" s="41">
        <v>939.18333333333351</v>
      </c>
      <c r="J143" s="41">
        <v>978.88333333333355</v>
      </c>
      <c r="K143" s="41">
        <v>989.3666666666669</v>
      </c>
      <c r="L143" s="41">
        <v>998.73333333333358</v>
      </c>
      <c r="M143" s="31">
        <v>980</v>
      </c>
      <c r="N143" s="31">
        <v>960.15</v>
      </c>
      <c r="O143" s="42">
        <v>1807950</v>
      </c>
      <c r="P143" s="43">
        <v>-7.8023407022106639E-2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44469</v>
      </c>
      <c r="E144" s="40">
        <v>163.1</v>
      </c>
      <c r="F144" s="40">
        <v>163.18333333333334</v>
      </c>
      <c r="G144" s="41">
        <v>161.11666666666667</v>
      </c>
      <c r="H144" s="41">
        <v>159.13333333333333</v>
      </c>
      <c r="I144" s="41">
        <v>157.06666666666666</v>
      </c>
      <c r="J144" s="41">
        <v>165.16666666666669</v>
      </c>
      <c r="K144" s="41">
        <v>167.23333333333335</v>
      </c>
      <c r="L144" s="41">
        <v>169.2166666666667</v>
      </c>
      <c r="M144" s="31">
        <v>165.25</v>
      </c>
      <c r="N144" s="31">
        <v>161.19999999999999</v>
      </c>
      <c r="O144" s="42">
        <v>33550100</v>
      </c>
      <c r="P144" s="43">
        <v>-0.12482033436719873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44469</v>
      </c>
      <c r="E145" s="40">
        <v>143.1</v>
      </c>
      <c r="F145" s="40">
        <v>143.53333333333333</v>
      </c>
      <c r="G145" s="41">
        <v>142.06666666666666</v>
      </c>
      <c r="H145" s="41">
        <v>141.03333333333333</v>
      </c>
      <c r="I145" s="41">
        <v>139.56666666666666</v>
      </c>
      <c r="J145" s="41">
        <v>144.56666666666666</v>
      </c>
      <c r="K145" s="41">
        <v>146.0333333333333</v>
      </c>
      <c r="L145" s="41">
        <v>147.06666666666666</v>
      </c>
      <c r="M145" s="31">
        <v>145</v>
      </c>
      <c r="N145" s="31">
        <v>142.5</v>
      </c>
      <c r="O145" s="42">
        <v>20514000</v>
      </c>
      <c r="P145" s="43">
        <v>-8.3869239013933547E-2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44469</v>
      </c>
      <c r="E146" s="40">
        <v>2234.5</v>
      </c>
      <c r="F146" s="40">
        <v>2232.7333333333331</v>
      </c>
      <c r="G146" s="41">
        <v>2214.9666666666662</v>
      </c>
      <c r="H146" s="41">
        <v>2195.4333333333329</v>
      </c>
      <c r="I146" s="41">
        <v>2177.6666666666661</v>
      </c>
      <c r="J146" s="41">
        <v>2252.2666666666664</v>
      </c>
      <c r="K146" s="41">
        <v>2270.0333333333338</v>
      </c>
      <c r="L146" s="41">
        <v>2289.5666666666666</v>
      </c>
      <c r="M146" s="31">
        <v>2250.5</v>
      </c>
      <c r="N146" s="31">
        <v>2213.1999999999998</v>
      </c>
      <c r="O146" s="42">
        <v>32060500</v>
      </c>
      <c r="P146" s="43">
        <v>-2.138213119257654E-2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44469</v>
      </c>
      <c r="E147" s="40">
        <v>115</v>
      </c>
      <c r="F147" s="40">
        <v>115.45</v>
      </c>
      <c r="G147" s="41">
        <v>113.05000000000001</v>
      </c>
      <c r="H147" s="41">
        <v>111.10000000000001</v>
      </c>
      <c r="I147" s="41">
        <v>108.70000000000002</v>
      </c>
      <c r="J147" s="41">
        <v>117.4</v>
      </c>
      <c r="K147" s="41">
        <v>119.80000000000001</v>
      </c>
      <c r="L147" s="41">
        <v>121.75</v>
      </c>
      <c r="M147" s="31">
        <v>117.85</v>
      </c>
      <c r="N147" s="31">
        <v>113.5</v>
      </c>
      <c r="O147" s="42">
        <v>135299000</v>
      </c>
      <c r="P147" s="43">
        <v>-0.21940257604823241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44469</v>
      </c>
      <c r="E148" s="40">
        <v>1154.3</v>
      </c>
      <c r="F148" s="40">
        <v>1154.6666666666667</v>
      </c>
      <c r="G148" s="41">
        <v>1142.8333333333335</v>
      </c>
      <c r="H148" s="41">
        <v>1131.3666666666668</v>
      </c>
      <c r="I148" s="41">
        <v>1119.5333333333335</v>
      </c>
      <c r="J148" s="41">
        <v>1166.1333333333334</v>
      </c>
      <c r="K148" s="41">
        <v>1177.9666666666669</v>
      </c>
      <c r="L148" s="41">
        <v>1189.4333333333334</v>
      </c>
      <c r="M148" s="31">
        <v>1166.5</v>
      </c>
      <c r="N148" s="31">
        <v>1143.2</v>
      </c>
      <c r="O148" s="42">
        <v>6034500</v>
      </c>
      <c r="P148" s="43">
        <v>-0.35929288103201146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44469</v>
      </c>
      <c r="E149" s="40">
        <v>411.65</v>
      </c>
      <c r="F149" s="40">
        <v>413.09999999999997</v>
      </c>
      <c r="G149" s="41">
        <v>409.19999999999993</v>
      </c>
      <c r="H149" s="41">
        <v>406.74999999999994</v>
      </c>
      <c r="I149" s="41">
        <v>402.84999999999991</v>
      </c>
      <c r="J149" s="41">
        <v>415.54999999999995</v>
      </c>
      <c r="K149" s="41">
        <v>419.44999999999993</v>
      </c>
      <c r="L149" s="41">
        <v>421.9</v>
      </c>
      <c r="M149" s="31">
        <v>417</v>
      </c>
      <c r="N149" s="31">
        <v>410.65</v>
      </c>
      <c r="O149" s="42">
        <v>89601000</v>
      </c>
      <c r="P149" s="43">
        <v>-6.2569639522292497E-2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44469</v>
      </c>
      <c r="E150" s="40">
        <v>26586.400000000001</v>
      </c>
      <c r="F150" s="40">
        <v>26492.133333333331</v>
      </c>
      <c r="G150" s="41">
        <v>26314.266666666663</v>
      </c>
      <c r="H150" s="41">
        <v>26042.133333333331</v>
      </c>
      <c r="I150" s="41">
        <v>25864.266666666663</v>
      </c>
      <c r="J150" s="41">
        <v>26764.266666666663</v>
      </c>
      <c r="K150" s="41">
        <v>26942.133333333331</v>
      </c>
      <c r="L150" s="41">
        <v>27214.266666666663</v>
      </c>
      <c r="M150" s="31">
        <v>26670</v>
      </c>
      <c r="N150" s="31">
        <v>26220</v>
      </c>
      <c r="O150" s="42">
        <v>205825</v>
      </c>
      <c r="P150" s="43">
        <v>-2.7406969875959836E-2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44469</v>
      </c>
      <c r="E151" s="40">
        <v>2215.25</v>
      </c>
      <c r="F151" s="40">
        <v>2210.4</v>
      </c>
      <c r="G151" s="41">
        <v>2194.8500000000004</v>
      </c>
      <c r="H151" s="41">
        <v>2174.4500000000003</v>
      </c>
      <c r="I151" s="41">
        <v>2158.9000000000005</v>
      </c>
      <c r="J151" s="41">
        <v>2230.8000000000002</v>
      </c>
      <c r="K151" s="41">
        <v>2246.3500000000004</v>
      </c>
      <c r="L151" s="41">
        <v>2266.75</v>
      </c>
      <c r="M151" s="31">
        <v>2225.9499999999998</v>
      </c>
      <c r="N151" s="31">
        <v>2190</v>
      </c>
      <c r="O151" s="42">
        <v>1811975</v>
      </c>
      <c r="P151" s="43">
        <v>-8.0519118057493719E-2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44469</v>
      </c>
      <c r="E152" s="40">
        <v>9117.5</v>
      </c>
      <c r="F152" s="40">
        <v>9066.7333333333336</v>
      </c>
      <c r="G152" s="41">
        <v>8953.4666666666672</v>
      </c>
      <c r="H152" s="41">
        <v>8789.4333333333343</v>
      </c>
      <c r="I152" s="41">
        <v>8676.1666666666679</v>
      </c>
      <c r="J152" s="41">
        <v>9230.7666666666664</v>
      </c>
      <c r="K152" s="41">
        <v>9344.0333333333328</v>
      </c>
      <c r="L152" s="41">
        <v>9508.0666666666657</v>
      </c>
      <c r="M152" s="31">
        <v>9180</v>
      </c>
      <c r="N152" s="31">
        <v>8902.7000000000007</v>
      </c>
      <c r="O152" s="42">
        <v>616625</v>
      </c>
      <c r="P152" s="43">
        <v>-4.9701406280100176E-2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44469</v>
      </c>
      <c r="E153" s="40">
        <v>1270.3499999999999</v>
      </c>
      <c r="F153" s="40">
        <v>1277.6166666666666</v>
      </c>
      <c r="G153" s="41">
        <v>1255.083333333333</v>
      </c>
      <c r="H153" s="41">
        <v>1239.8166666666664</v>
      </c>
      <c r="I153" s="41">
        <v>1217.2833333333328</v>
      </c>
      <c r="J153" s="41">
        <v>1292.8833333333332</v>
      </c>
      <c r="K153" s="41">
        <v>1315.4166666666665</v>
      </c>
      <c r="L153" s="41">
        <v>1330.6833333333334</v>
      </c>
      <c r="M153" s="31">
        <v>1300.1500000000001</v>
      </c>
      <c r="N153" s="31">
        <v>1262.3499999999999</v>
      </c>
      <c r="O153" s="42">
        <v>4763200</v>
      </c>
      <c r="P153" s="43">
        <v>1.7666358206444015E-3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44469</v>
      </c>
      <c r="E154" s="40">
        <v>584.4</v>
      </c>
      <c r="F154" s="40">
        <v>587.30000000000007</v>
      </c>
      <c r="G154" s="41">
        <v>579.60000000000014</v>
      </c>
      <c r="H154" s="41">
        <v>574.80000000000007</v>
      </c>
      <c r="I154" s="41">
        <v>567.10000000000014</v>
      </c>
      <c r="J154" s="41">
        <v>592.10000000000014</v>
      </c>
      <c r="K154" s="41">
        <v>599.80000000000018</v>
      </c>
      <c r="L154" s="41">
        <v>604.60000000000014</v>
      </c>
      <c r="M154" s="31">
        <v>595</v>
      </c>
      <c r="N154" s="31">
        <v>582.5</v>
      </c>
      <c r="O154" s="42">
        <v>1957500</v>
      </c>
      <c r="P154" s="43">
        <v>-3.6864828960478248E-2</v>
      </c>
    </row>
    <row r="155" spans="1:16" ht="12.75" customHeight="1">
      <c r="A155" s="31">
        <v>145</v>
      </c>
      <c r="B155" s="323" t="s">
        <v>48</v>
      </c>
      <c r="C155" s="33" t="s">
        <v>196</v>
      </c>
      <c r="D155" s="34">
        <v>44469</v>
      </c>
      <c r="E155" s="40">
        <v>763.35</v>
      </c>
      <c r="F155" s="40">
        <v>766.63333333333333</v>
      </c>
      <c r="G155" s="41">
        <v>759.06666666666661</v>
      </c>
      <c r="H155" s="41">
        <v>754.7833333333333</v>
      </c>
      <c r="I155" s="41">
        <v>747.21666666666658</v>
      </c>
      <c r="J155" s="41">
        <v>770.91666666666663</v>
      </c>
      <c r="K155" s="41">
        <v>778.48333333333346</v>
      </c>
      <c r="L155" s="41">
        <v>782.76666666666665</v>
      </c>
      <c r="M155" s="31">
        <v>774.2</v>
      </c>
      <c r="N155" s="31">
        <v>762.35</v>
      </c>
      <c r="O155" s="42">
        <v>34367200</v>
      </c>
      <c r="P155" s="43">
        <v>-3.9442792299264361E-2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44469</v>
      </c>
      <c r="E156" s="40">
        <v>476.9</v>
      </c>
      <c r="F156" s="40">
        <v>480.83333333333331</v>
      </c>
      <c r="G156" s="41">
        <v>470.66666666666663</v>
      </c>
      <c r="H156" s="41">
        <v>464.43333333333334</v>
      </c>
      <c r="I156" s="41">
        <v>454.26666666666665</v>
      </c>
      <c r="J156" s="41">
        <v>487.06666666666661</v>
      </c>
      <c r="K156" s="41">
        <v>497.23333333333323</v>
      </c>
      <c r="L156" s="41">
        <v>503.46666666666658</v>
      </c>
      <c r="M156" s="31">
        <v>491</v>
      </c>
      <c r="N156" s="31">
        <v>474.6</v>
      </c>
      <c r="O156" s="42">
        <v>13038000</v>
      </c>
      <c r="P156" s="43">
        <v>-3.934571175950486E-2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44469</v>
      </c>
      <c r="E157" s="40">
        <v>828.2</v>
      </c>
      <c r="F157" s="40">
        <v>828.91666666666663</v>
      </c>
      <c r="G157" s="41">
        <v>821.43333333333328</v>
      </c>
      <c r="H157" s="41">
        <v>814.66666666666663</v>
      </c>
      <c r="I157" s="41">
        <v>807.18333333333328</v>
      </c>
      <c r="J157" s="41">
        <v>835.68333333333328</v>
      </c>
      <c r="K157" s="41">
        <v>843.16666666666663</v>
      </c>
      <c r="L157" s="41">
        <v>849.93333333333328</v>
      </c>
      <c r="M157" s="31">
        <v>836.4</v>
      </c>
      <c r="N157" s="31">
        <v>822.15</v>
      </c>
      <c r="O157" s="42">
        <v>10114000</v>
      </c>
      <c r="P157" s="43">
        <v>-5.1753234577161071E-2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44469</v>
      </c>
      <c r="E158" s="40">
        <v>855.25</v>
      </c>
      <c r="F158" s="40">
        <v>850.69999999999993</v>
      </c>
      <c r="G158" s="41">
        <v>843.09999999999991</v>
      </c>
      <c r="H158" s="41">
        <v>830.94999999999993</v>
      </c>
      <c r="I158" s="41">
        <v>823.34999999999991</v>
      </c>
      <c r="J158" s="41">
        <v>862.84999999999991</v>
      </c>
      <c r="K158" s="41">
        <v>870.45</v>
      </c>
      <c r="L158" s="41">
        <v>882.59999999999991</v>
      </c>
      <c r="M158" s="31">
        <v>858.3</v>
      </c>
      <c r="N158" s="31">
        <v>838.55</v>
      </c>
      <c r="O158" s="42">
        <v>7522200</v>
      </c>
      <c r="P158" s="43">
        <v>2.5584391680471195E-2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44469</v>
      </c>
      <c r="E159" s="40">
        <v>284.89999999999998</v>
      </c>
      <c r="F159" s="40">
        <v>285.09999999999997</v>
      </c>
      <c r="G159" s="41">
        <v>281.84999999999991</v>
      </c>
      <c r="H159" s="41">
        <v>278.79999999999995</v>
      </c>
      <c r="I159" s="41">
        <v>275.5499999999999</v>
      </c>
      <c r="J159" s="41">
        <v>288.14999999999992</v>
      </c>
      <c r="K159" s="41">
        <v>291.40000000000003</v>
      </c>
      <c r="L159" s="41">
        <v>294.44999999999993</v>
      </c>
      <c r="M159" s="31">
        <v>288.35000000000002</v>
      </c>
      <c r="N159" s="31">
        <v>282.05</v>
      </c>
      <c r="O159" s="42">
        <v>105809100</v>
      </c>
      <c r="P159" s="43">
        <v>-5.4379664297903772E-2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44469</v>
      </c>
      <c r="E160" s="40">
        <v>125.85</v>
      </c>
      <c r="F160" s="40">
        <v>125.78333333333335</v>
      </c>
      <c r="G160" s="41">
        <v>124.81666666666669</v>
      </c>
      <c r="H160" s="41">
        <v>123.78333333333335</v>
      </c>
      <c r="I160" s="41">
        <v>122.81666666666669</v>
      </c>
      <c r="J160" s="41">
        <v>126.81666666666669</v>
      </c>
      <c r="K160" s="41">
        <v>127.78333333333336</v>
      </c>
      <c r="L160" s="41">
        <v>128.81666666666669</v>
      </c>
      <c r="M160" s="31">
        <v>126.75</v>
      </c>
      <c r="N160" s="31">
        <v>124.75</v>
      </c>
      <c r="O160" s="42">
        <v>122593500</v>
      </c>
      <c r="P160" s="43">
        <v>-8.7932506402852412E-2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44469</v>
      </c>
      <c r="E161" s="40">
        <v>1377.5</v>
      </c>
      <c r="F161" s="40">
        <v>1380.5666666666666</v>
      </c>
      <c r="G161" s="41">
        <v>1364.1333333333332</v>
      </c>
      <c r="H161" s="41">
        <v>1350.7666666666667</v>
      </c>
      <c r="I161" s="41">
        <v>1334.3333333333333</v>
      </c>
      <c r="J161" s="41">
        <v>1393.9333333333332</v>
      </c>
      <c r="K161" s="41">
        <v>1410.3666666666666</v>
      </c>
      <c r="L161" s="41">
        <v>1423.7333333333331</v>
      </c>
      <c r="M161" s="31">
        <v>1397</v>
      </c>
      <c r="N161" s="31">
        <v>1367.2</v>
      </c>
      <c r="O161" s="42">
        <v>41698450</v>
      </c>
      <c r="P161" s="43">
        <v>-4.1836754624113751E-2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44469</v>
      </c>
      <c r="E162" s="40">
        <v>3679.3</v>
      </c>
      <c r="F162" s="40">
        <v>3677.4166666666665</v>
      </c>
      <c r="G162" s="41">
        <v>3657.833333333333</v>
      </c>
      <c r="H162" s="41">
        <v>3636.3666666666663</v>
      </c>
      <c r="I162" s="41">
        <v>3616.7833333333328</v>
      </c>
      <c r="J162" s="41">
        <v>3698.8833333333332</v>
      </c>
      <c r="K162" s="41">
        <v>3718.4666666666662</v>
      </c>
      <c r="L162" s="41">
        <v>3739.9333333333334</v>
      </c>
      <c r="M162" s="31">
        <v>3697</v>
      </c>
      <c r="N162" s="31">
        <v>3655.95</v>
      </c>
      <c r="O162" s="42">
        <v>8884200</v>
      </c>
      <c r="P162" s="43">
        <v>-9.2291187739463598E-2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44469</v>
      </c>
      <c r="E163" s="40">
        <v>1456.1</v>
      </c>
      <c r="F163" s="40">
        <v>1459.5</v>
      </c>
      <c r="G163" s="41">
        <v>1446.9</v>
      </c>
      <c r="H163" s="41">
        <v>1437.7</v>
      </c>
      <c r="I163" s="41">
        <v>1425.1000000000001</v>
      </c>
      <c r="J163" s="41">
        <v>1468.7</v>
      </c>
      <c r="K163" s="41">
        <v>1481.3</v>
      </c>
      <c r="L163" s="41">
        <v>1490.5</v>
      </c>
      <c r="M163" s="31">
        <v>1472.1</v>
      </c>
      <c r="N163" s="31">
        <v>1450.3</v>
      </c>
      <c r="O163" s="42">
        <v>9270000</v>
      </c>
      <c r="P163" s="43">
        <v>-0.17692184753076554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44469</v>
      </c>
      <c r="E164" s="40">
        <v>1823.3</v>
      </c>
      <c r="F164" s="40">
        <v>1826.0999999999997</v>
      </c>
      <c r="G164" s="41">
        <v>1810.3499999999995</v>
      </c>
      <c r="H164" s="41">
        <v>1797.3999999999999</v>
      </c>
      <c r="I164" s="41">
        <v>1781.6499999999996</v>
      </c>
      <c r="J164" s="41">
        <v>1839.0499999999993</v>
      </c>
      <c r="K164" s="41">
        <v>1854.7999999999997</v>
      </c>
      <c r="L164" s="41">
        <v>1867.7499999999991</v>
      </c>
      <c r="M164" s="31">
        <v>1841.85</v>
      </c>
      <c r="N164" s="31">
        <v>1813.15</v>
      </c>
      <c r="O164" s="42">
        <v>4616250</v>
      </c>
      <c r="P164" s="43">
        <v>-3.2483352281955497E-4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44469</v>
      </c>
      <c r="E165" s="40">
        <v>3055.2</v>
      </c>
      <c r="F165" s="40">
        <v>3065.2000000000003</v>
      </c>
      <c r="G165" s="41">
        <v>3037.8500000000004</v>
      </c>
      <c r="H165" s="41">
        <v>3020.5</v>
      </c>
      <c r="I165" s="41">
        <v>2993.15</v>
      </c>
      <c r="J165" s="41">
        <v>3082.5500000000006</v>
      </c>
      <c r="K165" s="41">
        <v>3109.9</v>
      </c>
      <c r="L165" s="41">
        <v>3127.2500000000009</v>
      </c>
      <c r="M165" s="31">
        <v>3092.55</v>
      </c>
      <c r="N165" s="31">
        <v>3047.85</v>
      </c>
      <c r="O165" s="42">
        <v>721500</v>
      </c>
      <c r="P165" s="43">
        <v>-2.0033955857385398E-2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44469</v>
      </c>
      <c r="E166" s="40">
        <v>475.15</v>
      </c>
      <c r="F166" s="40">
        <v>472.36666666666662</v>
      </c>
      <c r="G166" s="41">
        <v>467.83333333333326</v>
      </c>
      <c r="H166" s="41">
        <v>460.51666666666665</v>
      </c>
      <c r="I166" s="41">
        <v>455.98333333333329</v>
      </c>
      <c r="J166" s="41">
        <v>479.68333333333322</v>
      </c>
      <c r="K166" s="41">
        <v>484.21666666666664</v>
      </c>
      <c r="L166" s="41">
        <v>491.53333333333319</v>
      </c>
      <c r="M166" s="31">
        <v>476.9</v>
      </c>
      <c r="N166" s="31">
        <v>465.05</v>
      </c>
      <c r="O166" s="42">
        <v>2340000</v>
      </c>
      <c r="P166" s="43">
        <v>-2.9850746268656716E-2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44469</v>
      </c>
      <c r="E167" s="40">
        <v>946.45</v>
      </c>
      <c r="F167" s="40">
        <v>945.81666666666661</v>
      </c>
      <c r="G167" s="41">
        <v>923.68333333333317</v>
      </c>
      <c r="H167" s="41">
        <v>900.91666666666652</v>
      </c>
      <c r="I167" s="41">
        <v>878.78333333333308</v>
      </c>
      <c r="J167" s="41">
        <v>968.58333333333326</v>
      </c>
      <c r="K167" s="41">
        <v>990.7166666666667</v>
      </c>
      <c r="L167" s="41">
        <v>1013.4833333333333</v>
      </c>
      <c r="M167" s="31">
        <v>967.95</v>
      </c>
      <c r="N167" s="31">
        <v>923.05</v>
      </c>
      <c r="O167" s="42">
        <v>1348500</v>
      </c>
      <c r="P167" s="43">
        <v>0.12795633717404487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44469</v>
      </c>
      <c r="E168" s="40">
        <v>510.4</v>
      </c>
      <c r="F168" s="40">
        <v>513.51666666666677</v>
      </c>
      <c r="G168" s="41">
        <v>504.53333333333353</v>
      </c>
      <c r="H168" s="41">
        <v>498.66666666666674</v>
      </c>
      <c r="I168" s="41">
        <v>489.68333333333351</v>
      </c>
      <c r="J168" s="41">
        <v>519.38333333333355</v>
      </c>
      <c r="K168" s="41">
        <v>528.3666666666669</v>
      </c>
      <c r="L168" s="41">
        <v>534.23333333333358</v>
      </c>
      <c r="M168" s="31">
        <v>522.5</v>
      </c>
      <c r="N168" s="31">
        <v>507.65</v>
      </c>
      <c r="O168" s="42">
        <v>5394200</v>
      </c>
      <c r="P168" s="43">
        <v>-0.10291036088474971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44469</v>
      </c>
      <c r="E169" s="40">
        <v>1439.55</v>
      </c>
      <c r="F169" s="40">
        <v>1440.1833333333334</v>
      </c>
      <c r="G169" s="41">
        <v>1426.3666666666668</v>
      </c>
      <c r="H169" s="41">
        <v>1413.1833333333334</v>
      </c>
      <c r="I169" s="41">
        <v>1399.3666666666668</v>
      </c>
      <c r="J169" s="41">
        <v>1453.3666666666668</v>
      </c>
      <c r="K169" s="41">
        <v>1467.1833333333334</v>
      </c>
      <c r="L169" s="41">
        <v>1480.3666666666668</v>
      </c>
      <c r="M169" s="31">
        <v>1454</v>
      </c>
      <c r="N169" s="31">
        <v>1427</v>
      </c>
      <c r="O169" s="42">
        <v>1438500</v>
      </c>
      <c r="P169" s="43">
        <v>-0.23804226918798665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44469</v>
      </c>
      <c r="E170" s="40">
        <v>7331.2</v>
      </c>
      <c r="F170" s="40">
        <v>7364.4000000000005</v>
      </c>
      <c r="G170" s="41">
        <v>7283.8000000000011</v>
      </c>
      <c r="H170" s="41">
        <v>7236.4000000000005</v>
      </c>
      <c r="I170" s="41">
        <v>7155.8000000000011</v>
      </c>
      <c r="J170" s="41">
        <v>7411.8000000000011</v>
      </c>
      <c r="K170" s="41">
        <v>7492.4000000000015</v>
      </c>
      <c r="L170" s="41">
        <v>7539.8000000000011</v>
      </c>
      <c r="M170" s="31">
        <v>7445</v>
      </c>
      <c r="N170" s="31">
        <v>7317</v>
      </c>
      <c r="O170" s="42">
        <v>1762100</v>
      </c>
      <c r="P170" s="43">
        <v>-5.9711846318036284E-2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44469</v>
      </c>
      <c r="E171" s="40">
        <v>722.25</v>
      </c>
      <c r="F171" s="40">
        <v>724.96666666666658</v>
      </c>
      <c r="G171" s="41">
        <v>717.33333333333314</v>
      </c>
      <c r="H171" s="41">
        <v>712.41666666666652</v>
      </c>
      <c r="I171" s="41">
        <v>704.78333333333308</v>
      </c>
      <c r="J171" s="41">
        <v>729.88333333333321</v>
      </c>
      <c r="K171" s="41">
        <v>737.51666666666665</v>
      </c>
      <c r="L171" s="41">
        <v>742.43333333333328</v>
      </c>
      <c r="M171" s="31">
        <v>732.6</v>
      </c>
      <c r="N171" s="31">
        <v>720.05</v>
      </c>
      <c r="O171" s="42">
        <v>24251500</v>
      </c>
      <c r="P171" s="43">
        <v>-3.2567546543587615E-2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44469</v>
      </c>
      <c r="E172" s="40">
        <v>288.95</v>
      </c>
      <c r="F172" s="40">
        <v>289.2</v>
      </c>
      <c r="G172" s="41">
        <v>283.95</v>
      </c>
      <c r="H172" s="41">
        <v>278.95</v>
      </c>
      <c r="I172" s="41">
        <v>273.7</v>
      </c>
      <c r="J172" s="41">
        <v>294.2</v>
      </c>
      <c r="K172" s="41">
        <v>299.45</v>
      </c>
      <c r="L172" s="41">
        <v>304.45</v>
      </c>
      <c r="M172" s="31">
        <v>294.45</v>
      </c>
      <c r="N172" s="31">
        <v>284.2</v>
      </c>
      <c r="O172" s="42">
        <v>126889200</v>
      </c>
      <c r="P172" s="43">
        <v>-6.5223348862702105E-2</v>
      </c>
    </row>
    <row r="173" spans="1:16" ht="12.75" customHeight="1">
      <c r="A173" s="325">
        <v>163</v>
      </c>
      <c r="B173" s="32" t="s">
        <v>71</v>
      </c>
      <c r="C173" s="33" t="s">
        <v>214</v>
      </c>
      <c r="D173" s="34">
        <v>44469</v>
      </c>
      <c r="E173" s="40">
        <v>959.75</v>
      </c>
      <c r="F173" s="40">
        <v>963.9</v>
      </c>
      <c r="G173" s="41">
        <v>952.15</v>
      </c>
      <c r="H173" s="41">
        <v>944.55</v>
      </c>
      <c r="I173" s="41">
        <v>932.8</v>
      </c>
      <c r="J173" s="41">
        <v>971.5</v>
      </c>
      <c r="K173" s="41">
        <v>983.25</v>
      </c>
      <c r="L173" s="41">
        <v>990.85</v>
      </c>
      <c r="M173" s="31">
        <v>975.65</v>
      </c>
      <c r="N173" s="31">
        <v>956.3</v>
      </c>
      <c r="O173" s="42">
        <v>3518500</v>
      </c>
      <c r="P173" s="43">
        <v>-0.12908415841584159</v>
      </c>
    </row>
    <row r="174" spans="1:16" ht="12.75" customHeight="1">
      <c r="A174" s="326">
        <v>164</v>
      </c>
      <c r="B174" s="324" t="s">
        <v>88</v>
      </c>
      <c r="C174" s="33" t="s">
        <v>215</v>
      </c>
      <c r="D174" s="34">
        <v>44469</v>
      </c>
      <c r="E174" s="40">
        <v>630.35</v>
      </c>
      <c r="F174" s="40">
        <v>632.66666666666674</v>
      </c>
      <c r="G174" s="41">
        <v>625.13333333333344</v>
      </c>
      <c r="H174" s="41">
        <v>619.91666666666674</v>
      </c>
      <c r="I174" s="41">
        <v>612.38333333333344</v>
      </c>
      <c r="J174" s="41">
        <v>637.88333333333344</v>
      </c>
      <c r="K174" s="41">
        <v>645.41666666666674</v>
      </c>
      <c r="L174" s="41">
        <v>650.63333333333344</v>
      </c>
      <c r="M174" s="31">
        <v>640.20000000000005</v>
      </c>
      <c r="N174" s="31">
        <v>627.45000000000005</v>
      </c>
      <c r="O174" s="42">
        <v>27240000</v>
      </c>
      <c r="P174" s="43">
        <v>-7.4778544644312814E-2</v>
      </c>
    </row>
    <row r="175" spans="1:16" ht="12.75" customHeight="1">
      <c r="A175" s="326">
        <v>165</v>
      </c>
      <c r="B175" s="324" t="s">
        <v>183</v>
      </c>
      <c r="C175" s="33" t="s">
        <v>216</v>
      </c>
      <c r="D175" s="34">
        <v>44469</v>
      </c>
      <c r="E175" s="40">
        <v>166.35</v>
      </c>
      <c r="F175" s="40">
        <v>167.16666666666666</v>
      </c>
      <c r="G175" s="41">
        <v>164.88333333333333</v>
      </c>
      <c r="H175" s="41">
        <v>163.41666666666666</v>
      </c>
      <c r="I175" s="41">
        <v>161.13333333333333</v>
      </c>
      <c r="J175" s="41">
        <v>168.63333333333333</v>
      </c>
      <c r="K175" s="41">
        <v>170.91666666666669</v>
      </c>
      <c r="L175" s="41">
        <v>172.38333333333333</v>
      </c>
      <c r="M175" s="31">
        <v>169.45</v>
      </c>
      <c r="N175" s="31">
        <v>165.7</v>
      </c>
      <c r="O175" s="42">
        <v>70401000</v>
      </c>
      <c r="P175" s="43">
        <v>-3.9458065572428473E-2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44435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523" t="s">
        <v>16</v>
      </c>
      <c r="B8" s="525"/>
      <c r="C8" s="529" t="s">
        <v>20</v>
      </c>
      <c r="D8" s="529" t="s">
        <v>21</v>
      </c>
      <c r="E8" s="520" t="s">
        <v>22</v>
      </c>
      <c r="F8" s="521"/>
      <c r="G8" s="522"/>
      <c r="H8" s="520" t="s">
        <v>23</v>
      </c>
      <c r="I8" s="521"/>
      <c r="J8" s="522"/>
      <c r="K8" s="26"/>
      <c r="L8" s="55"/>
      <c r="M8" s="55"/>
      <c r="N8" s="1"/>
      <c r="O8" s="1"/>
    </row>
    <row r="9" spans="1:15" ht="36" customHeight="1">
      <c r="A9" s="527"/>
      <c r="B9" s="528"/>
      <c r="C9" s="528"/>
      <c r="D9" s="5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16636.900000000001</v>
      </c>
      <c r="D10" s="35">
        <v>16641.333333333336</v>
      </c>
      <c r="E10" s="35">
        <v>16598.966666666671</v>
      </c>
      <c r="F10" s="35">
        <v>16561.033333333336</v>
      </c>
      <c r="G10" s="35">
        <v>16518.666666666672</v>
      </c>
      <c r="H10" s="35">
        <v>16679.26666666667</v>
      </c>
      <c r="I10" s="35">
        <v>16721.633333333339</v>
      </c>
      <c r="J10" s="35">
        <v>16759.566666666669</v>
      </c>
      <c r="K10" s="37">
        <v>16683.7</v>
      </c>
      <c r="L10" s="37">
        <v>16603.400000000001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35617.550000000003</v>
      </c>
      <c r="D11" s="40">
        <v>35605.050000000003</v>
      </c>
      <c r="E11" s="40">
        <v>35424.300000000003</v>
      </c>
      <c r="F11" s="40">
        <v>35231.050000000003</v>
      </c>
      <c r="G11" s="40">
        <v>35050.300000000003</v>
      </c>
      <c r="H11" s="40">
        <v>35798.300000000003</v>
      </c>
      <c r="I11" s="40">
        <v>35979.050000000003</v>
      </c>
      <c r="J11" s="40">
        <v>36172.300000000003</v>
      </c>
      <c r="K11" s="31">
        <v>35785.800000000003</v>
      </c>
      <c r="L11" s="31">
        <v>35411.800000000003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1977.65</v>
      </c>
      <c r="D12" s="40">
        <v>1981.2</v>
      </c>
      <c r="E12" s="40">
        <v>1962.65</v>
      </c>
      <c r="F12" s="40">
        <v>1947.65</v>
      </c>
      <c r="G12" s="40">
        <v>1929.1000000000001</v>
      </c>
      <c r="H12" s="40">
        <v>1996.2</v>
      </c>
      <c r="I12" s="40">
        <v>2014.7499999999998</v>
      </c>
      <c r="J12" s="40">
        <v>2029.75</v>
      </c>
      <c r="K12" s="31">
        <v>1999.75</v>
      </c>
      <c r="L12" s="31">
        <v>1966.2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4509.5</v>
      </c>
      <c r="D13" s="40">
        <v>4512.25</v>
      </c>
      <c r="E13" s="40">
        <v>4490.5</v>
      </c>
      <c r="F13" s="40">
        <v>4471.5</v>
      </c>
      <c r="G13" s="40">
        <v>4449.75</v>
      </c>
      <c r="H13" s="40">
        <v>4531.25</v>
      </c>
      <c r="I13" s="40">
        <v>4553</v>
      </c>
      <c r="J13" s="40">
        <v>4572</v>
      </c>
      <c r="K13" s="31">
        <v>4534</v>
      </c>
      <c r="L13" s="31">
        <v>4493.25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34041.1</v>
      </c>
      <c r="D14" s="40">
        <v>34115.583333333328</v>
      </c>
      <c r="E14" s="40">
        <v>33855.21666666666</v>
      </c>
      <c r="F14" s="40">
        <v>33669.333333333328</v>
      </c>
      <c r="G14" s="40">
        <v>33408.96666666666</v>
      </c>
      <c r="H14" s="40">
        <v>34301.46666666666</v>
      </c>
      <c r="I14" s="40">
        <v>34561.833333333328</v>
      </c>
      <c r="J14" s="40">
        <v>34747.71666666666</v>
      </c>
      <c r="K14" s="31">
        <v>34375.949999999997</v>
      </c>
      <c r="L14" s="31">
        <v>33929.699999999997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3521.2</v>
      </c>
      <c r="D15" s="40">
        <v>3523.9333333333329</v>
      </c>
      <c r="E15" s="40">
        <v>3495.8666666666659</v>
      </c>
      <c r="F15" s="40">
        <v>3470.5333333333328</v>
      </c>
      <c r="G15" s="40">
        <v>3442.4666666666658</v>
      </c>
      <c r="H15" s="40">
        <v>3549.266666666666</v>
      </c>
      <c r="I15" s="40">
        <v>3577.3333333333326</v>
      </c>
      <c r="J15" s="40">
        <v>3602.6666666666661</v>
      </c>
      <c r="K15" s="31">
        <v>3552</v>
      </c>
      <c r="L15" s="31">
        <v>3498.6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7291.55</v>
      </c>
      <c r="D16" s="40">
        <v>7304.3666666666659</v>
      </c>
      <c r="E16" s="40">
        <v>7253.2833333333319</v>
      </c>
      <c r="F16" s="40">
        <v>7215.0166666666664</v>
      </c>
      <c r="G16" s="40">
        <v>7163.9333333333325</v>
      </c>
      <c r="H16" s="40">
        <v>7342.6333333333314</v>
      </c>
      <c r="I16" s="40">
        <v>7393.7166666666653</v>
      </c>
      <c r="J16" s="40">
        <v>7431.9833333333308</v>
      </c>
      <c r="K16" s="31">
        <v>7355.45</v>
      </c>
      <c r="L16" s="31">
        <v>7266.1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2275.5500000000002</v>
      </c>
      <c r="D17" s="40">
        <v>2273.4333333333334</v>
      </c>
      <c r="E17" s="40">
        <v>2260.3666666666668</v>
      </c>
      <c r="F17" s="40">
        <v>2245.1833333333334</v>
      </c>
      <c r="G17" s="40">
        <v>2232.1166666666668</v>
      </c>
      <c r="H17" s="40">
        <v>2288.6166666666668</v>
      </c>
      <c r="I17" s="40">
        <v>2301.6833333333334</v>
      </c>
      <c r="J17" s="40">
        <v>2316.8666666666668</v>
      </c>
      <c r="K17" s="31">
        <v>2286.5</v>
      </c>
      <c r="L17" s="31">
        <v>2258.25</v>
      </c>
      <c r="M17" s="31">
        <v>3.7337899999999999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1353.3</v>
      </c>
      <c r="D18" s="40">
        <v>1356.75</v>
      </c>
      <c r="E18" s="40">
        <v>1331.55</v>
      </c>
      <c r="F18" s="40">
        <v>1309.8</v>
      </c>
      <c r="G18" s="40">
        <v>1284.5999999999999</v>
      </c>
      <c r="H18" s="40">
        <v>1378.5</v>
      </c>
      <c r="I18" s="40">
        <v>1403.6999999999998</v>
      </c>
      <c r="J18" s="40">
        <v>1425.45</v>
      </c>
      <c r="K18" s="31">
        <v>1381.95</v>
      </c>
      <c r="L18" s="31">
        <v>1335</v>
      </c>
      <c r="M18" s="31">
        <v>15.02243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906.85</v>
      </c>
      <c r="D19" s="40">
        <v>910.5</v>
      </c>
      <c r="E19" s="40">
        <v>899.35</v>
      </c>
      <c r="F19" s="40">
        <v>891.85</v>
      </c>
      <c r="G19" s="40">
        <v>880.7</v>
      </c>
      <c r="H19" s="40">
        <v>918</v>
      </c>
      <c r="I19" s="40">
        <v>929.15000000000009</v>
      </c>
      <c r="J19" s="40">
        <v>936.65</v>
      </c>
      <c r="K19" s="31">
        <v>921.65</v>
      </c>
      <c r="L19" s="31">
        <v>903</v>
      </c>
      <c r="M19" s="31">
        <v>5.9647699999999997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18906.650000000001</v>
      </c>
      <c r="D20" s="40">
        <v>19006.066666666666</v>
      </c>
      <c r="E20" s="40">
        <v>18660.633333333331</v>
      </c>
      <c r="F20" s="40">
        <v>18414.616666666665</v>
      </c>
      <c r="G20" s="40">
        <v>18069.183333333331</v>
      </c>
      <c r="H20" s="40">
        <v>19252.083333333332</v>
      </c>
      <c r="I20" s="40">
        <v>19597.516666666666</v>
      </c>
      <c r="J20" s="40">
        <v>19843.533333333333</v>
      </c>
      <c r="K20" s="31">
        <v>19351.5</v>
      </c>
      <c r="L20" s="31">
        <v>18760.05</v>
      </c>
      <c r="M20" s="31">
        <v>0.11606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1475.7</v>
      </c>
      <c r="D21" s="40">
        <v>1476.9166666666667</v>
      </c>
      <c r="E21" s="40">
        <v>1459.1833333333334</v>
      </c>
      <c r="F21" s="40">
        <v>1442.6666666666667</v>
      </c>
      <c r="G21" s="40">
        <v>1424.9333333333334</v>
      </c>
      <c r="H21" s="40">
        <v>1493.4333333333334</v>
      </c>
      <c r="I21" s="40">
        <v>1511.1666666666665</v>
      </c>
      <c r="J21" s="40">
        <v>1527.6833333333334</v>
      </c>
      <c r="K21" s="31">
        <v>1494.65</v>
      </c>
      <c r="L21" s="31">
        <v>1460.4</v>
      </c>
      <c r="M21" s="31">
        <v>46.789189999999998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1046.45</v>
      </c>
      <c r="D22" s="40">
        <v>1036.8499999999999</v>
      </c>
      <c r="E22" s="40">
        <v>1026.6999999999998</v>
      </c>
      <c r="F22" s="40">
        <v>1006.9499999999999</v>
      </c>
      <c r="G22" s="40">
        <v>996.79999999999984</v>
      </c>
      <c r="H22" s="40">
        <v>1056.5999999999999</v>
      </c>
      <c r="I22" s="40">
        <v>1066.75</v>
      </c>
      <c r="J22" s="40">
        <v>1086.4999999999998</v>
      </c>
      <c r="K22" s="31">
        <v>1047</v>
      </c>
      <c r="L22" s="31">
        <v>1017.1</v>
      </c>
      <c r="M22" s="31">
        <v>16.865960000000001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721.7</v>
      </c>
      <c r="D23" s="40">
        <v>724.13333333333333</v>
      </c>
      <c r="E23" s="40">
        <v>715.26666666666665</v>
      </c>
      <c r="F23" s="40">
        <v>708.83333333333337</v>
      </c>
      <c r="G23" s="40">
        <v>699.9666666666667</v>
      </c>
      <c r="H23" s="40">
        <v>730.56666666666661</v>
      </c>
      <c r="I23" s="40">
        <v>739.43333333333317</v>
      </c>
      <c r="J23" s="40">
        <v>745.86666666666656</v>
      </c>
      <c r="K23" s="31">
        <v>733</v>
      </c>
      <c r="L23" s="31">
        <v>717.7</v>
      </c>
      <c r="M23" s="31">
        <v>149.69642999999999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1303.9000000000001</v>
      </c>
      <c r="D24" s="40">
        <v>1291.5</v>
      </c>
      <c r="E24" s="40">
        <v>1279.0999999999999</v>
      </c>
      <c r="F24" s="40">
        <v>1254.3</v>
      </c>
      <c r="G24" s="40">
        <v>1241.8999999999999</v>
      </c>
      <c r="H24" s="40">
        <v>1316.3</v>
      </c>
      <c r="I24" s="40">
        <v>1328.7</v>
      </c>
      <c r="J24" s="40">
        <v>1353.5</v>
      </c>
      <c r="K24" s="31">
        <v>1303.9000000000001</v>
      </c>
      <c r="L24" s="31">
        <v>1266.7</v>
      </c>
      <c r="M24" s="31">
        <v>6.27956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1365.45</v>
      </c>
      <c r="D25" s="40">
        <v>1365.45</v>
      </c>
      <c r="E25" s="40">
        <v>1365.45</v>
      </c>
      <c r="F25" s="40">
        <v>1365.45</v>
      </c>
      <c r="G25" s="40">
        <v>1365.45</v>
      </c>
      <c r="H25" s="40">
        <v>1365.45</v>
      </c>
      <c r="I25" s="40">
        <v>1365.45</v>
      </c>
      <c r="J25" s="40">
        <v>1365.45</v>
      </c>
      <c r="K25" s="31">
        <v>1365.45</v>
      </c>
      <c r="L25" s="31">
        <v>1365.45</v>
      </c>
      <c r="M25" s="31">
        <v>7.9974999999999996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106.3</v>
      </c>
      <c r="D26" s="40">
        <v>106.81666666666668</v>
      </c>
      <c r="E26" s="40">
        <v>104.88333333333335</v>
      </c>
      <c r="F26" s="40">
        <v>103.46666666666668</v>
      </c>
      <c r="G26" s="40">
        <v>101.53333333333336</v>
      </c>
      <c r="H26" s="40">
        <v>108.23333333333335</v>
      </c>
      <c r="I26" s="40">
        <v>110.16666666666666</v>
      </c>
      <c r="J26" s="40">
        <v>111.58333333333334</v>
      </c>
      <c r="K26" s="31">
        <v>108.75</v>
      </c>
      <c r="L26" s="31">
        <v>105.4</v>
      </c>
      <c r="M26" s="31">
        <v>32.60971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200.35</v>
      </c>
      <c r="D27" s="40">
        <v>199.9</v>
      </c>
      <c r="E27" s="40">
        <v>197.55</v>
      </c>
      <c r="F27" s="40">
        <v>194.75</v>
      </c>
      <c r="G27" s="40">
        <v>192.4</v>
      </c>
      <c r="H27" s="40">
        <v>202.70000000000002</v>
      </c>
      <c r="I27" s="40">
        <v>205.04999999999998</v>
      </c>
      <c r="J27" s="40">
        <v>207.85000000000002</v>
      </c>
      <c r="K27" s="31">
        <v>202.25</v>
      </c>
      <c r="L27" s="31">
        <v>197.1</v>
      </c>
      <c r="M27" s="31">
        <v>18.2713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2234.25</v>
      </c>
      <c r="D28" s="40">
        <v>2239.5666666666671</v>
      </c>
      <c r="E28" s="40">
        <v>2210.5333333333342</v>
      </c>
      <c r="F28" s="40">
        <v>2186.8166666666671</v>
      </c>
      <c r="G28" s="40">
        <v>2157.7833333333342</v>
      </c>
      <c r="H28" s="40">
        <v>2263.2833333333342</v>
      </c>
      <c r="I28" s="40">
        <v>2292.3166666666671</v>
      </c>
      <c r="J28" s="40">
        <v>2316.0333333333342</v>
      </c>
      <c r="K28" s="31">
        <v>2268.6</v>
      </c>
      <c r="L28" s="31">
        <v>2215.85</v>
      </c>
      <c r="M28" s="31">
        <v>0.30001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735.85</v>
      </c>
      <c r="D29" s="40">
        <v>741.18333333333339</v>
      </c>
      <c r="E29" s="40">
        <v>728.06666666666683</v>
      </c>
      <c r="F29" s="40">
        <v>720.28333333333342</v>
      </c>
      <c r="G29" s="40">
        <v>707.16666666666686</v>
      </c>
      <c r="H29" s="40">
        <v>748.96666666666681</v>
      </c>
      <c r="I29" s="40">
        <v>762.08333333333337</v>
      </c>
      <c r="J29" s="40">
        <v>769.86666666666679</v>
      </c>
      <c r="K29" s="31">
        <v>754.3</v>
      </c>
      <c r="L29" s="31">
        <v>733.4</v>
      </c>
      <c r="M29" s="31">
        <v>2.1591200000000002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3862.8</v>
      </c>
      <c r="D30" s="40">
        <v>3844.8333333333335</v>
      </c>
      <c r="E30" s="40">
        <v>3809.666666666667</v>
      </c>
      <c r="F30" s="40">
        <v>3756.5333333333333</v>
      </c>
      <c r="G30" s="40">
        <v>3721.3666666666668</v>
      </c>
      <c r="H30" s="40">
        <v>3897.9666666666672</v>
      </c>
      <c r="I30" s="40">
        <v>3933.1333333333341</v>
      </c>
      <c r="J30" s="40">
        <v>3986.2666666666673</v>
      </c>
      <c r="K30" s="31">
        <v>3880</v>
      </c>
      <c r="L30" s="31">
        <v>3791.7</v>
      </c>
      <c r="M30" s="31">
        <v>1.3826000000000001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666.3</v>
      </c>
      <c r="D31" s="40">
        <v>670.43333333333328</v>
      </c>
      <c r="E31" s="40">
        <v>660.86666666666656</v>
      </c>
      <c r="F31" s="40">
        <v>655.43333333333328</v>
      </c>
      <c r="G31" s="40">
        <v>645.86666666666656</v>
      </c>
      <c r="H31" s="40">
        <v>675.86666666666656</v>
      </c>
      <c r="I31" s="40">
        <v>685.43333333333339</v>
      </c>
      <c r="J31" s="40">
        <v>690.86666666666656</v>
      </c>
      <c r="K31" s="31">
        <v>680</v>
      </c>
      <c r="L31" s="31">
        <v>665</v>
      </c>
      <c r="M31" s="31">
        <v>11.708019999999999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398.35</v>
      </c>
      <c r="D32" s="40">
        <v>396.8</v>
      </c>
      <c r="E32" s="40">
        <v>392.70000000000005</v>
      </c>
      <c r="F32" s="40">
        <v>387.05</v>
      </c>
      <c r="G32" s="40">
        <v>382.95000000000005</v>
      </c>
      <c r="H32" s="40">
        <v>402.45000000000005</v>
      </c>
      <c r="I32" s="40">
        <v>406.55000000000007</v>
      </c>
      <c r="J32" s="40">
        <v>412.20000000000005</v>
      </c>
      <c r="K32" s="31">
        <v>400.9</v>
      </c>
      <c r="L32" s="31">
        <v>391.15</v>
      </c>
      <c r="M32" s="31">
        <v>35.580579999999998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4700.3999999999996</v>
      </c>
      <c r="D33" s="40">
        <v>4708.9333333333334</v>
      </c>
      <c r="E33" s="40">
        <v>4637.8666666666668</v>
      </c>
      <c r="F33" s="40">
        <v>4575.333333333333</v>
      </c>
      <c r="G33" s="40">
        <v>4504.2666666666664</v>
      </c>
      <c r="H33" s="40">
        <v>4771.4666666666672</v>
      </c>
      <c r="I33" s="40">
        <v>4842.5333333333347</v>
      </c>
      <c r="J33" s="40">
        <v>4905.0666666666675</v>
      </c>
      <c r="K33" s="31">
        <v>4780</v>
      </c>
      <c r="L33" s="31">
        <v>4646.3999999999996</v>
      </c>
      <c r="M33" s="31">
        <v>8.0041899999999995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208.85</v>
      </c>
      <c r="D34" s="40">
        <v>208.31666666666669</v>
      </c>
      <c r="E34" s="40">
        <v>206.63333333333338</v>
      </c>
      <c r="F34" s="40">
        <v>204.41666666666669</v>
      </c>
      <c r="G34" s="40">
        <v>202.73333333333338</v>
      </c>
      <c r="H34" s="40">
        <v>210.53333333333339</v>
      </c>
      <c r="I34" s="40">
        <v>212.21666666666673</v>
      </c>
      <c r="J34" s="40">
        <v>214.43333333333339</v>
      </c>
      <c r="K34" s="31">
        <v>210</v>
      </c>
      <c r="L34" s="31">
        <v>206.1</v>
      </c>
      <c r="M34" s="31">
        <v>28.452210000000001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117.55</v>
      </c>
      <c r="D35" s="40">
        <v>118.10000000000001</v>
      </c>
      <c r="E35" s="40">
        <v>116.45000000000002</v>
      </c>
      <c r="F35" s="40">
        <v>115.35000000000001</v>
      </c>
      <c r="G35" s="40">
        <v>113.70000000000002</v>
      </c>
      <c r="H35" s="40">
        <v>119.20000000000002</v>
      </c>
      <c r="I35" s="40">
        <v>120.85000000000002</v>
      </c>
      <c r="J35" s="40">
        <v>121.95000000000002</v>
      </c>
      <c r="K35" s="31">
        <v>119.75</v>
      </c>
      <c r="L35" s="31">
        <v>117</v>
      </c>
      <c r="M35" s="31">
        <v>88.727810000000005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3039.65</v>
      </c>
      <c r="D36" s="40">
        <v>3050.1166666666663</v>
      </c>
      <c r="E36" s="40">
        <v>3015.7333333333327</v>
      </c>
      <c r="F36" s="40">
        <v>2991.8166666666662</v>
      </c>
      <c r="G36" s="40">
        <v>2957.4333333333325</v>
      </c>
      <c r="H36" s="40">
        <v>3074.0333333333328</v>
      </c>
      <c r="I36" s="40">
        <v>3108.416666666667</v>
      </c>
      <c r="J36" s="40">
        <v>3132.333333333333</v>
      </c>
      <c r="K36" s="31">
        <v>3084.5</v>
      </c>
      <c r="L36" s="31">
        <v>3026.2</v>
      </c>
      <c r="M36" s="31">
        <v>13.19516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699.1</v>
      </c>
      <c r="D37" s="40">
        <v>700.19999999999993</v>
      </c>
      <c r="E37" s="40">
        <v>692.49999999999989</v>
      </c>
      <c r="F37" s="40">
        <v>685.9</v>
      </c>
      <c r="G37" s="40">
        <v>678.19999999999993</v>
      </c>
      <c r="H37" s="40">
        <v>706.79999999999984</v>
      </c>
      <c r="I37" s="40">
        <v>714.49999999999989</v>
      </c>
      <c r="J37" s="40">
        <v>721.0999999999998</v>
      </c>
      <c r="K37" s="31">
        <v>707.9</v>
      </c>
      <c r="L37" s="31">
        <v>693.6</v>
      </c>
      <c r="M37" s="31">
        <v>47.314729999999997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3847.8</v>
      </c>
      <c r="D38" s="40">
        <v>3845.8833333333337</v>
      </c>
      <c r="E38" s="40">
        <v>3801.9666666666672</v>
      </c>
      <c r="F38" s="40">
        <v>3756.1333333333337</v>
      </c>
      <c r="G38" s="40">
        <v>3712.2166666666672</v>
      </c>
      <c r="H38" s="40">
        <v>3891.7166666666672</v>
      </c>
      <c r="I38" s="40">
        <v>3935.6333333333341</v>
      </c>
      <c r="J38" s="40">
        <v>3981.4666666666672</v>
      </c>
      <c r="K38" s="31">
        <v>3889.8</v>
      </c>
      <c r="L38" s="31">
        <v>3800.05</v>
      </c>
      <c r="M38" s="31">
        <v>5.3271899999999999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746.35</v>
      </c>
      <c r="D39" s="40">
        <v>742.9</v>
      </c>
      <c r="E39" s="40">
        <v>735.8</v>
      </c>
      <c r="F39" s="40">
        <v>725.25</v>
      </c>
      <c r="G39" s="40">
        <v>718.15</v>
      </c>
      <c r="H39" s="40">
        <v>753.44999999999993</v>
      </c>
      <c r="I39" s="40">
        <v>760.55000000000007</v>
      </c>
      <c r="J39" s="40">
        <v>771.09999999999991</v>
      </c>
      <c r="K39" s="31">
        <v>750</v>
      </c>
      <c r="L39" s="31">
        <v>732.35</v>
      </c>
      <c r="M39" s="31">
        <v>64.921549999999996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3691.4</v>
      </c>
      <c r="D40" s="40">
        <v>3693.6833333333329</v>
      </c>
      <c r="E40" s="40">
        <v>3667.7166666666658</v>
      </c>
      <c r="F40" s="40">
        <v>3644.0333333333328</v>
      </c>
      <c r="G40" s="40">
        <v>3618.0666666666657</v>
      </c>
      <c r="H40" s="40">
        <v>3717.3666666666659</v>
      </c>
      <c r="I40" s="40">
        <v>3743.333333333333</v>
      </c>
      <c r="J40" s="40">
        <v>3767.016666666666</v>
      </c>
      <c r="K40" s="31">
        <v>3719.65</v>
      </c>
      <c r="L40" s="31">
        <v>3670</v>
      </c>
      <c r="M40" s="31">
        <v>2.8389099999999998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6931.95</v>
      </c>
      <c r="D41" s="40">
        <v>6926.7333333333336</v>
      </c>
      <c r="E41" s="40">
        <v>6860.2166666666672</v>
      </c>
      <c r="F41" s="40">
        <v>6788.4833333333336</v>
      </c>
      <c r="G41" s="40">
        <v>6721.9666666666672</v>
      </c>
      <c r="H41" s="40">
        <v>6998.4666666666672</v>
      </c>
      <c r="I41" s="40">
        <v>7064.9833333333336</v>
      </c>
      <c r="J41" s="40">
        <v>7136.7166666666672</v>
      </c>
      <c r="K41" s="31">
        <v>6993.25</v>
      </c>
      <c r="L41" s="31">
        <v>6855</v>
      </c>
      <c r="M41" s="31">
        <v>12.345879999999999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15958.8</v>
      </c>
      <c r="D42" s="40">
        <v>15920.433333333334</v>
      </c>
      <c r="E42" s="40">
        <v>15716.666666666668</v>
      </c>
      <c r="F42" s="40">
        <v>15474.533333333333</v>
      </c>
      <c r="G42" s="40">
        <v>15270.766666666666</v>
      </c>
      <c r="H42" s="40">
        <v>16162.566666666669</v>
      </c>
      <c r="I42" s="40">
        <v>16366.333333333336</v>
      </c>
      <c r="J42" s="40">
        <v>16608.466666666671</v>
      </c>
      <c r="K42" s="31">
        <v>16124.2</v>
      </c>
      <c r="L42" s="31">
        <v>15678.3</v>
      </c>
      <c r="M42" s="31">
        <v>6.0688199999999997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4142.2</v>
      </c>
      <c r="D43" s="40">
        <v>4138.8499999999995</v>
      </c>
      <c r="E43" s="40">
        <v>4080.8499999999985</v>
      </c>
      <c r="F43" s="40">
        <v>4019.4999999999991</v>
      </c>
      <c r="G43" s="40">
        <v>3961.4999999999982</v>
      </c>
      <c r="H43" s="40">
        <v>4200.1999999999989</v>
      </c>
      <c r="I43" s="40">
        <v>4258.2000000000007</v>
      </c>
      <c r="J43" s="40">
        <v>4319.5499999999993</v>
      </c>
      <c r="K43" s="31">
        <v>4196.8500000000004</v>
      </c>
      <c r="L43" s="31">
        <v>4077.5</v>
      </c>
      <c r="M43" s="31">
        <v>0.36316999999999999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2272.3000000000002</v>
      </c>
      <c r="D44" s="40">
        <v>2270.3500000000004</v>
      </c>
      <c r="E44" s="40">
        <v>2247.5500000000006</v>
      </c>
      <c r="F44" s="40">
        <v>2222.8000000000002</v>
      </c>
      <c r="G44" s="40">
        <v>2200.0000000000005</v>
      </c>
      <c r="H44" s="40">
        <v>2295.1000000000008</v>
      </c>
      <c r="I44" s="40">
        <v>2317.9</v>
      </c>
      <c r="J44" s="40">
        <v>2342.650000000001</v>
      </c>
      <c r="K44" s="31">
        <v>2293.15</v>
      </c>
      <c r="L44" s="31">
        <v>2245.6</v>
      </c>
      <c r="M44" s="31">
        <v>1.95573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265.05</v>
      </c>
      <c r="D45" s="40">
        <v>266.09999999999997</v>
      </c>
      <c r="E45" s="40">
        <v>262.19999999999993</v>
      </c>
      <c r="F45" s="40">
        <v>259.34999999999997</v>
      </c>
      <c r="G45" s="40">
        <v>255.44999999999993</v>
      </c>
      <c r="H45" s="40">
        <v>268.94999999999993</v>
      </c>
      <c r="I45" s="40">
        <v>272.84999999999991</v>
      </c>
      <c r="J45" s="40">
        <v>275.69999999999993</v>
      </c>
      <c r="K45" s="31">
        <v>270</v>
      </c>
      <c r="L45" s="31">
        <v>263.25</v>
      </c>
      <c r="M45" s="31">
        <v>122.70555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74.099999999999994</v>
      </c>
      <c r="D46" s="40">
        <v>74.566666666666663</v>
      </c>
      <c r="E46" s="40">
        <v>73.48333333333332</v>
      </c>
      <c r="F46" s="40">
        <v>72.86666666666666</v>
      </c>
      <c r="G46" s="40">
        <v>71.783333333333317</v>
      </c>
      <c r="H46" s="40">
        <v>75.183333333333323</v>
      </c>
      <c r="I46" s="40">
        <v>76.266666666666666</v>
      </c>
      <c r="J46" s="40">
        <v>76.883333333333326</v>
      </c>
      <c r="K46" s="31">
        <v>75.650000000000006</v>
      </c>
      <c r="L46" s="31">
        <v>73.95</v>
      </c>
      <c r="M46" s="31">
        <v>167.30240000000001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65.75</v>
      </c>
      <c r="D47" s="40">
        <v>65.733333333333334</v>
      </c>
      <c r="E47" s="40">
        <v>65.116666666666674</v>
      </c>
      <c r="F47" s="40">
        <v>64.483333333333334</v>
      </c>
      <c r="G47" s="40">
        <v>63.866666666666674</v>
      </c>
      <c r="H47" s="40">
        <v>66.366666666666674</v>
      </c>
      <c r="I47" s="40">
        <v>66.98333333333332</v>
      </c>
      <c r="J47" s="40">
        <v>67.616666666666674</v>
      </c>
      <c r="K47" s="31">
        <v>66.349999999999994</v>
      </c>
      <c r="L47" s="31">
        <v>65.099999999999994</v>
      </c>
      <c r="M47" s="31">
        <v>21.861129999999999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1707.25</v>
      </c>
      <c r="D48" s="40">
        <v>1713.7</v>
      </c>
      <c r="E48" s="40">
        <v>1694.8500000000001</v>
      </c>
      <c r="F48" s="40">
        <v>1682.45</v>
      </c>
      <c r="G48" s="40">
        <v>1663.6000000000001</v>
      </c>
      <c r="H48" s="40">
        <v>1726.1000000000001</v>
      </c>
      <c r="I48" s="40">
        <v>1744.95</v>
      </c>
      <c r="J48" s="40">
        <v>1757.3500000000001</v>
      </c>
      <c r="K48" s="31">
        <v>1732.55</v>
      </c>
      <c r="L48" s="31">
        <v>1701.3</v>
      </c>
      <c r="M48" s="31">
        <v>2.88042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786.55</v>
      </c>
      <c r="D49" s="40">
        <v>789.13333333333333</v>
      </c>
      <c r="E49" s="40">
        <v>780.26666666666665</v>
      </c>
      <c r="F49" s="40">
        <v>773.98333333333335</v>
      </c>
      <c r="G49" s="40">
        <v>765.11666666666667</v>
      </c>
      <c r="H49" s="40">
        <v>795.41666666666663</v>
      </c>
      <c r="I49" s="40">
        <v>804.28333333333319</v>
      </c>
      <c r="J49" s="40">
        <v>810.56666666666661</v>
      </c>
      <c r="K49" s="31">
        <v>798</v>
      </c>
      <c r="L49" s="31">
        <v>782.85</v>
      </c>
      <c r="M49" s="31">
        <v>10.96367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181.3</v>
      </c>
      <c r="D50" s="40">
        <v>180.96666666666667</v>
      </c>
      <c r="E50" s="40">
        <v>179.73333333333335</v>
      </c>
      <c r="F50" s="40">
        <v>178.16666666666669</v>
      </c>
      <c r="G50" s="40">
        <v>176.93333333333337</v>
      </c>
      <c r="H50" s="40">
        <v>182.53333333333333</v>
      </c>
      <c r="I50" s="40">
        <v>183.76666666666662</v>
      </c>
      <c r="J50" s="40">
        <v>185.33333333333331</v>
      </c>
      <c r="K50" s="31">
        <v>182.2</v>
      </c>
      <c r="L50" s="31">
        <v>179.4</v>
      </c>
      <c r="M50" s="31">
        <v>71.004949999999994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727.1</v>
      </c>
      <c r="D51" s="40">
        <v>728.91666666666663</v>
      </c>
      <c r="E51" s="40">
        <v>722.18333333333328</v>
      </c>
      <c r="F51" s="40">
        <v>717.26666666666665</v>
      </c>
      <c r="G51" s="40">
        <v>710.5333333333333</v>
      </c>
      <c r="H51" s="40">
        <v>733.83333333333326</v>
      </c>
      <c r="I51" s="40">
        <v>740.56666666666661</v>
      </c>
      <c r="J51" s="40">
        <v>745.48333333333323</v>
      </c>
      <c r="K51" s="31">
        <v>735.65</v>
      </c>
      <c r="L51" s="31">
        <v>724</v>
      </c>
      <c r="M51" s="31">
        <v>8.7847600000000003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52</v>
      </c>
      <c r="D52" s="40">
        <v>52.4</v>
      </c>
      <c r="E52" s="40">
        <v>51.4</v>
      </c>
      <c r="F52" s="40">
        <v>50.8</v>
      </c>
      <c r="G52" s="40">
        <v>49.8</v>
      </c>
      <c r="H52" s="40">
        <v>53</v>
      </c>
      <c r="I52" s="40">
        <v>54</v>
      </c>
      <c r="J52" s="40">
        <v>54.6</v>
      </c>
      <c r="K52" s="31">
        <v>53.4</v>
      </c>
      <c r="L52" s="31">
        <v>51.8</v>
      </c>
      <c r="M52" s="31">
        <v>222.09146999999999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466.75</v>
      </c>
      <c r="D53" s="40">
        <v>465.58333333333331</v>
      </c>
      <c r="E53" s="40">
        <v>459.76666666666665</v>
      </c>
      <c r="F53" s="40">
        <v>452.78333333333336</v>
      </c>
      <c r="G53" s="40">
        <v>446.9666666666667</v>
      </c>
      <c r="H53" s="40">
        <v>472.56666666666661</v>
      </c>
      <c r="I53" s="40">
        <v>478.38333333333333</v>
      </c>
      <c r="J53" s="40">
        <v>485.36666666666656</v>
      </c>
      <c r="K53" s="31">
        <v>471.4</v>
      </c>
      <c r="L53" s="31">
        <v>458.6</v>
      </c>
      <c r="M53" s="31">
        <v>74.236490000000003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586.9</v>
      </c>
      <c r="D54" s="40">
        <v>594.23333333333335</v>
      </c>
      <c r="E54" s="40">
        <v>576.9666666666667</v>
      </c>
      <c r="F54" s="40">
        <v>567.0333333333333</v>
      </c>
      <c r="G54" s="40">
        <v>549.76666666666665</v>
      </c>
      <c r="H54" s="40">
        <v>604.16666666666674</v>
      </c>
      <c r="I54" s="40">
        <v>621.43333333333339</v>
      </c>
      <c r="J54" s="40">
        <v>631.36666666666679</v>
      </c>
      <c r="K54" s="31">
        <v>611.5</v>
      </c>
      <c r="L54" s="31">
        <v>584.29999999999995</v>
      </c>
      <c r="M54" s="31">
        <v>258.31903999999997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341</v>
      </c>
      <c r="D55" s="40">
        <v>343.5</v>
      </c>
      <c r="E55" s="40">
        <v>337.5</v>
      </c>
      <c r="F55" s="40">
        <v>334</v>
      </c>
      <c r="G55" s="40">
        <v>328</v>
      </c>
      <c r="H55" s="40">
        <v>347</v>
      </c>
      <c r="I55" s="40">
        <v>353</v>
      </c>
      <c r="J55" s="40">
        <v>356.5</v>
      </c>
      <c r="K55" s="31">
        <v>349.5</v>
      </c>
      <c r="L55" s="31">
        <v>340</v>
      </c>
      <c r="M55" s="31">
        <v>16.975989999999999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1206.2</v>
      </c>
      <c r="D56" s="40">
        <v>1200.6833333333332</v>
      </c>
      <c r="E56" s="40">
        <v>1178.3666666666663</v>
      </c>
      <c r="F56" s="40">
        <v>1150.5333333333331</v>
      </c>
      <c r="G56" s="40">
        <v>1128.2166666666662</v>
      </c>
      <c r="H56" s="40">
        <v>1228.5166666666664</v>
      </c>
      <c r="I56" s="40">
        <v>1250.8333333333335</v>
      </c>
      <c r="J56" s="40">
        <v>1278.6666666666665</v>
      </c>
      <c r="K56" s="31">
        <v>1223</v>
      </c>
      <c r="L56" s="31">
        <v>1172.8499999999999</v>
      </c>
      <c r="M56" s="31">
        <v>3.2644099999999998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13648.4</v>
      </c>
      <c r="D57" s="40">
        <v>13713.25</v>
      </c>
      <c r="E57" s="40">
        <v>13535.15</v>
      </c>
      <c r="F57" s="40">
        <v>13421.9</v>
      </c>
      <c r="G57" s="40">
        <v>13243.8</v>
      </c>
      <c r="H57" s="40">
        <v>13826.5</v>
      </c>
      <c r="I57" s="40">
        <v>14004.599999999999</v>
      </c>
      <c r="J57" s="40">
        <v>14117.85</v>
      </c>
      <c r="K57" s="31">
        <v>13891.35</v>
      </c>
      <c r="L57" s="31">
        <v>13600</v>
      </c>
      <c r="M57" s="31">
        <v>0.22624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3930.9</v>
      </c>
      <c r="D58" s="40">
        <v>3901.0166666666664</v>
      </c>
      <c r="E58" s="40">
        <v>3855.083333333333</v>
      </c>
      <c r="F58" s="40">
        <v>3779.2666666666664</v>
      </c>
      <c r="G58" s="40">
        <v>3733.333333333333</v>
      </c>
      <c r="H58" s="40">
        <v>3976.833333333333</v>
      </c>
      <c r="I58" s="40">
        <v>4022.7666666666664</v>
      </c>
      <c r="J58" s="40">
        <v>4098.583333333333</v>
      </c>
      <c r="K58" s="31">
        <v>3946.95</v>
      </c>
      <c r="L58" s="31">
        <v>3825.2</v>
      </c>
      <c r="M58" s="31">
        <v>11.142340000000001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757.3</v>
      </c>
      <c r="D59" s="40">
        <v>756.13333333333333</v>
      </c>
      <c r="E59" s="40">
        <v>751.66666666666663</v>
      </c>
      <c r="F59" s="40">
        <v>746.0333333333333</v>
      </c>
      <c r="G59" s="40">
        <v>741.56666666666661</v>
      </c>
      <c r="H59" s="40">
        <v>761.76666666666665</v>
      </c>
      <c r="I59" s="40">
        <v>766.23333333333335</v>
      </c>
      <c r="J59" s="40">
        <v>771.86666666666667</v>
      </c>
      <c r="K59" s="31">
        <v>760.6</v>
      </c>
      <c r="L59" s="31">
        <v>750.5</v>
      </c>
      <c r="M59" s="31">
        <v>1.37605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540.6</v>
      </c>
      <c r="D60" s="40">
        <v>542.08333333333337</v>
      </c>
      <c r="E60" s="40">
        <v>537.16666666666674</v>
      </c>
      <c r="F60" s="40">
        <v>533.73333333333335</v>
      </c>
      <c r="G60" s="40">
        <v>528.81666666666672</v>
      </c>
      <c r="H60" s="40">
        <v>545.51666666666677</v>
      </c>
      <c r="I60" s="40">
        <v>550.43333333333351</v>
      </c>
      <c r="J60" s="40">
        <v>553.86666666666679</v>
      </c>
      <c r="K60" s="31">
        <v>547</v>
      </c>
      <c r="L60" s="31">
        <v>538.65</v>
      </c>
      <c r="M60" s="31">
        <v>28.093440000000001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152.85</v>
      </c>
      <c r="D61" s="40">
        <v>153.11666666666667</v>
      </c>
      <c r="E61" s="40">
        <v>151.08333333333334</v>
      </c>
      <c r="F61" s="40">
        <v>149.31666666666666</v>
      </c>
      <c r="G61" s="40">
        <v>147.28333333333333</v>
      </c>
      <c r="H61" s="40">
        <v>154.88333333333335</v>
      </c>
      <c r="I61" s="40">
        <v>156.91666666666666</v>
      </c>
      <c r="J61" s="40">
        <v>158.68333333333337</v>
      </c>
      <c r="K61" s="31">
        <v>155.15</v>
      </c>
      <c r="L61" s="31">
        <v>151.35</v>
      </c>
      <c r="M61" s="31">
        <v>301.56306999999998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135.15</v>
      </c>
      <c r="D62" s="40">
        <v>134.75</v>
      </c>
      <c r="E62" s="40">
        <v>133.30000000000001</v>
      </c>
      <c r="F62" s="40">
        <v>131.45000000000002</v>
      </c>
      <c r="G62" s="40">
        <v>130.00000000000003</v>
      </c>
      <c r="H62" s="40">
        <v>136.6</v>
      </c>
      <c r="I62" s="40">
        <v>138.04999999999998</v>
      </c>
      <c r="J62" s="40">
        <v>139.89999999999998</v>
      </c>
      <c r="K62" s="31">
        <v>136.19999999999999</v>
      </c>
      <c r="L62" s="31">
        <v>132.9</v>
      </c>
      <c r="M62" s="31">
        <v>7.6215599999999997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530.75</v>
      </c>
      <c r="D63" s="40">
        <v>524.9</v>
      </c>
      <c r="E63" s="40">
        <v>516.19999999999993</v>
      </c>
      <c r="F63" s="40">
        <v>501.65</v>
      </c>
      <c r="G63" s="40">
        <v>492.94999999999993</v>
      </c>
      <c r="H63" s="40">
        <v>539.44999999999993</v>
      </c>
      <c r="I63" s="40">
        <v>548.15</v>
      </c>
      <c r="J63" s="40">
        <v>562.69999999999993</v>
      </c>
      <c r="K63" s="31">
        <v>533.6</v>
      </c>
      <c r="L63" s="31">
        <v>510.35</v>
      </c>
      <c r="M63" s="31">
        <v>63.742139999999999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911.3</v>
      </c>
      <c r="D64" s="40">
        <v>911.44999999999993</v>
      </c>
      <c r="E64" s="40">
        <v>906.14999999999986</v>
      </c>
      <c r="F64" s="40">
        <v>900.99999999999989</v>
      </c>
      <c r="G64" s="40">
        <v>895.69999999999982</v>
      </c>
      <c r="H64" s="40">
        <v>916.59999999999991</v>
      </c>
      <c r="I64" s="40">
        <v>921.89999999999986</v>
      </c>
      <c r="J64" s="40">
        <v>927.05</v>
      </c>
      <c r="K64" s="31">
        <v>916.75</v>
      </c>
      <c r="L64" s="31">
        <v>906.3</v>
      </c>
      <c r="M64" s="31">
        <v>15.220319999999999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144.55000000000001</v>
      </c>
      <c r="D65" s="40">
        <v>145.31666666666666</v>
      </c>
      <c r="E65" s="40">
        <v>143.43333333333334</v>
      </c>
      <c r="F65" s="40">
        <v>142.31666666666666</v>
      </c>
      <c r="G65" s="40">
        <v>140.43333333333334</v>
      </c>
      <c r="H65" s="40">
        <v>146.43333333333334</v>
      </c>
      <c r="I65" s="40">
        <v>148.31666666666666</v>
      </c>
      <c r="J65" s="40">
        <v>149.43333333333334</v>
      </c>
      <c r="K65" s="31">
        <v>147.19999999999999</v>
      </c>
      <c r="L65" s="31">
        <v>144.19999999999999</v>
      </c>
      <c r="M65" s="31">
        <v>11.13048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137.30000000000001</v>
      </c>
      <c r="D66" s="40">
        <v>137.68333333333337</v>
      </c>
      <c r="E66" s="40">
        <v>135.96666666666673</v>
      </c>
      <c r="F66" s="40">
        <v>134.63333333333335</v>
      </c>
      <c r="G66" s="40">
        <v>132.91666666666671</v>
      </c>
      <c r="H66" s="40">
        <v>139.01666666666674</v>
      </c>
      <c r="I66" s="40">
        <v>140.73333333333338</v>
      </c>
      <c r="J66" s="40">
        <v>142.06666666666675</v>
      </c>
      <c r="K66" s="31">
        <v>139.4</v>
      </c>
      <c r="L66" s="31">
        <v>136.35</v>
      </c>
      <c r="M66" s="31">
        <v>68.456919999999997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4968.75</v>
      </c>
      <c r="D67" s="40">
        <v>5002.916666666667</v>
      </c>
      <c r="E67" s="40">
        <v>4880.8333333333339</v>
      </c>
      <c r="F67" s="40">
        <v>4792.916666666667</v>
      </c>
      <c r="G67" s="40">
        <v>4670.8333333333339</v>
      </c>
      <c r="H67" s="40">
        <v>5090.8333333333339</v>
      </c>
      <c r="I67" s="40">
        <v>5212.9166666666679</v>
      </c>
      <c r="J67" s="40">
        <v>5300.8333333333339</v>
      </c>
      <c r="K67" s="31">
        <v>5125</v>
      </c>
      <c r="L67" s="31">
        <v>4915</v>
      </c>
      <c r="M67" s="31">
        <v>5.1028799999999999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1654.4</v>
      </c>
      <c r="D68" s="40">
        <v>1656.2166666666665</v>
      </c>
      <c r="E68" s="40">
        <v>1644.4333333333329</v>
      </c>
      <c r="F68" s="40">
        <v>1634.4666666666665</v>
      </c>
      <c r="G68" s="40">
        <v>1622.6833333333329</v>
      </c>
      <c r="H68" s="40">
        <v>1666.1833333333329</v>
      </c>
      <c r="I68" s="40">
        <v>1677.9666666666662</v>
      </c>
      <c r="J68" s="40">
        <v>1687.9333333333329</v>
      </c>
      <c r="K68" s="31">
        <v>1668</v>
      </c>
      <c r="L68" s="31">
        <v>1646.25</v>
      </c>
      <c r="M68" s="31">
        <v>3.3523000000000001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653.04999999999995</v>
      </c>
      <c r="D69" s="40">
        <v>654</v>
      </c>
      <c r="E69" s="40">
        <v>643.4</v>
      </c>
      <c r="F69" s="40">
        <v>633.75</v>
      </c>
      <c r="G69" s="40">
        <v>623.15</v>
      </c>
      <c r="H69" s="40">
        <v>663.65</v>
      </c>
      <c r="I69" s="40">
        <v>674.24999999999989</v>
      </c>
      <c r="J69" s="40">
        <v>683.9</v>
      </c>
      <c r="K69" s="31">
        <v>664.6</v>
      </c>
      <c r="L69" s="31">
        <v>644.35</v>
      </c>
      <c r="M69" s="31">
        <v>28.500119999999999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767.8</v>
      </c>
      <c r="D70" s="40">
        <v>772.11666666666679</v>
      </c>
      <c r="E70" s="40">
        <v>760.63333333333355</v>
      </c>
      <c r="F70" s="40">
        <v>753.46666666666681</v>
      </c>
      <c r="G70" s="40">
        <v>741.98333333333358</v>
      </c>
      <c r="H70" s="40">
        <v>779.28333333333353</v>
      </c>
      <c r="I70" s="40">
        <v>790.76666666666665</v>
      </c>
      <c r="J70" s="40">
        <v>797.93333333333351</v>
      </c>
      <c r="K70" s="31">
        <v>783.6</v>
      </c>
      <c r="L70" s="31">
        <v>764.95</v>
      </c>
      <c r="M70" s="31">
        <v>4.6838600000000001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460</v>
      </c>
      <c r="D71" s="40">
        <v>459.0333333333333</v>
      </c>
      <c r="E71" s="40">
        <v>451.06666666666661</v>
      </c>
      <c r="F71" s="40">
        <v>442.13333333333333</v>
      </c>
      <c r="G71" s="40">
        <v>434.16666666666663</v>
      </c>
      <c r="H71" s="40">
        <v>467.96666666666658</v>
      </c>
      <c r="I71" s="40">
        <v>475.93333333333328</v>
      </c>
      <c r="J71" s="40">
        <v>484.86666666666656</v>
      </c>
      <c r="K71" s="31">
        <v>467</v>
      </c>
      <c r="L71" s="31">
        <v>450.1</v>
      </c>
      <c r="M71" s="31">
        <v>9.8423599999999993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981.1</v>
      </c>
      <c r="D72" s="40">
        <v>985.88333333333333</v>
      </c>
      <c r="E72" s="40">
        <v>974.2166666666667</v>
      </c>
      <c r="F72" s="40">
        <v>967.33333333333337</v>
      </c>
      <c r="G72" s="40">
        <v>955.66666666666674</v>
      </c>
      <c r="H72" s="40">
        <v>992.76666666666665</v>
      </c>
      <c r="I72" s="40">
        <v>1004.4333333333334</v>
      </c>
      <c r="J72" s="40">
        <v>1011.3166666666666</v>
      </c>
      <c r="K72" s="31">
        <v>997.55</v>
      </c>
      <c r="L72" s="31">
        <v>979</v>
      </c>
      <c r="M72" s="31">
        <v>9.9715600000000002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307.55</v>
      </c>
      <c r="D73" s="40">
        <v>308.09999999999997</v>
      </c>
      <c r="E73" s="40">
        <v>304.69999999999993</v>
      </c>
      <c r="F73" s="40">
        <v>301.84999999999997</v>
      </c>
      <c r="G73" s="40">
        <v>298.44999999999993</v>
      </c>
      <c r="H73" s="40">
        <v>310.94999999999993</v>
      </c>
      <c r="I73" s="40">
        <v>314.34999999999991</v>
      </c>
      <c r="J73" s="40">
        <v>317.19999999999993</v>
      </c>
      <c r="K73" s="31">
        <v>311.5</v>
      </c>
      <c r="L73" s="31">
        <v>305.25</v>
      </c>
      <c r="M73" s="31">
        <v>82.823250000000002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605.5</v>
      </c>
      <c r="D74" s="40">
        <v>604.55000000000007</v>
      </c>
      <c r="E74" s="40">
        <v>599.90000000000009</v>
      </c>
      <c r="F74" s="40">
        <v>594.30000000000007</v>
      </c>
      <c r="G74" s="40">
        <v>589.65000000000009</v>
      </c>
      <c r="H74" s="40">
        <v>610.15000000000009</v>
      </c>
      <c r="I74" s="40">
        <v>614.79999999999995</v>
      </c>
      <c r="J74" s="40">
        <v>620.40000000000009</v>
      </c>
      <c r="K74" s="31">
        <v>609.20000000000005</v>
      </c>
      <c r="L74" s="31">
        <v>598.95000000000005</v>
      </c>
      <c r="M74" s="31">
        <v>17.934010000000001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2042.7</v>
      </c>
      <c r="D75" s="40">
        <v>2029.0333333333335</v>
      </c>
      <c r="E75" s="40">
        <v>2006.416666666667</v>
      </c>
      <c r="F75" s="40">
        <v>1970.1333333333334</v>
      </c>
      <c r="G75" s="40">
        <v>1947.5166666666669</v>
      </c>
      <c r="H75" s="40">
        <v>2065.3166666666671</v>
      </c>
      <c r="I75" s="40">
        <v>2087.9333333333334</v>
      </c>
      <c r="J75" s="40">
        <v>2124.2166666666672</v>
      </c>
      <c r="K75" s="31">
        <v>2051.65</v>
      </c>
      <c r="L75" s="31">
        <v>1992.75</v>
      </c>
      <c r="M75" s="31">
        <v>3.7042199999999998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2086.35</v>
      </c>
      <c r="D76" s="40">
        <v>2084.35</v>
      </c>
      <c r="E76" s="40">
        <v>2070.8999999999996</v>
      </c>
      <c r="F76" s="40">
        <v>2055.4499999999998</v>
      </c>
      <c r="G76" s="40">
        <v>2041.9999999999995</v>
      </c>
      <c r="H76" s="40">
        <v>2099.7999999999997</v>
      </c>
      <c r="I76" s="40">
        <v>2113.2499999999995</v>
      </c>
      <c r="J76" s="40">
        <v>2128.6999999999998</v>
      </c>
      <c r="K76" s="31">
        <v>2097.8000000000002</v>
      </c>
      <c r="L76" s="31">
        <v>2068.9</v>
      </c>
      <c r="M76" s="31">
        <v>4.4466299999999999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186.7</v>
      </c>
      <c r="D77" s="40">
        <v>187.96666666666667</v>
      </c>
      <c r="E77" s="40">
        <v>184.43333333333334</v>
      </c>
      <c r="F77" s="40">
        <v>182.16666666666666</v>
      </c>
      <c r="G77" s="40">
        <v>178.63333333333333</v>
      </c>
      <c r="H77" s="40">
        <v>190.23333333333335</v>
      </c>
      <c r="I77" s="40">
        <v>193.76666666666671</v>
      </c>
      <c r="J77" s="40">
        <v>196.03333333333336</v>
      </c>
      <c r="K77" s="31">
        <v>191.5</v>
      </c>
      <c r="L77" s="31">
        <v>185.7</v>
      </c>
      <c r="M77" s="31">
        <v>7.3118999999999996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4846.7</v>
      </c>
      <c r="D78" s="40">
        <v>4850.9666666666662</v>
      </c>
      <c r="E78" s="40">
        <v>4824.7333333333327</v>
      </c>
      <c r="F78" s="40">
        <v>4802.7666666666664</v>
      </c>
      <c r="G78" s="40">
        <v>4776.5333333333328</v>
      </c>
      <c r="H78" s="40">
        <v>4872.9333333333325</v>
      </c>
      <c r="I78" s="40">
        <v>4899.1666666666661</v>
      </c>
      <c r="J78" s="40">
        <v>4921.1333333333323</v>
      </c>
      <c r="K78" s="31">
        <v>4877.2</v>
      </c>
      <c r="L78" s="31">
        <v>4829</v>
      </c>
      <c r="M78" s="31">
        <v>2.8199000000000001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4042.7</v>
      </c>
      <c r="D79" s="40">
        <v>3990.7166666666667</v>
      </c>
      <c r="E79" s="40">
        <v>3893.4333333333334</v>
      </c>
      <c r="F79" s="40">
        <v>3744.1666666666665</v>
      </c>
      <c r="G79" s="40">
        <v>3646.8833333333332</v>
      </c>
      <c r="H79" s="40">
        <v>4139.9833333333336</v>
      </c>
      <c r="I79" s="40">
        <v>4237.2666666666673</v>
      </c>
      <c r="J79" s="40">
        <v>4386.5333333333338</v>
      </c>
      <c r="K79" s="31">
        <v>4088</v>
      </c>
      <c r="L79" s="31">
        <v>3841.45</v>
      </c>
      <c r="M79" s="31">
        <v>5.3080400000000001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3801.2</v>
      </c>
      <c r="D80" s="40">
        <v>3816.6666666666665</v>
      </c>
      <c r="E80" s="40">
        <v>3778.333333333333</v>
      </c>
      <c r="F80" s="40">
        <v>3755.4666666666667</v>
      </c>
      <c r="G80" s="40">
        <v>3717.1333333333332</v>
      </c>
      <c r="H80" s="40">
        <v>3839.5333333333328</v>
      </c>
      <c r="I80" s="40">
        <v>3877.8666666666659</v>
      </c>
      <c r="J80" s="40">
        <v>3900.7333333333327</v>
      </c>
      <c r="K80" s="31">
        <v>3855</v>
      </c>
      <c r="L80" s="31">
        <v>3793.8</v>
      </c>
      <c r="M80" s="31">
        <v>1.75725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4503.5</v>
      </c>
      <c r="D81" s="40">
        <v>4514.9333333333334</v>
      </c>
      <c r="E81" s="40">
        <v>4474.9666666666672</v>
      </c>
      <c r="F81" s="40">
        <v>4446.4333333333334</v>
      </c>
      <c r="G81" s="40">
        <v>4406.4666666666672</v>
      </c>
      <c r="H81" s="40">
        <v>4543.4666666666672</v>
      </c>
      <c r="I81" s="40">
        <v>4583.4333333333325</v>
      </c>
      <c r="J81" s="40">
        <v>4611.9666666666672</v>
      </c>
      <c r="K81" s="31">
        <v>4554.8999999999996</v>
      </c>
      <c r="L81" s="31">
        <v>4486.3999999999996</v>
      </c>
      <c r="M81" s="31">
        <v>4.8171900000000001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2578.75</v>
      </c>
      <c r="D82" s="40">
        <v>2570.0833333333335</v>
      </c>
      <c r="E82" s="40">
        <v>2555.166666666667</v>
      </c>
      <c r="F82" s="40">
        <v>2531.5833333333335</v>
      </c>
      <c r="G82" s="40">
        <v>2516.666666666667</v>
      </c>
      <c r="H82" s="40">
        <v>2593.666666666667</v>
      </c>
      <c r="I82" s="40">
        <v>2608.5833333333339</v>
      </c>
      <c r="J82" s="40">
        <v>2632.166666666667</v>
      </c>
      <c r="K82" s="31">
        <v>2585</v>
      </c>
      <c r="L82" s="31">
        <v>2546.5</v>
      </c>
      <c r="M82" s="31">
        <v>4.40543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593.15</v>
      </c>
      <c r="D83" s="40">
        <v>590.13333333333333</v>
      </c>
      <c r="E83" s="40">
        <v>583.01666666666665</v>
      </c>
      <c r="F83" s="40">
        <v>572.88333333333333</v>
      </c>
      <c r="G83" s="40">
        <v>565.76666666666665</v>
      </c>
      <c r="H83" s="40">
        <v>600.26666666666665</v>
      </c>
      <c r="I83" s="40">
        <v>607.38333333333321</v>
      </c>
      <c r="J83" s="40">
        <v>617.51666666666665</v>
      </c>
      <c r="K83" s="31">
        <v>597.25</v>
      </c>
      <c r="L83" s="31">
        <v>580</v>
      </c>
      <c r="M83" s="31">
        <v>2.6486499999999999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1691.5</v>
      </c>
      <c r="D84" s="40">
        <v>1678.1666666666667</v>
      </c>
      <c r="E84" s="40">
        <v>1639.3333333333335</v>
      </c>
      <c r="F84" s="40">
        <v>1587.1666666666667</v>
      </c>
      <c r="G84" s="40">
        <v>1548.3333333333335</v>
      </c>
      <c r="H84" s="40">
        <v>1730.3333333333335</v>
      </c>
      <c r="I84" s="40">
        <v>1769.166666666667</v>
      </c>
      <c r="J84" s="40">
        <v>1821.3333333333335</v>
      </c>
      <c r="K84" s="31">
        <v>1717</v>
      </c>
      <c r="L84" s="31">
        <v>1626</v>
      </c>
      <c r="M84" s="31">
        <v>0.52473000000000003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1343.15</v>
      </c>
      <c r="D85" s="40">
        <v>1341.25</v>
      </c>
      <c r="E85" s="40">
        <v>1330.4</v>
      </c>
      <c r="F85" s="40">
        <v>1317.65</v>
      </c>
      <c r="G85" s="40">
        <v>1306.8000000000002</v>
      </c>
      <c r="H85" s="40">
        <v>1354</v>
      </c>
      <c r="I85" s="40">
        <v>1364.85</v>
      </c>
      <c r="J85" s="40">
        <v>1377.6</v>
      </c>
      <c r="K85" s="31">
        <v>1352.1</v>
      </c>
      <c r="L85" s="31">
        <v>1328.5</v>
      </c>
      <c r="M85" s="31">
        <v>18.379480000000001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157.30000000000001</v>
      </c>
      <c r="D86" s="40">
        <v>158.45000000000002</v>
      </c>
      <c r="E86" s="40">
        <v>155.90000000000003</v>
      </c>
      <c r="F86" s="40">
        <v>154.50000000000003</v>
      </c>
      <c r="G86" s="40">
        <v>151.95000000000005</v>
      </c>
      <c r="H86" s="40">
        <v>159.85000000000002</v>
      </c>
      <c r="I86" s="40">
        <v>162.40000000000003</v>
      </c>
      <c r="J86" s="40">
        <v>163.80000000000001</v>
      </c>
      <c r="K86" s="31">
        <v>161</v>
      </c>
      <c r="L86" s="31">
        <v>157.05000000000001</v>
      </c>
      <c r="M86" s="31">
        <v>36.052950000000003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78.2</v>
      </c>
      <c r="D87" s="40">
        <v>78.933333333333337</v>
      </c>
      <c r="E87" s="40">
        <v>77.26666666666668</v>
      </c>
      <c r="F87" s="40">
        <v>76.333333333333343</v>
      </c>
      <c r="G87" s="40">
        <v>74.666666666666686</v>
      </c>
      <c r="H87" s="40">
        <v>79.866666666666674</v>
      </c>
      <c r="I87" s="40">
        <v>81.533333333333331</v>
      </c>
      <c r="J87" s="40">
        <v>82.466666666666669</v>
      </c>
      <c r="K87" s="31">
        <v>80.599999999999994</v>
      </c>
      <c r="L87" s="31">
        <v>78</v>
      </c>
      <c r="M87" s="31">
        <v>105.75502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277.55</v>
      </c>
      <c r="D88" s="40">
        <v>278.51666666666671</v>
      </c>
      <c r="E88" s="40">
        <v>273.43333333333339</v>
      </c>
      <c r="F88" s="40">
        <v>269.31666666666666</v>
      </c>
      <c r="G88" s="40">
        <v>264.23333333333335</v>
      </c>
      <c r="H88" s="40">
        <v>282.63333333333344</v>
      </c>
      <c r="I88" s="40">
        <v>287.71666666666681</v>
      </c>
      <c r="J88" s="40">
        <v>291.83333333333348</v>
      </c>
      <c r="K88" s="31">
        <v>283.60000000000002</v>
      </c>
      <c r="L88" s="31">
        <v>274.39999999999998</v>
      </c>
      <c r="M88" s="31">
        <v>24.38316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142.65</v>
      </c>
      <c r="D89" s="40">
        <v>143.11666666666667</v>
      </c>
      <c r="E89" s="40">
        <v>140.93333333333334</v>
      </c>
      <c r="F89" s="40">
        <v>139.21666666666667</v>
      </c>
      <c r="G89" s="40">
        <v>137.03333333333333</v>
      </c>
      <c r="H89" s="40">
        <v>144.83333333333334</v>
      </c>
      <c r="I89" s="40">
        <v>147.01666666666668</v>
      </c>
      <c r="J89" s="40">
        <v>148.73333333333335</v>
      </c>
      <c r="K89" s="31">
        <v>145.30000000000001</v>
      </c>
      <c r="L89" s="31">
        <v>141.4</v>
      </c>
      <c r="M89" s="31">
        <v>97.530609999999996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28.75</v>
      </c>
      <c r="D90" s="40">
        <v>28.816666666666666</v>
      </c>
      <c r="E90" s="40">
        <v>28.533333333333331</v>
      </c>
      <c r="F90" s="40">
        <v>28.316666666666666</v>
      </c>
      <c r="G90" s="40">
        <v>28.033333333333331</v>
      </c>
      <c r="H90" s="40">
        <v>29.033333333333331</v>
      </c>
      <c r="I90" s="40">
        <v>29.31666666666667</v>
      </c>
      <c r="J90" s="40">
        <v>29.533333333333331</v>
      </c>
      <c r="K90" s="31">
        <v>29.1</v>
      </c>
      <c r="L90" s="31">
        <v>28.6</v>
      </c>
      <c r="M90" s="31">
        <v>60.557870000000001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3876.45</v>
      </c>
      <c r="D91" s="40">
        <v>3879.2666666666664</v>
      </c>
      <c r="E91" s="40">
        <v>3838.1833333333329</v>
      </c>
      <c r="F91" s="40">
        <v>3799.9166666666665</v>
      </c>
      <c r="G91" s="40">
        <v>3758.833333333333</v>
      </c>
      <c r="H91" s="40">
        <v>3917.5333333333328</v>
      </c>
      <c r="I91" s="40">
        <v>3958.6166666666668</v>
      </c>
      <c r="J91" s="40">
        <v>3996.8833333333328</v>
      </c>
      <c r="K91" s="31">
        <v>3920.35</v>
      </c>
      <c r="L91" s="31">
        <v>3841</v>
      </c>
      <c r="M91" s="31">
        <v>4.54556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512.85</v>
      </c>
      <c r="D92" s="40">
        <v>516.06666666666672</v>
      </c>
      <c r="E92" s="40">
        <v>507.83333333333348</v>
      </c>
      <c r="F92" s="40">
        <v>502.81666666666678</v>
      </c>
      <c r="G92" s="40">
        <v>494.58333333333354</v>
      </c>
      <c r="H92" s="40">
        <v>521.08333333333348</v>
      </c>
      <c r="I92" s="40">
        <v>529.31666666666683</v>
      </c>
      <c r="J92" s="40">
        <v>534.33333333333337</v>
      </c>
      <c r="K92" s="31">
        <v>524.29999999999995</v>
      </c>
      <c r="L92" s="31">
        <v>511.05</v>
      </c>
      <c r="M92" s="31">
        <v>10.79304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625.65</v>
      </c>
      <c r="D93" s="40">
        <v>627.73333333333323</v>
      </c>
      <c r="E93" s="40">
        <v>621.66666666666652</v>
      </c>
      <c r="F93" s="40">
        <v>617.68333333333328</v>
      </c>
      <c r="G93" s="40">
        <v>611.61666666666656</v>
      </c>
      <c r="H93" s="40">
        <v>631.71666666666647</v>
      </c>
      <c r="I93" s="40">
        <v>637.7833333333333</v>
      </c>
      <c r="J93" s="40">
        <v>641.76666666666642</v>
      </c>
      <c r="K93" s="31">
        <v>633.79999999999995</v>
      </c>
      <c r="L93" s="31">
        <v>623.75</v>
      </c>
      <c r="M93" s="31">
        <v>0.98804000000000003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1042.6500000000001</v>
      </c>
      <c r="D94" s="40">
        <v>1048.7333333333333</v>
      </c>
      <c r="E94" s="40">
        <v>1022.6166666666668</v>
      </c>
      <c r="F94" s="40">
        <v>1002.5833333333335</v>
      </c>
      <c r="G94" s="40">
        <v>976.46666666666692</v>
      </c>
      <c r="H94" s="40">
        <v>1068.7666666666667</v>
      </c>
      <c r="I94" s="40">
        <v>1094.883333333333</v>
      </c>
      <c r="J94" s="40">
        <v>1114.9166666666665</v>
      </c>
      <c r="K94" s="31">
        <v>1074.8499999999999</v>
      </c>
      <c r="L94" s="31">
        <v>1028.7</v>
      </c>
      <c r="M94" s="31">
        <v>42.0122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552.04999999999995</v>
      </c>
      <c r="D95" s="40">
        <v>550.9</v>
      </c>
      <c r="E95" s="40">
        <v>544.15</v>
      </c>
      <c r="F95" s="40">
        <v>536.25</v>
      </c>
      <c r="G95" s="40">
        <v>529.5</v>
      </c>
      <c r="H95" s="40">
        <v>558.79999999999995</v>
      </c>
      <c r="I95" s="40">
        <v>565.54999999999995</v>
      </c>
      <c r="J95" s="40">
        <v>573.44999999999993</v>
      </c>
      <c r="K95" s="31">
        <v>557.65</v>
      </c>
      <c r="L95" s="31">
        <v>543</v>
      </c>
      <c r="M95" s="31">
        <v>3.42821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1465.25</v>
      </c>
      <c r="D96" s="40">
        <v>1458.7666666666667</v>
      </c>
      <c r="E96" s="40">
        <v>1439.7833333333333</v>
      </c>
      <c r="F96" s="40">
        <v>1414.3166666666666</v>
      </c>
      <c r="G96" s="40">
        <v>1395.3333333333333</v>
      </c>
      <c r="H96" s="40">
        <v>1484.2333333333333</v>
      </c>
      <c r="I96" s="40">
        <v>1503.2166666666665</v>
      </c>
      <c r="J96" s="40">
        <v>1528.6833333333334</v>
      </c>
      <c r="K96" s="31">
        <v>1477.75</v>
      </c>
      <c r="L96" s="31">
        <v>1433.3</v>
      </c>
      <c r="M96" s="31">
        <v>7.56332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1439.05</v>
      </c>
      <c r="D97" s="40">
        <v>1442.95</v>
      </c>
      <c r="E97" s="40">
        <v>1426.15</v>
      </c>
      <c r="F97" s="40">
        <v>1413.25</v>
      </c>
      <c r="G97" s="40">
        <v>1396.45</v>
      </c>
      <c r="H97" s="40">
        <v>1455.8500000000001</v>
      </c>
      <c r="I97" s="40">
        <v>1472.6499999999999</v>
      </c>
      <c r="J97" s="40">
        <v>1485.5500000000002</v>
      </c>
      <c r="K97" s="31">
        <v>1459.75</v>
      </c>
      <c r="L97" s="31">
        <v>1430.05</v>
      </c>
      <c r="M97" s="31">
        <v>9.3693500000000007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708.75</v>
      </c>
      <c r="D98" s="40">
        <v>710.51666666666677</v>
      </c>
      <c r="E98" s="40">
        <v>702.23333333333358</v>
      </c>
      <c r="F98" s="40">
        <v>695.71666666666681</v>
      </c>
      <c r="G98" s="40">
        <v>687.43333333333362</v>
      </c>
      <c r="H98" s="40">
        <v>717.03333333333353</v>
      </c>
      <c r="I98" s="40">
        <v>725.31666666666661</v>
      </c>
      <c r="J98" s="40">
        <v>731.83333333333348</v>
      </c>
      <c r="K98" s="31">
        <v>718.8</v>
      </c>
      <c r="L98" s="31">
        <v>704</v>
      </c>
      <c r="M98" s="31">
        <v>14.20984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346.7</v>
      </c>
      <c r="D99" s="40">
        <v>346.23333333333335</v>
      </c>
      <c r="E99" s="40">
        <v>342.4666666666667</v>
      </c>
      <c r="F99" s="40">
        <v>338.23333333333335</v>
      </c>
      <c r="G99" s="40">
        <v>334.4666666666667</v>
      </c>
      <c r="H99" s="40">
        <v>350.4666666666667</v>
      </c>
      <c r="I99" s="40">
        <v>354.23333333333335</v>
      </c>
      <c r="J99" s="40">
        <v>358.4666666666667</v>
      </c>
      <c r="K99" s="31">
        <v>350</v>
      </c>
      <c r="L99" s="31">
        <v>342</v>
      </c>
      <c r="M99" s="31">
        <v>6.7763999999999998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1167.45</v>
      </c>
      <c r="D100" s="40">
        <v>1164.8166666666666</v>
      </c>
      <c r="E100" s="40">
        <v>1157.6333333333332</v>
      </c>
      <c r="F100" s="40">
        <v>1147.8166666666666</v>
      </c>
      <c r="G100" s="40">
        <v>1140.6333333333332</v>
      </c>
      <c r="H100" s="40">
        <v>1174.6333333333332</v>
      </c>
      <c r="I100" s="40">
        <v>1181.8166666666666</v>
      </c>
      <c r="J100" s="40">
        <v>1191.6333333333332</v>
      </c>
      <c r="K100" s="31">
        <v>1172</v>
      </c>
      <c r="L100" s="31">
        <v>1155</v>
      </c>
      <c r="M100" s="31">
        <v>46.54833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2977.6</v>
      </c>
      <c r="D101" s="40">
        <v>2974.0833333333335</v>
      </c>
      <c r="E101" s="40">
        <v>2960.4666666666672</v>
      </c>
      <c r="F101" s="40">
        <v>2943.3333333333335</v>
      </c>
      <c r="G101" s="40">
        <v>2929.7166666666672</v>
      </c>
      <c r="H101" s="40">
        <v>2991.2166666666672</v>
      </c>
      <c r="I101" s="40">
        <v>3004.833333333333</v>
      </c>
      <c r="J101" s="40">
        <v>3021.9666666666672</v>
      </c>
      <c r="K101" s="31">
        <v>2987.7</v>
      </c>
      <c r="L101" s="31">
        <v>2956.95</v>
      </c>
      <c r="M101" s="31">
        <v>1.8800699999999999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1554.8</v>
      </c>
      <c r="D102" s="40">
        <v>1556.4166666666667</v>
      </c>
      <c r="E102" s="40">
        <v>1541.8333333333335</v>
      </c>
      <c r="F102" s="40">
        <v>1528.8666666666668</v>
      </c>
      <c r="G102" s="40">
        <v>1514.2833333333335</v>
      </c>
      <c r="H102" s="40">
        <v>1569.3833333333334</v>
      </c>
      <c r="I102" s="40">
        <v>1583.9666666666669</v>
      </c>
      <c r="J102" s="40">
        <v>1596.9333333333334</v>
      </c>
      <c r="K102" s="31">
        <v>1571</v>
      </c>
      <c r="L102" s="31">
        <v>1543.45</v>
      </c>
      <c r="M102" s="31">
        <v>55.595010000000002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698.85</v>
      </c>
      <c r="D103" s="40">
        <v>696.94999999999993</v>
      </c>
      <c r="E103" s="40">
        <v>691.89999999999986</v>
      </c>
      <c r="F103" s="40">
        <v>684.94999999999993</v>
      </c>
      <c r="G103" s="40">
        <v>679.89999999999986</v>
      </c>
      <c r="H103" s="40">
        <v>703.89999999999986</v>
      </c>
      <c r="I103" s="40">
        <v>708.94999999999982</v>
      </c>
      <c r="J103" s="40">
        <v>715.89999999999986</v>
      </c>
      <c r="K103" s="31">
        <v>702</v>
      </c>
      <c r="L103" s="31">
        <v>690</v>
      </c>
      <c r="M103" s="31">
        <v>76.715239999999994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1215</v>
      </c>
      <c r="D104" s="40">
        <v>1208.95</v>
      </c>
      <c r="E104" s="40">
        <v>1197.0500000000002</v>
      </c>
      <c r="F104" s="40">
        <v>1179.1000000000001</v>
      </c>
      <c r="G104" s="40">
        <v>1167.2000000000003</v>
      </c>
      <c r="H104" s="40">
        <v>1226.9000000000001</v>
      </c>
      <c r="I104" s="40">
        <v>1238.8000000000002</v>
      </c>
      <c r="J104" s="40">
        <v>1256.75</v>
      </c>
      <c r="K104" s="31">
        <v>1220.8499999999999</v>
      </c>
      <c r="L104" s="31">
        <v>1191</v>
      </c>
      <c r="M104" s="31">
        <v>14.13269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2647.55</v>
      </c>
      <c r="D105" s="40">
        <v>2656.6833333333334</v>
      </c>
      <c r="E105" s="40">
        <v>2633.3666666666668</v>
      </c>
      <c r="F105" s="40">
        <v>2619.1833333333334</v>
      </c>
      <c r="G105" s="40">
        <v>2595.8666666666668</v>
      </c>
      <c r="H105" s="40">
        <v>2670.8666666666668</v>
      </c>
      <c r="I105" s="40">
        <v>2694.1833333333334</v>
      </c>
      <c r="J105" s="40">
        <v>2708.3666666666668</v>
      </c>
      <c r="K105" s="31">
        <v>2680</v>
      </c>
      <c r="L105" s="31">
        <v>2642.5</v>
      </c>
      <c r="M105" s="31">
        <v>4.4552899999999998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424.1</v>
      </c>
      <c r="D106" s="40">
        <v>425.73333333333335</v>
      </c>
      <c r="E106" s="40">
        <v>419.16666666666669</v>
      </c>
      <c r="F106" s="40">
        <v>414.23333333333335</v>
      </c>
      <c r="G106" s="40">
        <v>407.66666666666669</v>
      </c>
      <c r="H106" s="40">
        <v>430.66666666666669</v>
      </c>
      <c r="I106" s="40">
        <v>437.23333333333329</v>
      </c>
      <c r="J106" s="40">
        <v>442.16666666666669</v>
      </c>
      <c r="K106" s="31">
        <v>432.3</v>
      </c>
      <c r="L106" s="31">
        <v>420.8</v>
      </c>
      <c r="M106" s="31">
        <v>76.956739999999996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1289.5999999999999</v>
      </c>
      <c r="D107" s="40">
        <v>1283.8666666666666</v>
      </c>
      <c r="E107" s="40">
        <v>1256.7333333333331</v>
      </c>
      <c r="F107" s="40">
        <v>1223.8666666666666</v>
      </c>
      <c r="G107" s="40">
        <v>1196.7333333333331</v>
      </c>
      <c r="H107" s="40">
        <v>1316.7333333333331</v>
      </c>
      <c r="I107" s="40">
        <v>1343.8666666666668</v>
      </c>
      <c r="J107" s="40">
        <v>1376.7333333333331</v>
      </c>
      <c r="K107" s="31">
        <v>1311</v>
      </c>
      <c r="L107" s="31">
        <v>1251</v>
      </c>
      <c r="M107" s="31">
        <v>26.871369999999999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255.5</v>
      </c>
      <c r="D108" s="40">
        <v>255.86666666666667</v>
      </c>
      <c r="E108" s="40">
        <v>253.28333333333336</v>
      </c>
      <c r="F108" s="40">
        <v>251.06666666666669</v>
      </c>
      <c r="G108" s="40">
        <v>248.48333333333338</v>
      </c>
      <c r="H108" s="40">
        <v>258.08333333333337</v>
      </c>
      <c r="I108" s="40">
        <v>260.66666666666663</v>
      </c>
      <c r="J108" s="40">
        <v>262.88333333333333</v>
      </c>
      <c r="K108" s="31">
        <v>258.45</v>
      </c>
      <c r="L108" s="31">
        <v>253.65</v>
      </c>
      <c r="M108" s="31">
        <v>20.31157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2666.4</v>
      </c>
      <c r="D109" s="40">
        <v>2665.0666666666671</v>
      </c>
      <c r="E109" s="40">
        <v>2632.3333333333339</v>
      </c>
      <c r="F109" s="40">
        <v>2598.2666666666669</v>
      </c>
      <c r="G109" s="40">
        <v>2565.5333333333338</v>
      </c>
      <c r="H109" s="40">
        <v>2699.1333333333341</v>
      </c>
      <c r="I109" s="40">
        <v>2731.8666666666668</v>
      </c>
      <c r="J109" s="40">
        <v>2765.9333333333343</v>
      </c>
      <c r="K109" s="31">
        <v>2697.8</v>
      </c>
      <c r="L109" s="31">
        <v>2631</v>
      </c>
      <c r="M109" s="31">
        <v>21.172910000000002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315.3</v>
      </c>
      <c r="D110" s="40">
        <v>314.76666666666665</v>
      </c>
      <c r="E110" s="40">
        <v>312.5333333333333</v>
      </c>
      <c r="F110" s="40">
        <v>309.76666666666665</v>
      </c>
      <c r="G110" s="40">
        <v>307.5333333333333</v>
      </c>
      <c r="H110" s="40">
        <v>317.5333333333333</v>
      </c>
      <c r="I110" s="40">
        <v>319.76666666666665</v>
      </c>
      <c r="J110" s="40">
        <v>322.5333333333333</v>
      </c>
      <c r="K110" s="31">
        <v>317</v>
      </c>
      <c r="L110" s="31">
        <v>312</v>
      </c>
      <c r="M110" s="31">
        <v>6.41303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2700.35</v>
      </c>
      <c r="D111" s="40">
        <v>2700.85</v>
      </c>
      <c r="E111" s="40">
        <v>2681.7</v>
      </c>
      <c r="F111" s="40">
        <v>2663.0499999999997</v>
      </c>
      <c r="G111" s="40">
        <v>2643.8999999999996</v>
      </c>
      <c r="H111" s="40">
        <v>2719.5</v>
      </c>
      <c r="I111" s="40">
        <v>2738.6500000000005</v>
      </c>
      <c r="J111" s="40">
        <v>2757.3</v>
      </c>
      <c r="K111" s="31">
        <v>2720</v>
      </c>
      <c r="L111" s="31">
        <v>2682.2</v>
      </c>
      <c r="M111" s="31">
        <v>18.55274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698.8</v>
      </c>
      <c r="D112" s="40">
        <v>696.7833333333333</v>
      </c>
      <c r="E112" s="40">
        <v>692.01666666666665</v>
      </c>
      <c r="F112" s="40">
        <v>685.23333333333335</v>
      </c>
      <c r="G112" s="40">
        <v>680.4666666666667</v>
      </c>
      <c r="H112" s="40">
        <v>703.56666666666661</v>
      </c>
      <c r="I112" s="40">
        <v>708.33333333333326</v>
      </c>
      <c r="J112" s="40">
        <v>715.11666666666656</v>
      </c>
      <c r="K112" s="31">
        <v>701.55</v>
      </c>
      <c r="L112" s="31">
        <v>690</v>
      </c>
      <c r="M112" s="31">
        <v>107.56731000000001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1471.15</v>
      </c>
      <c r="D113" s="40">
        <v>1468.05</v>
      </c>
      <c r="E113" s="40">
        <v>1451.1</v>
      </c>
      <c r="F113" s="40">
        <v>1431.05</v>
      </c>
      <c r="G113" s="40">
        <v>1414.1</v>
      </c>
      <c r="H113" s="40">
        <v>1488.1</v>
      </c>
      <c r="I113" s="40">
        <v>1505.0500000000002</v>
      </c>
      <c r="J113" s="40">
        <v>1525.1</v>
      </c>
      <c r="K113" s="31">
        <v>1485</v>
      </c>
      <c r="L113" s="31">
        <v>1448</v>
      </c>
      <c r="M113" s="31">
        <v>7.7771999999999997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651.85</v>
      </c>
      <c r="D114" s="40">
        <v>651.29999999999995</v>
      </c>
      <c r="E114" s="40">
        <v>645.84999999999991</v>
      </c>
      <c r="F114" s="40">
        <v>639.84999999999991</v>
      </c>
      <c r="G114" s="40">
        <v>634.39999999999986</v>
      </c>
      <c r="H114" s="40">
        <v>657.3</v>
      </c>
      <c r="I114" s="40">
        <v>662.75</v>
      </c>
      <c r="J114" s="40">
        <v>668.75</v>
      </c>
      <c r="K114" s="31">
        <v>656.75</v>
      </c>
      <c r="L114" s="31">
        <v>645.29999999999995</v>
      </c>
      <c r="M114" s="31">
        <v>20.397790000000001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699.9</v>
      </c>
      <c r="D115" s="40">
        <v>696.91666666666663</v>
      </c>
      <c r="E115" s="40">
        <v>689.98333333333323</v>
      </c>
      <c r="F115" s="40">
        <v>680.06666666666661</v>
      </c>
      <c r="G115" s="40">
        <v>673.13333333333321</v>
      </c>
      <c r="H115" s="40">
        <v>706.83333333333326</v>
      </c>
      <c r="I115" s="40">
        <v>713.76666666666665</v>
      </c>
      <c r="J115" s="40">
        <v>723.68333333333328</v>
      </c>
      <c r="K115" s="31">
        <v>703.85</v>
      </c>
      <c r="L115" s="31">
        <v>687</v>
      </c>
      <c r="M115" s="31">
        <v>3.7150300000000001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42.2</v>
      </c>
      <c r="D116" s="40">
        <v>42.316666666666663</v>
      </c>
      <c r="E116" s="40">
        <v>41.733333333333327</v>
      </c>
      <c r="F116" s="40">
        <v>41.266666666666666</v>
      </c>
      <c r="G116" s="40">
        <v>40.68333333333333</v>
      </c>
      <c r="H116" s="40">
        <v>42.783333333333324</v>
      </c>
      <c r="I116" s="40">
        <v>43.366666666666667</v>
      </c>
      <c r="J116" s="40">
        <v>43.833333333333321</v>
      </c>
      <c r="K116" s="31">
        <v>42.9</v>
      </c>
      <c r="L116" s="31">
        <v>41.85</v>
      </c>
      <c r="M116" s="31">
        <v>224.42384000000001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204.6</v>
      </c>
      <c r="D117" s="40">
        <v>205.26666666666665</v>
      </c>
      <c r="E117" s="40">
        <v>203.68333333333331</v>
      </c>
      <c r="F117" s="40">
        <v>202.76666666666665</v>
      </c>
      <c r="G117" s="40">
        <v>201.18333333333331</v>
      </c>
      <c r="H117" s="40">
        <v>206.18333333333331</v>
      </c>
      <c r="I117" s="40">
        <v>207.76666666666668</v>
      </c>
      <c r="J117" s="40">
        <v>208.68333333333331</v>
      </c>
      <c r="K117" s="31">
        <v>206.85</v>
      </c>
      <c r="L117" s="31">
        <v>204.35</v>
      </c>
      <c r="M117" s="31">
        <v>148.36172999999999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219</v>
      </c>
      <c r="D118" s="40">
        <v>220.66666666666666</v>
      </c>
      <c r="E118" s="40">
        <v>215.58333333333331</v>
      </c>
      <c r="F118" s="40">
        <v>212.16666666666666</v>
      </c>
      <c r="G118" s="40">
        <v>207.08333333333331</v>
      </c>
      <c r="H118" s="40">
        <v>224.08333333333331</v>
      </c>
      <c r="I118" s="40">
        <v>229.16666666666663</v>
      </c>
      <c r="J118" s="40">
        <v>232.58333333333331</v>
      </c>
      <c r="K118" s="31">
        <v>225.75</v>
      </c>
      <c r="L118" s="31">
        <v>217.25</v>
      </c>
      <c r="M118" s="31">
        <v>116.91182999999999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7077.95</v>
      </c>
      <c r="D119" s="40">
        <v>7079.3833333333341</v>
      </c>
      <c r="E119" s="40">
        <v>7018.7666666666682</v>
      </c>
      <c r="F119" s="40">
        <v>6959.5833333333339</v>
      </c>
      <c r="G119" s="40">
        <v>6898.9666666666681</v>
      </c>
      <c r="H119" s="40">
        <v>7138.5666666666684</v>
      </c>
      <c r="I119" s="40">
        <v>7199.1833333333352</v>
      </c>
      <c r="J119" s="40">
        <v>7258.3666666666686</v>
      </c>
      <c r="K119" s="31">
        <v>7140</v>
      </c>
      <c r="L119" s="31">
        <v>7020.2</v>
      </c>
      <c r="M119" s="31">
        <v>0.32923000000000002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137.65</v>
      </c>
      <c r="D120" s="40">
        <v>138.06666666666669</v>
      </c>
      <c r="E120" s="40">
        <v>136.58333333333337</v>
      </c>
      <c r="F120" s="40">
        <v>135.51666666666668</v>
      </c>
      <c r="G120" s="40">
        <v>134.03333333333336</v>
      </c>
      <c r="H120" s="40">
        <v>139.13333333333338</v>
      </c>
      <c r="I120" s="40">
        <v>140.61666666666667</v>
      </c>
      <c r="J120" s="40">
        <v>141.68333333333339</v>
      </c>
      <c r="K120" s="31">
        <v>139.55000000000001</v>
      </c>
      <c r="L120" s="31">
        <v>137</v>
      </c>
      <c r="M120" s="31">
        <v>10.1363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105.6</v>
      </c>
      <c r="D121" s="40">
        <v>105.44999999999999</v>
      </c>
      <c r="E121" s="40">
        <v>104.84999999999998</v>
      </c>
      <c r="F121" s="40">
        <v>104.1</v>
      </c>
      <c r="G121" s="40">
        <v>103.49999999999999</v>
      </c>
      <c r="H121" s="40">
        <v>106.19999999999997</v>
      </c>
      <c r="I121" s="40">
        <v>106.8</v>
      </c>
      <c r="J121" s="40">
        <v>107.54999999999997</v>
      </c>
      <c r="K121" s="31">
        <v>106.05</v>
      </c>
      <c r="L121" s="31">
        <v>104.7</v>
      </c>
      <c r="M121" s="31">
        <v>79.531329999999997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2621.7</v>
      </c>
      <c r="D122" s="40">
        <v>2633.5333333333333</v>
      </c>
      <c r="E122" s="40">
        <v>2603.1666666666665</v>
      </c>
      <c r="F122" s="40">
        <v>2584.6333333333332</v>
      </c>
      <c r="G122" s="40">
        <v>2554.2666666666664</v>
      </c>
      <c r="H122" s="40">
        <v>2652.0666666666666</v>
      </c>
      <c r="I122" s="40">
        <v>2682.4333333333334</v>
      </c>
      <c r="J122" s="40">
        <v>2700.9666666666667</v>
      </c>
      <c r="K122" s="31">
        <v>2663.9</v>
      </c>
      <c r="L122" s="31">
        <v>2615</v>
      </c>
      <c r="M122" s="31">
        <v>14.019909999999999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524.35</v>
      </c>
      <c r="D123" s="40">
        <v>524.7833333333333</v>
      </c>
      <c r="E123" s="40">
        <v>520.96666666666658</v>
      </c>
      <c r="F123" s="40">
        <v>517.58333333333326</v>
      </c>
      <c r="G123" s="40">
        <v>513.76666666666654</v>
      </c>
      <c r="H123" s="40">
        <v>528.16666666666663</v>
      </c>
      <c r="I123" s="40">
        <v>531.98333333333323</v>
      </c>
      <c r="J123" s="40">
        <v>535.36666666666667</v>
      </c>
      <c r="K123" s="31">
        <v>528.6</v>
      </c>
      <c r="L123" s="31">
        <v>521.4</v>
      </c>
      <c r="M123" s="31">
        <v>8.4020700000000001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215.2</v>
      </c>
      <c r="D124" s="40">
        <v>216.58333333333334</v>
      </c>
      <c r="E124" s="40">
        <v>212.76666666666668</v>
      </c>
      <c r="F124" s="40">
        <v>210.33333333333334</v>
      </c>
      <c r="G124" s="40">
        <v>206.51666666666668</v>
      </c>
      <c r="H124" s="40">
        <v>219.01666666666668</v>
      </c>
      <c r="I124" s="40">
        <v>222.83333333333334</v>
      </c>
      <c r="J124" s="40">
        <v>225.26666666666668</v>
      </c>
      <c r="K124" s="31">
        <v>220.4</v>
      </c>
      <c r="L124" s="31">
        <v>214.15</v>
      </c>
      <c r="M124" s="31">
        <v>15.290699999999999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1001.5</v>
      </c>
      <c r="D125" s="40">
        <v>1004.0833333333334</v>
      </c>
      <c r="E125" s="40">
        <v>995.51666666666677</v>
      </c>
      <c r="F125" s="40">
        <v>989.53333333333342</v>
      </c>
      <c r="G125" s="40">
        <v>980.96666666666681</v>
      </c>
      <c r="H125" s="40">
        <v>1010.0666666666667</v>
      </c>
      <c r="I125" s="40">
        <v>1018.6333333333333</v>
      </c>
      <c r="J125" s="40">
        <v>1024.6166666666668</v>
      </c>
      <c r="K125" s="31">
        <v>1012.65</v>
      </c>
      <c r="L125" s="31">
        <v>998.1</v>
      </c>
      <c r="M125" s="31">
        <v>19.714079999999999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5796.55</v>
      </c>
      <c r="D126" s="40">
        <v>5804.4833333333336</v>
      </c>
      <c r="E126" s="40">
        <v>5734.0666666666675</v>
      </c>
      <c r="F126" s="40">
        <v>5671.5833333333339</v>
      </c>
      <c r="G126" s="40">
        <v>5601.1666666666679</v>
      </c>
      <c r="H126" s="40">
        <v>5866.9666666666672</v>
      </c>
      <c r="I126" s="40">
        <v>5937.3833333333332</v>
      </c>
      <c r="J126" s="40">
        <v>5999.8666666666668</v>
      </c>
      <c r="K126" s="31">
        <v>5874.9</v>
      </c>
      <c r="L126" s="31">
        <v>5742</v>
      </c>
      <c r="M126" s="31">
        <v>2.8387799999999999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1727.7</v>
      </c>
      <c r="D127" s="40">
        <v>1731.2333333333333</v>
      </c>
      <c r="E127" s="40">
        <v>1716.4666666666667</v>
      </c>
      <c r="F127" s="40">
        <v>1705.2333333333333</v>
      </c>
      <c r="G127" s="40">
        <v>1690.4666666666667</v>
      </c>
      <c r="H127" s="40">
        <v>1742.4666666666667</v>
      </c>
      <c r="I127" s="40">
        <v>1757.2333333333336</v>
      </c>
      <c r="J127" s="40">
        <v>1768.4666666666667</v>
      </c>
      <c r="K127" s="31">
        <v>1746</v>
      </c>
      <c r="L127" s="31">
        <v>1720</v>
      </c>
      <c r="M127" s="31">
        <v>53.022480000000002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1747.8</v>
      </c>
      <c r="D128" s="40">
        <v>1742.2666666666667</v>
      </c>
      <c r="E128" s="40">
        <v>1723.5333333333333</v>
      </c>
      <c r="F128" s="40">
        <v>1699.2666666666667</v>
      </c>
      <c r="G128" s="40">
        <v>1680.5333333333333</v>
      </c>
      <c r="H128" s="40">
        <v>1766.5333333333333</v>
      </c>
      <c r="I128" s="40">
        <v>1785.2666666666664</v>
      </c>
      <c r="J128" s="40">
        <v>1809.5333333333333</v>
      </c>
      <c r="K128" s="31">
        <v>1761</v>
      </c>
      <c r="L128" s="31">
        <v>1718</v>
      </c>
      <c r="M128" s="31">
        <v>7.8171499999999998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2512.9499999999998</v>
      </c>
      <c r="D129" s="40">
        <v>2512.85</v>
      </c>
      <c r="E129" s="40">
        <v>2483.1</v>
      </c>
      <c r="F129" s="40">
        <v>2453.25</v>
      </c>
      <c r="G129" s="40">
        <v>2423.5</v>
      </c>
      <c r="H129" s="40">
        <v>2542.6999999999998</v>
      </c>
      <c r="I129" s="40">
        <v>2572.4499999999998</v>
      </c>
      <c r="J129" s="40">
        <v>2602.2999999999997</v>
      </c>
      <c r="K129" s="31">
        <v>2542.6</v>
      </c>
      <c r="L129" s="31">
        <v>2483</v>
      </c>
      <c r="M129" s="31">
        <v>2.0145900000000001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237.95</v>
      </c>
      <c r="D130" s="40">
        <v>233.96666666666667</v>
      </c>
      <c r="E130" s="40">
        <v>229.98333333333335</v>
      </c>
      <c r="F130" s="40">
        <v>222.01666666666668</v>
      </c>
      <c r="G130" s="40">
        <v>218.03333333333336</v>
      </c>
      <c r="H130" s="40">
        <v>241.93333333333334</v>
      </c>
      <c r="I130" s="40">
        <v>245.91666666666663</v>
      </c>
      <c r="J130" s="40">
        <v>253.88333333333333</v>
      </c>
      <c r="K130" s="31">
        <v>237.95</v>
      </c>
      <c r="L130" s="31">
        <v>226</v>
      </c>
      <c r="M130" s="31">
        <v>16.410900000000002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672</v>
      </c>
      <c r="D131" s="40">
        <v>675.43333333333328</v>
      </c>
      <c r="E131" s="40">
        <v>665.86666666666656</v>
      </c>
      <c r="F131" s="40">
        <v>659.73333333333323</v>
      </c>
      <c r="G131" s="40">
        <v>650.16666666666652</v>
      </c>
      <c r="H131" s="40">
        <v>681.56666666666661</v>
      </c>
      <c r="I131" s="40">
        <v>691.13333333333344</v>
      </c>
      <c r="J131" s="40">
        <v>697.26666666666665</v>
      </c>
      <c r="K131" s="31">
        <v>685</v>
      </c>
      <c r="L131" s="31">
        <v>669.3</v>
      </c>
      <c r="M131" s="31">
        <v>56.599629999999998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371.25</v>
      </c>
      <c r="D132" s="40">
        <v>372.51666666666665</v>
      </c>
      <c r="E132" s="40">
        <v>367.73333333333329</v>
      </c>
      <c r="F132" s="40">
        <v>364.21666666666664</v>
      </c>
      <c r="G132" s="40">
        <v>359.43333333333328</v>
      </c>
      <c r="H132" s="40">
        <v>376.0333333333333</v>
      </c>
      <c r="I132" s="40">
        <v>380.81666666666661</v>
      </c>
      <c r="J132" s="40">
        <v>384.33333333333331</v>
      </c>
      <c r="K132" s="31">
        <v>377.3</v>
      </c>
      <c r="L132" s="31">
        <v>369</v>
      </c>
      <c r="M132" s="31">
        <v>78.906530000000004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3829.35</v>
      </c>
      <c r="D133" s="40">
        <v>3813.4499999999994</v>
      </c>
      <c r="E133" s="40">
        <v>3767.9499999999989</v>
      </c>
      <c r="F133" s="40">
        <v>3706.5499999999997</v>
      </c>
      <c r="G133" s="40">
        <v>3661.0499999999993</v>
      </c>
      <c r="H133" s="40">
        <v>3874.8499999999985</v>
      </c>
      <c r="I133" s="40">
        <v>3920.3499999999995</v>
      </c>
      <c r="J133" s="40">
        <v>3981.7499999999982</v>
      </c>
      <c r="K133" s="31">
        <v>3858.95</v>
      </c>
      <c r="L133" s="31">
        <v>3752.05</v>
      </c>
      <c r="M133" s="31">
        <v>4.6512200000000004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1697.5</v>
      </c>
      <c r="D134" s="40">
        <v>1700.9666666666665</v>
      </c>
      <c r="E134" s="40">
        <v>1685.4333333333329</v>
      </c>
      <c r="F134" s="40">
        <v>1673.3666666666666</v>
      </c>
      <c r="G134" s="40">
        <v>1657.833333333333</v>
      </c>
      <c r="H134" s="40">
        <v>1713.0333333333328</v>
      </c>
      <c r="I134" s="40">
        <v>1728.5666666666662</v>
      </c>
      <c r="J134" s="40">
        <v>1740.6333333333328</v>
      </c>
      <c r="K134" s="31">
        <v>1716.5</v>
      </c>
      <c r="L134" s="31">
        <v>1688.9</v>
      </c>
      <c r="M134" s="31">
        <v>43.825769999999999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81.2</v>
      </c>
      <c r="D135" s="40">
        <v>81</v>
      </c>
      <c r="E135" s="40">
        <v>80.2</v>
      </c>
      <c r="F135" s="40">
        <v>79.2</v>
      </c>
      <c r="G135" s="40">
        <v>78.400000000000006</v>
      </c>
      <c r="H135" s="40">
        <v>82</v>
      </c>
      <c r="I135" s="40">
        <v>82.800000000000011</v>
      </c>
      <c r="J135" s="40">
        <v>83.8</v>
      </c>
      <c r="K135" s="31">
        <v>81.8</v>
      </c>
      <c r="L135" s="31">
        <v>80</v>
      </c>
      <c r="M135" s="31">
        <v>90.934209999999993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3854.8</v>
      </c>
      <c r="D136" s="40">
        <v>3878.9166666666665</v>
      </c>
      <c r="E136" s="40">
        <v>3783.583333333333</v>
      </c>
      <c r="F136" s="40">
        <v>3712.3666666666663</v>
      </c>
      <c r="G136" s="40">
        <v>3617.0333333333328</v>
      </c>
      <c r="H136" s="40">
        <v>3950.1333333333332</v>
      </c>
      <c r="I136" s="40">
        <v>4045.4666666666662</v>
      </c>
      <c r="J136" s="40">
        <v>4116.6833333333334</v>
      </c>
      <c r="K136" s="31">
        <v>3974.25</v>
      </c>
      <c r="L136" s="31">
        <v>3807.7</v>
      </c>
      <c r="M136" s="31">
        <v>5.5455199999999998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386.25</v>
      </c>
      <c r="D137" s="40">
        <v>386.75</v>
      </c>
      <c r="E137" s="40">
        <v>381.85</v>
      </c>
      <c r="F137" s="40">
        <v>377.45000000000005</v>
      </c>
      <c r="G137" s="40">
        <v>372.55000000000007</v>
      </c>
      <c r="H137" s="40">
        <v>391.15</v>
      </c>
      <c r="I137" s="40">
        <v>396.04999999999995</v>
      </c>
      <c r="J137" s="40">
        <v>400.44999999999993</v>
      </c>
      <c r="K137" s="31">
        <v>391.65</v>
      </c>
      <c r="L137" s="31">
        <v>382.35</v>
      </c>
      <c r="M137" s="31">
        <v>54.60351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5137.7</v>
      </c>
      <c r="D138" s="40">
        <v>5135.1333333333323</v>
      </c>
      <c r="E138" s="40">
        <v>5053.616666666665</v>
      </c>
      <c r="F138" s="40">
        <v>4969.5333333333328</v>
      </c>
      <c r="G138" s="40">
        <v>4888.0166666666655</v>
      </c>
      <c r="H138" s="40">
        <v>5219.2166666666644</v>
      </c>
      <c r="I138" s="40">
        <v>5300.7333333333327</v>
      </c>
      <c r="J138" s="40">
        <v>5384.8166666666639</v>
      </c>
      <c r="K138" s="31">
        <v>5216.6499999999996</v>
      </c>
      <c r="L138" s="31">
        <v>5051.05</v>
      </c>
      <c r="M138" s="31">
        <v>5.1366699999999996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1595.75</v>
      </c>
      <c r="D139" s="40">
        <v>1594.5666666666666</v>
      </c>
      <c r="E139" s="40">
        <v>1586.1833333333332</v>
      </c>
      <c r="F139" s="40">
        <v>1576.6166666666666</v>
      </c>
      <c r="G139" s="40">
        <v>1568.2333333333331</v>
      </c>
      <c r="H139" s="40">
        <v>1604.1333333333332</v>
      </c>
      <c r="I139" s="40">
        <v>1612.5166666666664</v>
      </c>
      <c r="J139" s="40">
        <v>1622.0833333333333</v>
      </c>
      <c r="K139" s="31">
        <v>1602.95</v>
      </c>
      <c r="L139" s="31">
        <v>1585</v>
      </c>
      <c r="M139" s="31">
        <v>20.512619999999998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667.55</v>
      </c>
      <c r="D140" s="40">
        <v>670</v>
      </c>
      <c r="E140" s="40">
        <v>661.55</v>
      </c>
      <c r="F140" s="40">
        <v>655.55</v>
      </c>
      <c r="G140" s="40">
        <v>647.09999999999991</v>
      </c>
      <c r="H140" s="40">
        <v>676</v>
      </c>
      <c r="I140" s="40">
        <v>684.45</v>
      </c>
      <c r="J140" s="40">
        <v>690.45</v>
      </c>
      <c r="K140" s="31">
        <v>678.45</v>
      </c>
      <c r="L140" s="31">
        <v>664</v>
      </c>
      <c r="M140" s="31">
        <v>19.933499999999999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937.45</v>
      </c>
      <c r="D141" s="40">
        <v>938.75</v>
      </c>
      <c r="E141" s="40">
        <v>932.75</v>
      </c>
      <c r="F141" s="40">
        <v>928.05</v>
      </c>
      <c r="G141" s="40">
        <v>922.05</v>
      </c>
      <c r="H141" s="40">
        <v>943.45</v>
      </c>
      <c r="I141" s="40">
        <v>949.45</v>
      </c>
      <c r="J141" s="40">
        <v>954.15000000000009</v>
      </c>
      <c r="K141" s="31">
        <v>944.75</v>
      </c>
      <c r="L141" s="31">
        <v>934.05</v>
      </c>
      <c r="M141" s="31">
        <v>13.568070000000001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76564.55</v>
      </c>
      <c r="D142" s="40">
        <v>76709.849999999991</v>
      </c>
      <c r="E142" s="40">
        <v>76154.699999999983</v>
      </c>
      <c r="F142" s="40">
        <v>75744.849999999991</v>
      </c>
      <c r="G142" s="40">
        <v>75189.699999999983</v>
      </c>
      <c r="H142" s="40">
        <v>77119.699999999983</v>
      </c>
      <c r="I142" s="40">
        <v>77674.849999999977</v>
      </c>
      <c r="J142" s="40">
        <v>78084.699999999983</v>
      </c>
      <c r="K142" s="31">
        <v>77265</v>
      </c>
      <c r="L142" s="31">
        <v>76300</v>
      </c>
      <c r="M142" s="31">
        <v>8.3940000000000001E-2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1118.05</v>
      </c>
      <c r="D143" s="40">
        <v>1120.7666666666667</v>
      </c>
      <c r="E143" s="40">
        <v>1109.5333333333333</v>
      </c>
      <c r="F143" s="40">
        <v>1101.0166666666667</v>
      </c>
      <c r="G143" s="40">
        <v>1089.7833333333333</v>
      </c>
      <c r="H143" s="40">
        <v>1129.2833333333333</v>
      </c>
      <c r="I143" s="40">
        <v>1140.5166666666664</v>
      </c>
      <c r="J143" s="40">
        <v>1149.0333333333333</v>
      </c>
      <c r="K143" s="31">
        <v>1132</v>
      </c>
      <c r="L143" s="31">
        <v>1112.25</v>
      </c>
      <c r="M143" s="31">
        <v>2.5836999999999999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155.1</v>
      </c>
      <c r="D144" s="40">
        <v>152.9</v>
      </c>
      <c r="E144" s="40">
        <v>150</v>
      </c>
      <c r="F144" s="40">
        <v>144.9</v>
      </c>
      <c r="G144" s="40">
        <v>142</v>
      </c>
      <c r="H144" s="40">
        <v>158</v>
      </c>
      <c r="I144" s="40">
        <v>160.90000000000003</v>
      </c>
      <c r="J144" s="40">
        <v>166</v>
      </c>
      <c r="K144" s="31">
        <v>155.80000000000001</v>
      </c>
      <c r="L144" s="31">
        <v>147.80000000000001</v>
      </c>
      <c r="M144" s="31">
        <v>184.03720999999999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781.4</v>
      </c>
      <c r="D145" s="40">
        <v>777.18333333333339</v>
      </c>
      <c r="E145" s="40">
        <v>771.46666666666681</v>
      </c>
      <c r="F145" s="40">
        <v>761.53333333333342</v>
      </c>
      <c r="G145" s="40">
        <v>755.81666666666683</v>
      </c>
      <c r="H145" s="40">
        <v>787.11666666666679</v>
      </c>
      <c r="I145" s="40">
        <v>792.83333333333348</v>
      </c>
      <c r="J145" s="40">
        <v>802.76666666666677</v>
      </c>
      <c r="K145" s="31">
        <v>782.9</v>
      </c>
      <c r="L145" s="31">
        <v>767.25</v>
      </c>
      <c r="M145" s="31">
        <v>25.768830000000001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161.4</v>
      </c>
      <c r="D146" s="40">
        <v>162.29999999999998</v>
      </c>
      <c r="E146" s="40">
        <v>159.84999999999997</v>
      </c>
      <c r="F146" s="40">
        <v>158.29999999999998</v>
      </c>
      <c r="G146" s="40">
        <v>155.84999999999997</v>
      </c>
      <c r="H146" s="40">
        <v>163.84999999999997</v>
      </c>
      <c r="I146" s="40">
        <v>166.29999999999995</v>
      </c>
      <c r="J146" s="40">
        <v>167.84999999999997</v>
      </c>
      <c r="K146" s="31">
        <v>164.75</v>
      </c>
      <c r="L146" s="31">
        <v>160.75</v>
      </c>
      <c r="M146" s="31">
        <v>44.133629999999997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522.1</v>
      </c>
      <c r="D147" s="40">
        <v>521.43333333333339</v>
      </c>
      <c r="E147" s="40">
        <v>514.16666666666674</v>
      </c>
      <c r="F147" s="40">
        <v>506.23333333333335</v>
      </c>
      <c r="G147" s="40">
        <v>498.9666666666667</v>
      </c>
      <c r="H147" s="40">
        <v>529.36666666666679</v>
      </c>
      <c r="I147" s="40">
        <v>536.63333333333344</v>
      </c>
      <c r="J147" s="40">
        <v>544.56666666666683</v>
      </c>
      <c r="K147" s="31">
        <v>528.70000000000005</v>
      </c>
      <c r="L147" s="31">
        <v>513.5</v>
      </c>
      <c r="M147" s="31">
        <v>51.099490000000003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6608.6</v>
      </c>
      <c r="D148" s="40">
        <v>6633.6500000000005</v>
      </c>
      <c r="E148" s="40">
        <v>6565.9500000000007</v>
      </c>
      <c r="F148" s="40">
        <v>6523.3</v>
      </c>
      <c r="G148" s="40">
        <v>6455.6</v>
      </c>
      <c r="H148" s="40">
        <v>6676.3000000000011</v>
      </c>
      <c r="I148" s="40">
        <v>6744</v>
      </c>
      <c r="J148" s="40">
        <v>6786.6500000000015</v>
      </c>
      <c r="K148" s="31">
        <v>6701.35</v>
      </c>
      <c r="L148" s="31">
        <v>6591</v>
      </c>
      <c r="M148" s="31">
        <v>11.994289999999999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1024.45</v>
      </c>
      <c r="D149" s="40">
        <v>1025.5</v>
      </c>
      <c r="E149" s="40">
        <v>1012.3</v>
      </c>
      <c r="F149" s="40">
        <v>1000.15</v>
      </c>
      <c r="G149" s="40">
        <v>986.94999999999993</v>
      </c>
      <c r="H149" s="40">
        <v>1037.6500000000001</v>
      </c>
      <c r="I149" s="40">
        <v>1050.8499999999999</v>
      </c>
      <c r="J149" s="40">
        <v>1063</v>
      </c>
      <c r="K149" s="31">
        <v>1038.7</v>
      </c>
      <c r="L149" s="31">
        <v>1013.35</v>
      </c>
      <c r="M149" s="31">
        <v>4.90524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3494.95</v>
      </c>
      <c r="D150" s="40">
        <v>3501.15</v>
      </c>
      <c r="E150" s="40">
        <v>3445.9</v>
      </c>
      <c r="F150" s="40">
        <v>3396.85</v>
      </c>
      <c r="G150" s="40">
        <v>3341.6</v>
      </c>
      <c r="H150" s="40">
        <v>3550.2000000000003</v>
      </c>
      <c r="I150" s="40">
        <v>3605.4500000000003</v>
      </c>
      <c r="J150" s="40">
        <v>3654.5000000000005</v>
      </c>
      <c r="K150" s="31">
        <v>3556.4</v>
      </c>
      <c r="L150" s="31">
        <v>3452.1</v>
      </c>
      <c r="M150" s="31">
        <v>10.27431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2743.25</v>
      </c>
      <c r="D151" s="40">
        <v>2767.7833333333333</v>
      </c>
      <c r="E151" s="40">
        <v>2711.5666666666666</v>
      </c>
      <c r="F151" s="40">
        <v>2679.8833333333332</v>
      </c>
      <c r="G151" s="40">
        <v>2623.6666666666665</v>
      </c>
      <c r="H151" s="40">
        <v>2799.4666666666667</v>
      </c>
      <c r="I151" s="40">
        <v>2855.6833333333329</v>
      </c>
      <c r="J151" s="40">
        <v>2887.3666666666668</v>
      </c>
      <c r="K151" s="31">
        <v>2824</v>
      </c>
      <c r="L151" s="31">
        <v>2736.1</v>
      </c>
      <c r="M151" s="31">
        <v>6.5041399999999996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1485.4</v>
      </c>
      <c r="D152" s="40">
        <v>1484.1333333333332</v>
      </c>
      <c r="E152" s="40">
        <v>1468.3666666666663</v>
      </c>
      <c r="F152" s="40">
        <v>1451.333333333333</v>
      </c>
      <c r="G152" s="40">
        <v>1435.5666666666662</v>
      </c>
      <c r="H152" s="40">
        <v>1501.1666666666665</v>
      </c>
      <c r="I152" s="40">
        <v>1516.9333333333334</v>
      </c>
      <c r="J152" s="40">
        <v>1533.9666666666667</v>
      </c>
      <c r="K152" s="31">
        <v>1499.9</v>
      </c>
      <c r="L152" s="31">
        <v>1467.1</v>
      </c>
      <c r="M152" s="31">
        <v>5.9509999999999996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939.25</v>
      </c>
      <c r="D153" s="40">
        <v>934.66666666666663</v>
      </c>
      <c r="E153" s="40">
        <v>927.33333333333326</v>
      </c>
      <c r="F153" s="40">
        <v>915.41666666666663</v>
      </c>
      <c r="G153" s="40">
        <v>908.08333333333326</v>
      </c>
      <c r="H153" s="40">
        <v>946.58333333333326</v>
      </c>
      <c r="I153" s="40">
        <v>953.91666666666652</v>
      </c>
      <c r="J153" s="40">
        <v>965.83333333333326</v>
      </c>
      <c r="K153" s="31">
        <v>942</v>
      </c>
      <c r="L153" s="31">
        <v>922.75</v>
      </c>
      <c r="M153" s="31">
        <v>1.33833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148.55000000000001</v>
      </c>
      <c r="D154" s="40">
        <v>151.29999999999998</v>
      </c>
      <c r="E154" s="40">
        <v>145.14999999999998</v>
      </c>
      <c r="F154" s="40">
        <v>141.75</v>
      </c>
      <c r="G154" s="40">
        <v>135.6</v>
      </c>
      <c r="H154" s="40">
        <v>154.69999999999996</v>
      </c>
      <c r="I154" s="40">
        <v>160.85</v>
      </c>
      <c r="J154" s="40">
        <v>164.24999999999994</v>
      </c>
      <c r="K154" s="31">
        <v>157.44999999999999</v>
      </c>
      <c r="L154" s="31">
        <v>147.9</v>
      </c>
      <c r="M154" s="31">
        <v>437.57434000000001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112.75</v>
      </c>
      <c r="D155" s="40">
        <v>113.06666666666666</v>
      </c>
      <c r="E155" s="40">
        <v>111.63333333333333</v>
      </c>
      <c r="F155" s="40">
        <v>110.51666666666667</v>
      </c>
      <c r="G155" s="40">
        <v>109.08333333333333</v>
      </c>
      <c r="H155" s="40">
        <v>114.18333333333332</v>
      </c>
      <c r="I155" s="40">
        <v>115.61666666666666</v>
      </c>
      <c r="J155" s="40">
        <v>116.73333333333332</v>
      </c>
      <c r="K155" s="31">
        <v>114.5</v>
      </c>
      <c r="L155" s="31">
        <v>111.95</v>
      </c>
      <c r="M155" s="31">
        <v>116.68986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3602.1</v>
      </c>
      <c r="D156" s="40">
        <v>3610.1333333333337</v>
      </c>
      <c r="E156" s="40">
        <v>3572.2666666666673</v>
      </c>
      <c r="F156" s="40">
        <v>3542.4333333333338</v>
      </c>
      <c r="G156" s="40">
        <v>3504.5666666666675</v>
      </c>
      <c r="H156" s="40">
        <v>3639.9666666666672</v>
      </c>
      <c r="I156" s="40">
        <v>3677.833333333333</v>
      </c>
      <c r="J156" s="40">
        <v>3707.666666666667</v>
      </c>
      <c r="K156" s="31">
        <v>3648</v>
      </c>
      <c r="L156" s="31">
        <v>3580.3</v>
      </c>
      <c r="M156" s="31">
        <v>0.93071999999999999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20052.7</v>
      </c>
      <c r="D157" s="40">
        <v>19992.649999999998</v>
      </c>
      <c r="E157" s="40">
        <v>19865.599999999995</v>
      </c>
      <c r="F157" s="40">
        <v>19678.499999999996</v>
      </c>
      <c r="G157" s="40">
        <v>19551.449999999993</v>
      </c>
      <c r="H157" s="40">
        <v>20179.749999999996</v>
      </c>
      <c r="I157" s="40">
        <v>20306.8</v>
      </c>
      <c r="J157" s="40">
        <v>20493.899999999998</v>
      </c>
      <c r="K157" s="31">
        <v>20119.7</v>
      </c>
      <c r="L157" s="31">
        <v>19805.55</v>
      </c>
      <c r="M157" s="31">
        <v>0.63204000000000005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407.8</v>
      </c>
      <c r="D158" s="40">
        <v>409.55</v>
      </c>
      <c r="E158" s="40">
        <v>401.8</v>
      </c>
      <c r="F158" s="40">
        <v>395.8</v>
      </c>
      <c r="G158" s="40">
        <v>388.05</v>
      </c>
      <c r="H158" s="40">
        <v>415.55</v>
      </c>
      <c r="I158" s="40">
        <v>423.3</v>
      </c>
      <c r="J158" s="40">
        <v>429.3</v>
      </c>
      <c r="K158" s="31">
        <v>417.3</v>
      </c>
      <c r="L158" s="31">
        <v>403.55</v>
      </c>
      <c r="M158" s="31">
        <v>23.423749999999998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665.75</v>
      </c>
      <c r="D159" s="40">
        <v>668.13333333333333</v>
      </c>
      <c r="E159" s="40">
        <v>659.7166666666667</v>
      </c>
      <c r="F159" s="40">
        <v>653.68333333333339</v>
      </c>
      <c r="G159" s="40">
        <v>645.26666666666677</v>
      </c>
      <c r="H159" s="40">
        <v>674.16666666666663</v>
      </c>
      <c r="I159" s="40">
        <v>682.58333333333337</v>
      </c>
      <c r="J159" s="40">
        <v>688.61666666666656</v>
      </c>
      <c r="K159" s="31">
        <v>676.55</v>
      </c>
      <c r="L159" s="31">
        <v>662.1</v>
      </c>
      <c r="M159" s="31">
        <v>1.69269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115.55</v>
      </c>
      <c r="D160" s="40">
        <v>115.40000000000002</v>
      </c>
      <c r="E160" s="40">
        <v>114.55000000000004</v>
      </c>
      <c r="F160" s="40">
        <v>113.55000000000003</v>
      </c>
      <c r="G160" s="40">
        <v>112.70000000000005</v>
      </c>
      <c r="H160" s="40">
        <v>116.40000000000003</v>
      </c>
      <c r="I160" s="40">
        <v>117.25000000000003</v>
      </c>
      <c r="J160" s="40">
        <v>118.25000000000003</v>
      </c>
      <c r="K160" s="31">
        <v>116.25</v>
      </c>
      <c r="L160" s="31">
        <v>114.4</v>
      </c>
      <c r="M160" s="31">
        <v>87.792460000000005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179.65</v>
      </c>
      <c r="D161" s="40">
        <v>179.11666666666667</v>
      </c>
      <c r="E161" s="40">
        <v>176.03333333333336</v>
      </c>
      <c r="F161" s="40">
        <v>172.41666666666669</v>
      </c>
      <c r="G161" s="40">
        <v>169.33333333333337</v>
      </c>
      <c r="H161" s="40">
        <v>182.73333333333335</v>
      </c>
      <c r="I161" s="40">
        <v>185.81666666666666</v>
      </c>
      <c r="J161" s="40">
        <v>189.43333333333334</v>
      </c>
      <c r="K161" s="31">
        <v>182.2</v>
      </c>
      <c r="L161" s="31">
        <v>175.5</v>
      </c>
      <c r="M161" s="31">
        <v>47.035870000000003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3138.65</v>
      </c>
      <c r="D162" s="40">
        <v>3133.0166666666669</v>
      </c>
      <c r="E162" s="40">
        <v>3097.7333333333336</v>
      </c>
      <c r="F162" s="40">
        <v>3056.8166666666666</v>
      </c>
      <c r="G162" s="40">
        <v>3021.5333333333333</v>
      </c>
      <c r="H162" s="40">
        <v>3173.9333333333338</v>
      </c>
      <c r="I162" s="40">
        <v>3209.2166666666676</v>
      </c>
      <c r="J162" s="40">
        <v>3250.1333333333341</v>
      </c>
      <c r="K162" s="31">
        <v>3168.3</v>
      </c>
      <c r="L162" s="31">
        <v>3092.1</v>
      </c>
      <c r="M162" s="31">
        <v>2.1250100000000001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30471.75</v>
      </c>
      <c r="D163" s="40">
        <v>30654.216666666664</v>
      </c>
      <c r="E163" s="40">
        <v>30130.183333333327</v>
      </c>
      <c r="F163" s="40">
        <v>29788.616666666665</v>
      </c>
      <c r="G163" s="40">
        <v>29264.583333333328</v>
      </c>
      <c r="H163" s="40">
        <v>30995.783333333326</v>
      </c>
      <c r="I163" s="40">
        <v>31519.816666666658</v>
      </c>
      <c r="J163" s="40">
        <v>31861.383333333324</v>
      </c>
      <c r="K163" s="31">
        <v>31178.25</v>
      </c>
      <c r="L163" s="31">
        <v>30312.65</v>
      </c>
      <c r="M163" s="31">
        <v>0.27378999999999998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227.6</v>
      </c>
      <c r="D164" s="40">
        <v>227.93333333333331</v>
      </c>
      <c r="E164" s="40">
        <v>225.11666666666662</v>
      </c>
      <c r="F164" s="40">
        <v>222.6333333333333</v>
      </c>
      <c r="G164" s="40">
        <v>219.81666666666661</v>
      </c>
      <c r="H164" s="40">
        <v>230.41666666666663</v>
      </c>
      <c r="I164" s="40">
        <v>233.23333333333329</v>
      </c>
      <c r="J164" s="40">
        <v>235.71666666666664</v>
      </c>
      <c r="K164" s="31">
        <v>230.75</v>
      </c>
      <c r="L164" s="31">
        <v>225.45</v>
      </c>
      <c r="M164" s="31">
        <v>33.868740000000003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5694.7</v>
      </c>
      <c r="D165" s="40">
        <v>5719.2</v>
      </c>
      <c r="E165" s="40">
        <v>5658.5</v>
      </c>
      <c r="F165" s="40">
        <v>5622.3</v>
      </c>
      <c r="G165" s="40">
        <v>5561.6</v>
      </c>
      <c r="H165" s="40">
        <v>5755.4</v>
      </c>
      <c r="I165" s="40">
        <v>5816.0999999999985</v>
      </c>
      <c r="J165" s="40">
        <v>5852.2999999999993</v>
      </c>
      <c r="K165" s="31">
        <v>5779.9</v>
      </c>
      <c r="L165" s="31">
        <v>5683</v>
      </c>
      <c r="M165" s="31">
        <v>0.32901000000000002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2227.6999999999998</v>
      </c>
      <c r="D166" s="40">
        <v>2224.8333333333335</v>
      </c>
      <c r="E166" s="40">
        <v>2209.8666666666668</v>
      </c>
      <c r="F166" s="40">
        <v>2192.0333333333333</v>
      </c>
      <c r="G166" s="40">
        <v>2177.0666666666666</v>
      </c>
      <c r="H166" s="40">
        <v>2242.666666666667</v>
      </c>
      <c r="I166" s="40">
        <v>2257.6333333333332</v>
      </c>
      <c r="J166" s="40">
        <v>2275.4666666666672</v>
      </c>
      <c r="K166" s="31">
        <v>2239.8000000000002</v>
      </c>
      <c r="L166" s="31">
        <v>2207</v>
      </c>
      <c r="M166" s="31">
        <v>3.3798499999999998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2567.0500000000002</v>
      </c>
      <c r="D167" s="40">
        <v>2580.0166666666669</v>
      </c>
      <c r="E167" s="40">
        <v>2537.1333333333337</v>
      </c>
      <c r="F167" s="40">
        <v>2507.2166666666667</v>
      </c>
      <c r="G167" s="40">
        <v>2464.3333333333335</v>
      </c>
      <c r="H167" s="40">
        <v>2609.9333333333338</v>
      </c>
      <c r="I167" s="40">
        <v>2652.8166666666671</v>
      </c>
      <c r="J167" s="40">
        <v>2682.733333333334</v>
      </c>
      <c r="K167" s="31">
        <v>2622.9</v>
      </c>
      <c r="L167" s="31">
        <v>2550.1</v>
      </c>
      <c r="M167" s="31">
        <v>5.0958899999999998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1857.25</v>
      </c>
      <c r="D168" s="40">
        <v>1857.2333333333333</v>
      </c>
      <c r="E168" s="40">
        <v>1832.0666666666666</v>
      </c>
      <c r="F168" s="40">
        <v>1806.8833333333332</v>
      </c>
      <c r="G168" s="40">
        <v>1781.7166666666665</v>
      </c>
      <c r="H168" s="40">
        <v>1882.4166666666667</v>
      </c>
      <c r="I168" s="40">
        <v>1907.5833333333333</v>
      </c>
      <c r="J168" s="40">
        <v>1932.7666666666669</v>
      </c>
      <c r="K168" s="31">
        <v>1882.4</v>
      </c>
      <c r="L168" s="31">
        <v>1832.05</v>
      </c>
      <c r="M168" s="31">
        <v>1.87893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124.65</v>
      </c>
      <c r="D169" s="40">
        <v>125.18333333333332</v>
      </c>
      <c r="E169" s="40">
        <v>123.56666666666665</v>
      </c>
      <c r="F169" s="40">
        <v>122.48333333333332</v>
      </c>
      <c r="G169" s="40">
        <v>120.86666666666665</v>
      </c>
      <c r="H169" s="40">
        <v>126.26666666666665</v>
      </c>
      <c r="I169" s="40">
        <v>127.88333333333333</v>
      </c>
      <c r="J169" s="40">
        <v>128.96666666666664</v>
      </c>
      <c r="K169" s="31">
        <v>126.8</v>
      </c>
      <c r="L169" s="31">
        <v>124.1</v>
      </c>
      <c r="M169" s="31">
        <v>26.573920000000001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173.1</v>
      </c>
      <c r="D170" s="40">
        <v>173.36666666666667</v>
      </c>
      <c r="E170" s="40">
        <v>171.33333333333334</v>
      </c>
      <c r="F170" s="40">
        <v>169.56666666666666</v>
      </c>
      <c r="G170" s="40">
        <v>167.53333333333333</v>
      </c>
      <c r="H170" s="40">
        <v>175.13333333333335</v>
      </c>
      <c r="I170" s="40">
        <v>177.16666666666666</v>
      </c>
      <c r="J170" s="40">
        <v>178.93333333333337</v>
      </c>
      <c r="K170" s="31">
        <v>175.4</v>
      </c>
      <c r="L170" s="31">
        <v>171.6</v>
      </c>
      <c r="M170" s="31">
        <v>90.864350000000002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350.65</v>
      </c>
      <c r="D171" s="40">
        <v>347.36666666666662</v>
      </c>
      <c r="E171" s="40">
        <v>340.73333333333323</v>
      </c>
      <c r="F171" s="40">
        <v>330.81666666666661</v>
      </c>
      <c r="G171" s="40">
        <v>324.18333333333322</v>
      </c>
      <c r="H171" s="40">
        <v>357.28333333333325</v>
      </c>
      <c r="I171" s="40">
        <v>363.91666666666657</v>
      </c>
      <c r="J171" s="40">
        <v>373.83333333333326</v>
      </c>
      <c r="K171" s="31">
        <v>354</v>
      </c>
      <c r="L171" s="31">
        <v>337.45</v>
      </c>
      <c r="M171" s="31">
        <v>5.8403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13589.95</v>
      </c>
      <c r="D172" s="40">
        <v>13476.283333333333</v>
      </c>
      <c r="E172" s="40">
        <v>12864.666666666666</v>
      </c>
      <c r="F172" s="40">
        <v>12139.383333333333</v>
      </c>
      <c r="G172" s="40">
        <v>11527.766666666666</v>
      </c>
      <c r="H172" s="40">
        <v>14201.566666666666</v>
      </c>
      <c r="I172" s="40">
        <v>14813.183333333334</v>
      </c>
      <c r="J172" s="40">
        <v>15538.466666666665</v>
      </c>
      <c r="K172" s="31">
        <v>14087.9</v>
      </c>
      <c r="L172" s="31">
        <v>12751</v>
      </c>
      <c r="M172" s="31">
        <v>0.71955000000000002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35.799999999999997</v>
      </c>
      <c r="D173" s="40">
        <v>36.049999999999997</v>
      </c>
      <c r="E173" s="40">
        <v>35.449999999999996</v>
      </c>
      <c r="F173" s="40">
        <v>35.1</v>
      </c>
      <c r="G173" s="40">
        <v>34.5</v>
      </c>
      <c r="H173" s="40">
        <v>36.399999999999991</v>
      </c>
      <c r="I173" s="40">
        <v>36.999999999999986</v>
      </c>
      <c r="J173" s="40">
        <v>37.349999999999987</v>
      </c>
      <c r="K173" s="31">
        <v>36.65</v>
      </c>
      <c r="L173" s="31">
        <v>35.700000000000003</v>
      </c>
      <c r="M173" s="31">
        <v>355.09249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162.55000000000001</v>
      </c>
      <c r="D174" s="40">
        <v>162.76666666666668</v>
      </c>
      <c r="E174" s="40">
        <v>160.33333333333337</v>
      </c>
      <c r="F174" s="40">
        <v>158.1166666666667</v>
      </c>
      <c r="G174" s="40">
        <v>155.68333333333339</v>
      </c>
      <c r="H174" s="40">
        <v>164.98333333333335</v>
      </c>
      <c r="I174" s="40">
        <v>167.41666666666669</v>
      </c>
      <c r="J174" s="40">
        <v>169.63333333333333</v>
      </c>
      <c r="K174" s="31">
        <v>165.2</v>
      </c>
      <c r="L174" s="31">
        <v>160.55000000000001</v>
      </c>
      <c r="M174" s="31">
        <v>90.710809999999995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144.1</v>
      </c>
      <c r="D175" s="40">
        <v>144.54999999999998</v>
      </c>
      <c r="E175" s="40">
        <v>143.04999999999995</v>
      </c>
      <c r="F175" s="40">
        <v>141.99999999999997</v>
      </c>
      <c r="G175" s="40">
        <v>140.49999999999994</v>
      </c>
      <c r="H175" s="40">
        <v>145.59999999999997</v>
      </c>
      <c r="I175" s="40">
        <v>147.10000000000002</v>
      </c>
      <c r="J175" s="40">
        <v>148.14999999999998</v>
      </c>
      <c r="K175" s="31">
        <v>146.05000000000001</v>
      </c>
      <c r="L175" s="31">
        <v>143.5</v>
      </c>
      <c r="M175" s="31">
        <v>23.083570000000002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2230.4499999999998</v>
      </c>
      <c r="D176" s="40">
        <v>2226.7833333333333</v>
      </c>
      <c r="E176" s="40">
        <v>2208.6666666666665</v>
      </c>
      <c r="F176" s="40">
        <v>2186.8833333333332</v>
      </c>
      <c r="G176" s="40">
        <v>2168.7666666666664</v>
      </c>
      <c r="H176" s="40">
        <v>2248.5666666666666</v>
      </c>
      <c r="I176" s="40">
        <v>2266.6833333333334</v>
      </c>
      <c r="J176" s="40">
        <v>2288.4666666666667</v>
      </c>
      <c r="K176" s="31">
        <v>2244.9</v>
      </c>
      <c r="L176" s="31">
        <v>2205</v>
      </c>
      <c r="M176" s="31">
        <v>85.791049999999998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1088.05</v>
      </c>
      <c r="D177" s="40">
        <v>1080.5</v>
      </c>
      <c r="E177" s="40">
        <v>1061</v>
      </c>
      <c r="F177" s="40">
        <v>1033.95</v>
      </c>
      <c r="G177" s="40">
        <v>1014.45</v>
      </c>
      <c r="H177" s="40">
        <v>1107.55</v>
      </c>
      <c r="I177" s="40">
        <v>1127.05</v>
      </c>
      <c r="J177" s="40">
        <v>1154.0999999999999</v>
      </c>
      <c r="K177" s="31">
        <v>1100</v>
      </c>
      <c r="L177" s="31">
        <v>1053.45</v>
      </c>
      <c r="M177" s="31">
        <v>19.717659999999999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1151.8</v>
      </c>
      <c r="D178" s="40">
        <v>1153.7166666666667</v>
      </c>
      <c r="E178" s="40">
        <v>1142.9333333333334</v>
      </c>
      <c r="F178" s="40">
        <v>1134.0666666666666</v>
      </c>
      <c r="G178" s="40">
        <v>1123.2833333333333</v>
      </c>
      <c r="H178" s="40">
        <v>1162.5833333333335</v>
      </c>
      <c r="I178" s="40">
        <v>1173.3666666666668</v>
      </c>
      <c r="J178" s="40">
        <v>1182.2333333333336</v>
      </c>
      <c r="K178" s="31">
        <v>1164.5</v>
      </c>
      <c r="L178" s="31">
        <v>1144.8499999999999</v>
      </c>
      <c r="M178" s="31">
        <v>8.2381399999999996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9063.15</v>
      </c>
      <c r="D179" s="40">
        <v>9034.4166666666661</v>
      </c>
      <c r="E179" s="40">
        <v>8918.8333333333321</v>
      </c>
      <c r="F179" s="40">
        <v>8774.5166666666664</v>
      </c>
      <c r="G179" s="40">
        <v>8658.9333333333325</v>
      </c>
      <c r="H179" s="40">
        <v>9178.7333333333318</v>
      </c>
      <c r="I179" s="40">
        <v>9294.3166666666639</v>
      </c>
      <c r="J179" s="40">
        <v>9438.6333333333314</v>
      </c>
      <c r="K179" s="31">
        <v>9150</v>
      </c>
      <c r="L179" s="31">
        <v>8890.1</v>
      </c>
      <c r="M179" s="31">
        <v>1.3294999999999999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8688.4</v>
      </c>
      <c r="D180" s="40">
        <v>8752.7666666666664</v>
      </c>
      <c r="E180" s="40">
        <v>8605.6333333333332</v>
      </c>
      <c r="F180" s="40">
        <v>8522.8666666666668</v>
      </c>
      <c r="G180" s="40">
        <v>8375.7333333333336</v>
      </c>
      <c r="H180" s="40">
        <v>8835.5333333333328</v>
      </c>
      <c r="I180" s="40">
        <v>8982.6666666666642</v>
      </c>
      <c r="J180" s="40">
        <v>9065.4333333333325</v>
      </c>
      <c r="K180" s="31">
        <v>8899.9</v>
      </c>
      <c r="L180" s="31">
        <v>8670</v>
      </c>
      <c r="M180" s="31">
        <v>0.10971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26556.05</v>
      </c>
      <c r="D181" s="40">
        <v>26434.016666666666</v>
      </c>
      <c r="E181" s="40">
        <v>26238.033333333333</v>
      </c>
      <c r="F181" s="40">
        <v>25920.016666666666</v>
      </c>
      <c r="G181" s="40">
        <v>25724.033333333333</v>
      </c>
      <c r="H181" s="40">
        <v>26752.033333333333</v>
      </c>
      <c r="I181" s="40">
        <v>26948.016666666663</v>
      </c>
      <c r="J181" s="40">
        <v>27266.033333333333</v>
      </c>
      <c r="K181" s="31">
        <v>26630</v>
      </c>
      <c r="L181" s="31">
        <v>26116</v>
      </c>
      <c r="M181" s="31">
        <v>0.49408999999999997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1265.45</v>
      </c>
      <c r="D182" s="40">
        <v>1273.1833333333334</v>
      </c>
      <c r="E182" s="40">
        <v>1249.2166666666667</v>
      </c>
      <c r="F182" s="40">
        <v>1232.9833333333333</v>
      </c>
      <c r="G182" s="40">
        <v>1209.0166666666667</v>
      </c>
      <c r="H182" s="40">
        <v>1289.4166666666667</v>
      </c>
      <c r="I182" s="40">
        <v>1313.3833333333334</v>
      </c>
      <c r="J182" s="40">
        <v>1329.6166666666668</v>
      </c>
      <c r="K182" s="31">
        <v>1297.1500000000001</v>
      </c>
      <c r="L182" s="31">
        <v>1256.95</v>
      </c>
      <c r="M182" s="31">
        <v>13.13532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2211.0500000000002</v>
      </c>
      <c r="D183" s="40">
        <v>2204.6666666666665</v>
      </c>
      <c r="E183" s="40">
        <v>2187.3833333333332</v>
      </c>
      <c r="F183" s="40">
        <v>2163.7166666666667</v>
      </c>
      <c r="G183" s="40">
        <v>2146.4333333333334</v>
      </c>
      <c r="H183" s="40">
        <v>2228.333333333333</v>
      </c>
      <c r="I183" s="40">
        <v>2245.6166666666668</v>
      </c>
      <c r="J183" s="40">
        <v>2269.2833333333328</v>
      </c>
      <c r="K183" s="31">
        <v>2221.9499999999998</v>
      </c>
      <c r="L183" s="31">
        <v>2181</v>
      </c>
      <c r="M183" s="31">
        <v>3.1800199999999998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410.75</v>
      </c>
      <c r="D184" s="40">
        <v>412.18333333333334</v>
      </c>
      <c r="E184" s="40">
        <v>408.56666666666666</v>
      </c>
      <c r="F184" s="40">
        <v>406.38333333333333</v>
      </c>
      <c r="G184" s="40">
        <v>402.76666666666665</v>
      </c>
      <c r="H184" s="40">
        <v>414.36666666666667</v>
      </c>
      <c r="I184" s="40">
        <v>417.98333333333335</v>
      </c>
      <c r="J184" s="40">
        <v>420.16666666666669</v>
      </c>
      <c r="K184" s="31">
        <v>415.8</v>
      </c>
      <c r="L184" s="31">
        <v>410</v>
      </c>
      <c r="M184" s="31">
        <v>158.97678999999999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115.25</v>
      </c>
      <c r="D185" s="40">
        <v>116.18333333333334</v>
      </c>
      <c r="E185" s="40">
        <v>113.06666666666668</v>
      </c>
      <c r="F185" s="40">
        <v>110.88333333333334</v>
      </c>
      <c r="G185" s="40">
        <v>107.76666666666668</v>
      </c>
      <c r="H185" s="40">
        <v>118.36666666666667</v>
      </c>
      <c r="I185" s="40">
        <v>121.48333333333335</v>
      </c>
      <c r="J185" s="40">
        <v>123.66666666666667</v>
      </c>
      <c r="K185" s="31">
        <v>119.3</v>
      </c>
      <c r="L185" s="31">
        <v>114</v>
      </c>
      <c r="M185" s="31">
        <v>583.81362999999999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760.55</v>
      </c>
      <c r="D186" s="40">
        <v>763.63333333333333</v>
      </c>
      <c r="E186" s="40">
        <v>756.16666666666663</v>
      </c>
      <c r="F186" s="40">
        <v>751.7833333333333</v>
      </c>
      <c r="G186" s="40">
        <v>744.31666666666661</v>
      </c>
      <c r="H186" s="40">
        <v>768.01666666666665</v>
      </c>
      <c r="I186" s="40">
        <v>775.48333333333335</v>
      </c>
      <c r="J186" s="40">
        <v>779.86666666666667</v>
      </c>
      <c r="K186" s="31">
        <v>771.1</v>
      </c>
      <c r="L186" s="31">
        <v>759.25</v>
      </c>
      <c r="M186" s="31">
        <v>17.358640000000001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475.55</v>
      </c>
      <c r="D187" s="40">
        <v>479.14999999999992</v>
      </c>
      <c r="E187" s="40">
        <v>469.54999999999984</v>
      </c>
      <c r="F187" s="40">
        <v>463.5499999999999</v>
      </c>
      <c r="G187" s="40">
        <v>453.94999999999982</v>
      </c>
      <c r="H187" s="40">
        <v>485.14999999999986</v>
      </c>
      <c r="I187" s="40">
        <v>494.74999999999989</v>
      </c>
      <c r="J187" s="40">
        <v>500.74999999999989</v>
      </c>
      <c r="K187" s="31">
        <v>488.75</v>
      </c>
      <c r="L187" s="31">
        <v>473.15</v>
      </c>
      <c r="M187" s="31">
        <v>16.779409999999999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615.25</v>
      </c>
      <c r="D188" s="40">
        <v>611.56666666666672</v>
      </c>
      <c r="E188" s="40">
        <v>599.23333333333346</v>
      </c>
      <c r="F188" s="40">
        <v>583.2166666666667</v>
      </c>
      <c r="G188" s="40">
        <v>570.88333333333344</v>
      </c>
      <c r="H188" s="40">
        <v>627.58333333333348</v>
      </c>
      <c r="I188" s="40">
        <v>639.91666666666674</v>
      </c>
      <c r="J188" s="40">
        <v>655.93333333333351</v>
      </c>
      <c r="K188" s="31">
        <v>623.9</v>
      </c>
      <c r="L188" s="31">
        <v>595.54999999999995</v>
      </c>
      <c r="M188" s="31">
        <v>7.4326600000000003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509.2</v>
      </c>
      <c r="D189" s="40">
        <v>512.81666666666672</v>
      </c>
      <c r="E189" s="40">
        <v>502.88333333333344</v>
      </c>
      <c r="F189" s="40">
        <v>496.56666666666672</v>
      </c>
      <c r="G189" s="40">
        <v>486.63333333333344</v>
      </c>
      <c r="H189" s="40">
        <v>519.13333333333344</v>
      </c>
      <c r="I189" s="40">
        <v>529.06666666666661</v>
      </c>
      <c r="J189" s="40">
        <v>535.38333333333344</v>
      </c>
      <c r="K189" s="31">
        <v>522.75</v>
      </c>
      <c r="L189" s="31">
        <v>506.5</v>
      </c>
      <c r="M189" s="31">
        <v>11.87899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826.6</v>
      </c>
      <c r="D190" s="40">
        <v>826.38333333333333</v>
      </c>
      <c r="E190" s="40">
        <v>818.31666666666661</v>
      </c>
      <c r="F190" s="40">
        <v>810.0333333333333</v>
      </c>
      <c r="G190" s="40">
        <v>801.96666666666658</v>
      </c>
      <c r="H190" s="40">
        <v>834.66666666666663</v>
      </c>
      <c r="I190" s="40">
        <v>842.73333333333346</v>
      </c>
      <c r="J190" s="40">
        <v>851.01666666666665</v>
      </c>
      <c r="K190" s="31">
        <v>834.45</v>
      </c>
      <c r="L190" s="31">
        <v>818.1</v>
      </c>
      <c r="M190" s="31">
        <v>22.92653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3671.85</v>
      </c>
      <c r="D191" s="40">
        <v>3669.1166666666668</v>
      </c>
      <c r="E191" s="40">
        <v>3650.6333333333337</v>
      </c>
      <c r="F191" s="40">
        <v>3629.416666666667</v>
      </c>
      <c r="G191" s="40">
        <v>3610.9333333333338</v>
      </c>
      <c r="H191" s="40">
        <v>3690.3333333333335</v>
      </c>
      <c r="I191" s="40">
        <v>3708.8166666666671</v>
      </c>
      <c r="J191" s="40">
        <v>3730.0333333333333</v>
      </c>
      <c r="K191" s="31">
        <v>3687.6</v>
      </c>
      <c r="L191" s="31">
        <v>3647.9</v>
      </c>
      <c r="M191" s="31">
        <v>19.02533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853.3</v>
      </c>
      <c r="D192" s="40">
        <v>848.21666666666658</v>
      </c>
      <c r="E192" s="40">
        <v>839.63333333333321</v>
      </c>
      <c r="F192" s="40">
        <v>825.96666666666658</v>
      </c>
      <c r="G192" s="40">
        <v>817.38333333333321</v>
      </c>
      <c r="H192" s="40">
        <v>861.88333333333321</v>
      </c>
      <c r="I192" s="40">
        <v>870.46666666666647</v>
      </c>
      <c r="J192" s="40">
        <v>884.13333333333321</v>
      </c>
      <c r="K192" s="31">
        <v>856.8</v>
      </c>
      <c r="L192" s="31">
        <v>834.55</v>
      </c>
      <c r="M192" s="31">
        <v>24.645700000000001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4861.6000000000004</v>
      </c>
      <c r="D193" s="40">
        <v>4865.583333333333</v>
      </c>
      <c r="E193" s="40">
        <v>4807.1666666666661</v>
      </c>
      <c r="F193" s="40">
        <v>4752.7333333333327</v>
      </c>
      <c r="G193" s="40">
        <v>4694.3166666666657</v>
      </c>
      <c r="H193" s="40">
        <v>4920.0166666666664</v>
      </c>
      <c r="I193" s="40">
        <v>4978.4333333333325</v>
      </c>
      <c r="J193" s="40">
        <v>5032.8666666666668</v>
      </c>
      <c r="K193" s="31">
        <v>4924</v>
      </c>
      <c r="L193" s="31">
        <v>4811.1499999999996</v>
      </c>
      <c r="M193" s="31">
        <v>1.3605100000000001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284.3</v>
      </c>
      <c r="D194" s="40">
        <v>284.43333333333334</v>
      </c>
      <c r="E194" s="40">
        <v>281.51666666666665</v>
      </c>
      <c r="F194" s="40">
        <v>278.73333333333329</v>
      </c>
      <c r="G194" s="40">
        <v>275.81666666666661</v>
      </c>
      <c r="H194" s="40">
        <v>287.2166666666667</v>
      </c>
      <c r="I194" s="40">
        <v>290.13333333333333</v>
      </c>
      <c r="J194" s="40">
        <v>292.91666666666674</v>
      </c>
      <c r="K194" s="31">
        <v>287.35000000000002</v>
      </c>
      <c r="L194" s="31">
        <v>281.64999999999998</v>
      </c>
      <c r="M194" s="31">
        <v>178.64053000000001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125.65</v>
      </c>
      <c r="D195" s="40">
        <v>125.60000000000001</v>
      </c>
      <c r="E195" s="40">
        <v>124.60000000000002</v>
      </c>
      <c r="F195" s="40">
        <v>123.55000000000001</v>
      </c>
      <c r="G195" s="40">
        <v>122.55000000000003</v>
      </c>
      <c r="H195" s="40">
        <v>126.65000000000002</v>
      </c>
      <c r="I195" s="40">
        <v>127.64999999999999</v>
      </c>
      <c r="J195" s="40">
        <v>128.70000000000002</v>
      </c>
      <c r="K195" s="31">
        <v>126.6</v>
      </c>
      <c r="L195" s="31">
        <v>124.55</v>
      </c>
      <c r="M195" s="31">
        <v>169.68192999999999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1375.05</v>
      </c>
      <c r="D196" s="40">
        <v>1378.2666666666667</v>
      </c>
      <c r="E196" s="40">
        <v>1361.7833333333333</v>
      </c>
      <c r="F196" s="40">
        <v>1348.5166666666667</v>
      </c>
      <c r="G196" s="40">
        <v>1332.0333333333333</v>
      </c>
      <c r="H196" s="40">
        <v>1391.5333333333333</v>
      </c>
      <c r="I196" s="40">
        <v>1408.0166666666664</v>
      </c>
      <c r="J196" s="40">
        <v>1421.2833333333333</v>
      </c>
      <c r="K196" s="31">
        <v>1394.75</v>
      </c>
      <c r="L196" s="31">
        <v>1365</v>
      </c>
      <c r="M196" s="31">
        <v>91.578980000000001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1449.5</v>
      </c>
      <c r="D197" s="40">
        <v>1453.4166666666667</v>
      </c>
      <c r="E197" s="40">
        <v>1440.0833333333335</v>
      </c>
      <c r="F197" s="40">
        <v>1430.6666666666667</v>
      </c>
      <c r="G197" s="40">
        <v>1417.3333333333335</v>
      </c>
      <c r="H197" s="40">
        <v>1462.8333333333335</v>
      </c>
      <c r="I197" s="40">
        <v>1476.166666666667</v>
      </c>
      <c r="J197" s="40">
        <v>1485.5833333333335</v>
      </c>
      <c r="K197" s="31">
        <v>1466.75</v>
      </c>
      <c r="L197" s="31">
        <v>1444</v>
      </c>
      <c r="M197" s="31">
        <v>19.939440000000001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968.6</v>
      </c>
      <c r="D198" s="40">
        <v>968.61666666666667</v>
      </c>
      <c r="E198" s="40">
        <v>956.58333333333337</v>
      </c>
      <c r="F198" s="40">
        <v>944.56666666666672</v>
      </c>
      <c r="G198" s="40">
        <v>932.53333333333342</v>
      </c>
      <c r="H198" s="40">
        <v>980.63333333333333</v>
      </c>
      <c r="I198" s="40">
        <v>992.66666666666663</v>
      </c>
      <c r="J198" s="40">
        <v>1004.6833333333333</v>
      </c>
      <c r="K198" s="31">
        <v>980.65</v>
      </c>
      <c r="L198" s="31">
        <v>956.6</v>
      </c>
      <c r="M198" s="31">
        <v>5.1172399999999998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1815.35</v>
      </c>
      <c r="D199" s="40">
        <v>1818.3999999999999</v>
      </c>
      <c r="E199" s="40">
        <v>1802.1999999999998</v>
      </c>
      <c r="F199" s="40">
        <v>1789.05</v>
      </c>
      <c r="G199" s="40">
        <v>1772.85</v>
      </c>
      <c r="H199" s="40">
        <v>1831.5499999999997</v>
      </c>
      <c r="I199" s="40">
        <v>1847.75</v>
      </c>
      <c r="J199" s="40">
        <v>1860.8999999999996</v>
      </c>
      <c r="K199" s="31">
        <v>1834.6</v>
      </c>
      <c r="L199" s="31">
        <v>1805.25</v>
      </c>
      <c r="M199" s="31">
        <v>10.5929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3052.75</v>
      </c>
      <c r="D200" s="40">
        <v>3058.7999999999997</v>
      </c>
      <c r="E200" s="40">
        <v>3030.5499999999993</v>
      </c>
      <c r="F200" s="40">
        <v>3008.3499999999995</v>
      </c>
      <c r="G200" s="40">
        <v>2980.099999999999</v>
      </c>
      <c r="H200" s="40">
        <v>3080.9999999999995</v>
      </c>
      <c r="I200" s="40">
        <v>3109.2500000000005</v>
      </c>
      <c r="J200" s="40">
        <v>3131.45</v>
      </c>
      <c r="K200" s="31">
        <v>3087.05</v>
      </c>
      <c r="L200" s="31">
        <v>3036.6</v>
      </c>
      <c r="M200" s="31">
        <v>1.20644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473.15</v>
      </c>
      <c r="D201" s="40">
        <v>472.16666666666669</v>
      </c>
      <c r="E201" s="40">
        <v>466.68333333333339</v>
      </c>
      <c r="F201" s="40">
        <v>460.2166666666667</v>
      </c>
      <c r="G201" s="40">
        <v>454.73333333333341</v>
      </c>
      <c r="H201" s="40">
        <v>478.63333333333338</v>
      </c>
      <c r="I201" s="40">
        <v>484.11666666666662</v>
      </c>
      <c r="J201" s="40">
        <v>490.58333333333337</v>
      </c>
      <c r="K201" s="31">
        <v>477.65</v>
      </c>
      <c r="L201" s="31">
        <v>465.7</v>
      </c>
      <c r="M201" s="31">
        <v>30.576910000000002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941.35</v>
      </c>
      <c r="D202" s="40">
        <v>941.81666666666661</v>
      </c>
      <c r="E202" s="40">
        <v>919.48333333333323</v>
      </c>
      <c r="F202" s="40">
        <v>897.61666666666667</v>
      </c>
      <c r="G202" s="40">
        <v>875.2833333333333</v>
      </c>
      <c r="H202" s="40">
        <v>963.68333333333317</v>
      </c>
      <c r="I202" s="40">
        <v>986.01666666666665</v>
      </c>
      <c r="J202" s="40">
        <v>1007.8833333333331</v>
      </c>
      <c r="K202" s="31">
        <v>964.15</v>
      </c>
      <c r="L202" s="31">
        <v>919.95</v>
      </c>
      <c r="M202" s="31">
        <v>31.217839999999999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719.65</v>
      </c>
      <c r="D203" s="40">
        <v>722.15</v>
      </c>
      <c r="E203" s="40">
        <v>714.5</v>
      </c>
      <c r="F203" s="40">
        <v>709.35</v>
      </c>
      <c r="G203" s="40">
        <v>701.7</v>
      </c>
      <c r="H203" s="40">
        <v>727.3</v>
      </c>
      <c r="I203" s="40">
        <v>734.94999999999982</v>
      </c>
      <c r="J203" s="40">
        <v>740.09999999999991</v>
      </c>
      <c r="K203" s="31">
        <v>729.8</v>
      </c>
      <c r="L203" s="31">
        <v>717</v>
      </c>
      <c r="M203" s="31">
        <v>15.385669999999999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7307.1</v>
      </c>
      <c r="D204" s="40">
        <v>7342.333333333333</v>
      </c>
      <c r="E204" s="40">
        <v>7265.7666666666664</v>
      </c>
      <c r="F204" s="40">
        <v>7224.4333333333334</v>
      </c>
      <c r="G204" s="40">
        <v>7147.8666666666668</v>
      </c>
      <c r="H204" s="40">
        <v>7383.6666666666661</v>
      </c>
      <c r="I204" s="40">
        <v>7460.2333333333336</v>
      </c>
      <c r="J204" s="40">
        <v>7501.5666666666657</v>
      </c>
      <c r="K204" s="31">
        <v>7418.9</v>
      </c>
      <c r="L204" s="31">
        <v>7301</v>
      </c>
      <c r="M204" s="31">
        <v>1.83243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33.549999999999997</v>
      </c>
      <c r="D205" s="40">
        <v>33.516666666666666</v>
      </c>
      <c r="E205" s="40">
        <v>33.333333333333329</v>
      </c>
      <c r="F205" s="40">
        <v>33.11666666666666</v>
      </c>
      <c r="G205" s="40">
        <v>32.933333333333323</v>
      </c>
      <c r="H205" s="40">
        <v>33.733333333333334</v>
      </c>
      <c r="I205" s="40">
        <v>33.916666666666671</v>
      </c>
      <c r="J205" s="40">
        <v>34.13333333333334</v>
      </c>
      <c r="K205" s="31">
        <v>33.700000000000003</v>
      </c>
      <c r="L205" s="31">
        <v>33.299999999999997</v>
      </c>
      <c r="M205" s="31">
        <v>28.50489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1435.75</v>
      </c>
      <c r="D206" s="40">
        <v>1435.8833333333332</v>
      </c>
      <c r="E206" s="40">
        <v>1422.1166666666663</v>
      </c>
      <c r="F206" s="40">
        <v>1408.4833333333331</v>
      </c>
      <c r="G206" s="40">
        <v>1394.7166666666662</v>
      </c>
      <c r="H206" s="40">
        <v>1449.5166666666664</v>
      </c>
      <c r="I206" s="40">
        <v>1463.2833333333333</v>
      </c>
      <c r="J206" s="40">
        <v>1476.9166666666665</v>
      </c>
      <c r="K206" s="31">
        <v>1449.65</v>
      </c>
      <c r="L206" s="31">
        <v>1422.25</v>
      </c>
      <c r="M206" s="31">
        <v>3.4558399999999998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684.4</v>
      </c>
      <c r="D207" s="40">
        <v>684.26666666666677</v>
      </c>
      <c r="E207" s="40">
        <v>675.68333333333351</v>
      </c>
      <c r="F207" s="40">
        <v>666.9666666666667</v>
      </c>
      <c r="G207" s="40">
        <v>658.38333333333344</v>
      </c>
      <c r="H207" s="40">
        <v>692.98333333333358</v>
      </c>
      <c r="I207" s="40">
        <v>701.56666666666683</v>
      </c>
      <c r="J207" s="40">
        <v>710.28333333333364</v>
      </c>
      <c r="K207" s="31">
        <v>692.85</v>
      </c>
      <c r="L207" s="31">
        <v>675.55</v>
      </c>
      <c r="M207" s="31">
        <v>27.59111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239.25</v>
      </c>
      <c r="D208" s="40">
        <v>239.21666666666667</v>
      </c>
      <c r="E208" s="40">
        <v>237.23333333333335</v>
      </c>
      <c r="F208" s="40">
        <v>235.21666666666667</v>
      </c>
      <c r="G208" s="40">
        <v>233.23333333333335</v>
      </c>
      <c r="H208" s="40">
        <v>241.23333333333335</v>
      </c>
      <c r="I208" s="40">
        <v>243.21666666666664</v>
      </c>
      <c r="J208" s="40">
        <v>245.23333333333335</v>
      </c>
      <c r="K208" s="31">
        <v>241.2</v>
      </c>
      <c r="L208" s="31">
        <v>237.2</v>
      </c>
      <c r="M208" s="31">
        <v>3.5530300000000001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849.65</v>
      </c>
      <c r="D209" s="40">
        <v>844.23333333333323</v>
      </c>
      <c r="E209" s="40">
        <v>834.46666666666647</v>
      </c>
      <c r="F209" s="40">
        <v>819.28333333333319</v>
      </c>
      <c r="G209" s="40">
        <v>809.51666666666642</v>
      </c>
      <c r="H209" s="40">
        <v>859.41666666666652</v>
      </c>
      <c r="I209" s="40">
        <v>869.18333333333317</v>
      </c>
      <c r="J209" s="40">
        <v>884.36666666666656</v>
      </c>
      <c r="K209" s="31">
        <v>854</v>
      </c>
      <c r="L209" s="31">
        <v>829.05</v>
      </c>
      <c r="M209" s="31">
        <v>11.165419999999999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287.55</v>
      </c>
      <c r="D210" s="40">
        <v>288.11666666666667</v>
      </c>
      <c r="E210" s="40">
        <v>282.83333333333337</v>
      </c>
      <c r="F210" s="40">
        <v>278.11666666666667</v>
      </c>
      <c r="G210" s="40">
        <v>272.83333333333337</v>
      </c>
      <c r="H210" s="40">
        <v>292.83333333333337</v>
      </c>
      <c r="I210" s="40">
        <v>298.11666666666667</v>
      </c>
      <c r="J210" s="40">
        <v>302.83333333333337</v>
      </c>
      <c r="K210" s="31">
        <v>293.39999999999998</v>
      </c>
      <c r="L210" s="31">
        <v>283.39999999999998</v>
      </c>
      <c r="M210" s="31">
        <v>153.69838999999999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5.9</v>
      </c>
      <c r="D211" s="40">
        <v>6</v>
      </c>
      <c r="E211" s="40">
        <v>5.7</v>
      </c>
      <c r="F211" s="40">
        <v>5.5</v>
      </c>
      <c r="G211" s="40">
        <v>5.2</v>
      </c>
      <c r="H211" s="40">
        <v>6.2</v>
      </c>
      <c r="I211" s="40">
        <v>6.5000000000000009</v>
      </c>
      <c r="J211" s="40">
        <v>6.7</v>
      </c>
      <c r="K211" s="31">
        <v>6.3</v>
      </c>
      <c r="L211" s="31">
        <v>5.8</v>
      </c>
      <c r="M211" s="31">
        <v>2829.6535699999999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957.4</v>
      </c>
      <c r="D212" s="40">
        <v>962.05000000000007</v>
      </c>
      <c r="E212" s="40">
        <v>950.35000000000014</v>
      </c>
      <c r="F212" s="40">
        <v>943.30000000000007</v>
      </c>
      <c r="G212" s="40">
        <v>931.60000000000014</v>
      </c>
      <c r="H212" s="40">
        <v>969.10000000000014</v>
      </c>
      <c r="I212" s="40">
        <v>980.80000000000018</v>
      </c>
      <c r="J212" s="40">
        <v>987.85000000000014</v>
      </c>
      <c r="K212" s="31">
        <v>973.75</v>
      </c>
      <c r="L212" s="31">
        <v>955</v>
      </c>
      <c r="M212" s="31">
        <v>13.036799999999999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2025.55</v>
      </c>
      <c r="D213" s="40">
        <v>2011.8166666666666</v>
      </c>
      <c r="E213" s="40">
        <v>1993.7333333333331</v>
      </c>
      <c r="F213" s="40">
        <v>1961.9166666666665</v>
      </c>
      <c r="G213" s="40">
        <v>1943.833333333333</v>
      </c>
      <c r="H213" s="40">
        <v>2043.6333333333332</v>
      </c>
      <c r="I213" s="40">
        <v>2061.7166666666667</v>
      </c>
      <c r="J213" s="40">
        <v>2093.5333333333333</v>
      </c>
      <c r="K213" s="31">
        <v>2029.9</v>
      </c>
      <c r="L213" s="31">
        <v>1980</v>
      </c>
      <c r="M213" s="31">
        <v>1.4132100000000001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628.95000000000005</v>
      </c>
      <c r="D214" s="40">
        <v>631.15</v>
      </c>
      <c r="E214" s="40">
        <v>623.79999999999995</v>
      </c>
      <c r="F214" s="40">
        <v>618.65</v>
      </c>
      <c r="G214" s="40">
        <v>611.29999999999995</v>
      </c>
      <c r="H214" s="40">
        <v>636.29999999999995</v>
      </c>
      <c r="I214" s="40">
        <v>643.65000000000009</v>
      </c>
      <c r="J214" s="40">
        <v>648.79999999999995</v>
      </c>
      <c r="K214" s="40">
        <v>638.5</v>
      </c>
      <c r="L214" s="40">
        <v>626</v>
      </c>
      <c r="M214" s="40">
        <v>42.083509999999997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10.95</v>
      </c>
      <c r="D215" s="40">
        <v>11.033333333333333</v>
      </c>
      <c r="E215" s="40">
        <v>10.816666666666666</v>
      </c>
      <c r="F215" s="40">
        <v>10.683333333333334</v>
      </c>
      <c r="G215" s="40">
        <v>10.466666666666667</v>
      </c>
      <c r="H215" s="40">
        <v>11.166666666666666</v>
      </c>
      <c r="I215" s="40">
        <v>11.383333333333331</v>
      </c>
      <c r="J215" s="40">
        <v>11.516666666666666</v>
      </c>
      <c r="K215" s="40">
        <v>11.25</v>
      </c>
      <c r="L215" s="40">
        <v>10.9</v>
      </c>
      <c r="M215" s="40">
        <v>919.32264999999995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168.05</v>
      </c>
      <c r="D216" s="40">
        <v>169.00000000000003</v>
      </c>
      <c r="E216" s="40">
        <v>166.60000000000005</v>
      </c>
      <c r="F216" s="40">
        <v>165.15000000000003</v>
      </c>
      <c r="G216" s="40">
        <v>162.75000000000006</v>
      </c>
      <c r="H216" s="40">
        <v>170.45000000000005</v>
      </c>
      <c r="I216" s="40">
        <v>172.85000000000002</v>
      </c>
      <c r="J216" s="40">
        <v>174.30000000000004</v>
      </c>
      <c r="K216" s="40">
        <v>171.4</v>
      </c>
      <c r="L216" s="40">
        <v>167.55</v>
      </c>
      <c r="M216" s="40">
        <v>58.131129999999999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30"/>
      <c r="B1" s="531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44435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23" t="s">
        <v>16</v>
      </c>
      <c r="B9" s="525" t="s">
        <v>18</v>
      </c>
      <c r="C9" s="529" t="s">
        <v>20</v>
      </c>
      <c r="D9" s="529" t="s">
        <v>21</v>
      </c>
      <c r="E9" s="520" t="s">
        <v>22</v>
      </c>
      <c r="F9" s="521"/>
      <c r="G9" s="522"/>
      <c r="H9" s="520" t="s">
        <v>23</v>
      </c>
      <c r="I9" s="521"/>
      <c r="J9" s="522"/>
      <c r="K9" s="26"/>
      <c r="L9" s="27"/>
      <c r="M9" s="55"/>
      <c r="N9" s="1"/>
      <c r="O9" s="1"/>
    </row>
    <row r="10" spans="1:15" ht="42.75" customHeight="1">
      <c r="A10" s="527"/>
      <c r="B10" s="528"/>
      <c r="C10" s="528"/>
      <c r="D10" s="5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22828.1</v>
      </c>
      <c r="D11" s="40">
        <v>22896.033333333336</v>
      </c>
      <c r="E11" s="40">
        <v>22692.066666666673</v>
      </c>
      <c r="F11" s="40">
        <v>22556.033333333336</v>
      </c>
      <c r="G11" s="40">
        <v>22352.066666666673</v>
      </c>
      <c r="H11" s="40">
        <v>23032.066666666673</v>
      </c>
      <c r="I11" s="40">
        <v>23236.03333333334</v>
      </c>
      <c r="J11" s="40">
        <v>23372.066666666673</v>
      </c>
      <c r="K11" s="31">
        <v>23100</v>
      </c>
      <c r="L11" s="31">
        <v>22760</v>
      </c>
      <c r="M11" s="31">
        <v>1.8620000000000001E-2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1736.35</v>
      </c>
      <c r="D12" s="40">
        <v>1744.8166666666668</v>
      </c>
      <c r="E12" s="40">
        <v>1713.9333333333336</v>
      </c>
      <c r="F12" s="40">
        <v>1691.5166666666669</v>
      </c>
      <c r="G12" s="40">
        <v>1660.6333333333337</v>
      </c>
      <c r="H12" s="40">
        <v>1767.2333333333336</v>
      </c>
      <c r="I12" s="40">
        <v>1798.1166666666668</v>
      </c>
      <c r="J12" s="40">
        <v>1820.5333333333335</v>
      </c>
      <c r="K12" s="31">
        <v>1775.7</v>
      </c>
      <c r="L12" s="31">
        <v>1722.4</v>
      </c>
      <c r="M12" s="31">
        <v>0.91908000000000001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2159.4</v>
      </c>
      <c r="D13" s="40">
        <v>2104.6999999999998</v>
      </c>
      <c r="E13" s="40">
        <v>1989.3999999999996</v>
      </c>
      <c r="F13" s="40">
        <v>1819.3999999999999</v>
      </c>
      <c r="G13" s="40">
        <v>1704.0999999999997</v>
      </c>
      <c r="H13" s="40">
        <v>2274.6999999999998</v>
      </c>
      <c r="I13" s="40">
        <v>2390</v>
      </c>
      <c r="J13" s="40">
        <v>2559.9999999999995</v>
      </c>
      <c r="K13" s="31">
        <v>2220</v>
      </c>
      <c r="L13" s="31">
        <v>1934.7</v>
      </c>
      <c r="M13" s="31">
        <v>5.5263799999999996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2275.5500000000002</v>
      </c>
      <c r="D14" s="40">
        <v>2273.4333333333334</v>
      </c>
      <c r="E14" s="40">
        <v>2260.3666666666668</v>
      </c>
      <c r="F14" s="40">
        <v>2245.1833333333334</v>
      </c>
      <c r="G14" s="40">
        <v>2232.1166666666668</v>
      </c>
      <c r="H14" s="40">
        <v>2288.6166666666668</v>
      </c>
      <c r="I14" s="40">
        <v>2301.6833333333334</v>
      </c>
      <c r="J14" s="40">
        <v>2316.8666666666668</v>
      </c>
      <c r="K14" s="31">
        <v>2286.5</v>
      </c>
      <c r="L14" s="31">
        <v>2258.25</v>
      </c>
      <c r="M14" s="31">
        <v>3.7337899999999999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1938.9</v>
      </c>
      <c r="D15" s="40">
        <v>1937.0166666666667</v>
      </c>
      <c r="E15" s="40">
        <v>1928.1833333333334</v>
      </c>
      <c r="F15" s="40">
        <v>1917.4666666666667</v>
      </c>
      <c r="G15" s="40">
        <v>1908.6333333333334</v>
      </c>
      <c r="H15" s="40">
        <v>1947.7333333333333</v>
      </c>
      <c r="I15" s="40">
        <v>1956.5666666666668</v>
      </c>
      <c r="J15" s="40">
        <v>1967.2833333333333</v>
      </c>
      <c r="K15" s="31">
        <v>1945.85</v>
      </c>
      <c r="L15" s="31">
        <v>1926.3</v>
      </c>
      <c r="M15" s="31">
        <v>0.31397999999999998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1617.85</v>
      </c>
      <c r="D16" s="40">
        <v>1600.1499999999999</v>
      </c>
      <c r="E16" s="40">
        <v>1570.2999999999997</v>
      </c>
      <c r="F16" s="40">
        <v>1522.7499999999998</v>
      </c>
      <c r="G16" s="40">
        <v>1492.8999999999996</v>
      </c>
      <c r="H16" s="40">
        <v>1647.6999999999998</v>
      </c>
      <c r="I16" s="40">
        <v>1677.5499999999997</v>
      </c>
      <c r="J16" s="40">
        <v>1725.1</v>
      </c>
      <c r="K16" s="31">
        <v>1630</v>
      </c>
      <c r="L16" s="31">
        <v>1552.6</v>
      </c>
      <c r="M16" s="31">
        <v>2.0885899999999999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1353.3</v>
      </c>
      <c r="D17" s="40">
        <v>1356.75</v>
      </c>
      <c r="E17" s="40">
        <v>1331.55</v>
      </c>
      <c r="F17" s="40">
        <v>1309.8</v>
      </c>
      <c r="G17" s="40">
        <v>1284.5999999999999</v>
      </c>
      <c r="H17" s="40">
        <v>1378.5</v>
      </c>
      <c r="I17" s="40">
        <v>1403.6999999999998</v>
      </c>
      <c r="J17" s="40">
        <v>1425.45</v>
      </c>
      <c r="K17" s="31">
        <v>1381.95</v>
      </c>
      <c r="L17" s="31">
        <v>1335</v>
      </c>
      <c r="M17" s="31">
        <v>15.02243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613.85</v>
      </c>
      <c r="D18" s="40">
        <v>619.66666666666663</v>
      </c>
      <c r="E18" s="40">
        <v>605.43333333333328</v>
      </c>
      <c r="F18" s="40">
        <v>597.01666666666665</v>
      </c>
      <c r="G18" s="40">
        <v>582.7833333333333</v>
      </c>
      <c r="H18" s="40">
        <v>628.08333333333326</v>
      </c>
      <c r="I18" s="40">
        <v>642.31666666666661</v>
      </c>
      <c r="J18" s="40">
        <v>650.73333333333323</v>
      </c>
      <c r="K18" s="31">
        <v>633.9</v>
      </c>
      <c r="L18" s="31">
        <v>611.25</v>
      </c>
      <c r="M18" s="31">
        <v>1.6259699999999999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906.85</v>
      </c>
      <c r="D19" s="40">
        <v>910.5</v>
      </c>
      <c r="E19" s="40">
        <v>899.35</v>
      </c>
      <c r="F19" s="40">
        <v>891.85</v>
      </c>
      <c r="G19" s="40">
        <v>880.7</v>
      </c>
      <c r="H19" s="40">
        <v>918</v>
      </c>
      <c r="I19" s="40">
        <v>929.15000000000009</v>
      </c>
      <c r="J19" s="40">
        <v>936.65</v>
      </c>
      <c r="K19" s="31">
        <v>921.65</v>
      </c>
      <c r="L19" s="31">
        <v>903</v>
      </c>
      <c r="M19" s="31">
        <v>5.9647699999999997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2389.6999999999998</v>
      </c>
      <c r="D20" s="40">
        <v>2401.7999999999997</v>
      </c>
      <c r="E20" s="40">
        <v>2359.5999999999995</v>
      </c>
      <c r="F20" s="40">
        <v>2329.4999999999995</v>
      </c>
      <c r="G20" s="40">
        <v>2287.2999999999993</v>
      </c>
      <c r="H20" s="40">
        <v>2431.8999999999996</v>
      </c>
      <c r="I20" s="40">
        <v>2474.0999999999995</v>
      </c>
      <c r="J20" s="40">
        <v>2504.1999999999998</v>
      </c>
      <c r="K20" s="31">
        <v>2444</v>
      </c>
      <c r="L20" s="31">
        <v>2371.6999999999998</v>
      </c>
      <c r="M20" s="31">
        <v>0.59718000000000004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18906.650000000001</v>
      </c>
      <c r="D21" s="40">
        <v>19006.066666666666</v>
      </c>
      <c r="E21" s="40">
        <v>18660.633333333331</v>
      </c>
      <c r="F21" s="40">
        <v>18414.616666666665</v>
      </c>
      <c r="G21" s="40">
        <v>18069.183333333331</v>
      </c>
      <c r="H21" s="40">
        <v>19252.083333333332</v>
      </c>
      <c r="I21" s="40">
        <v>19597.516666666666</v>
      </c>
      <c r="J21" s="40">
        <v>19843.533333333333</v>
      </c>
      <c r="K21" s="31">
        <v>19351.5</v>
      </c>
      <c r="L21" s="31">
        <v>18760.05</v>
      </c>
      <c r="M21" s="31">
        <v>0.11606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1475.7</v>
      </c>
      <c r="D22" s="40">
        <v>1476.9166666666667</v>
      </c>
      <c r="E22" s="40">
        <v>1459.1833333333334</v>
      </c>
      <c r="F22" s="40">
        <v>1442.6666666666667</v>
      </c>
      <c r="G22" s="40">
        <v>1424.9333333333334</v>
      </c>
      <c r="H22" s="40">
        <v>1493.4333333333334</v>
      </c>
      <c r="I22" s="40">
        <v>1511.1666666666665</v>
      </c>
      <c r="J22" s="40">
        <v>1527.6833333333334</v>
      </c>
      <c r="K22" s="31">
        <v>1494.65</v>
      </c>
      <c r="L22" s="31">
        <v>1460.4</v>
      </c>
      <c r="M22" s="31">
        <v>46.789189999999998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1046.45</v>
      </c>
      <c r="D23" s="40">
        <v>1036.8499999999999</v>
      </c>
      <c r="E23" s="40">
        <v>1026.6999999999998</v>
      </c>
      <c r="F23" s="40">
        <v>1006.9499999999999</v>
      </c>
      <c r="G23" s="40">
        <v>996.79999999999984</v>
      </c>
      <c r="H23" s="40">
        <v>1056.5999999999999</v>
      </c>
      <c r="I23" s="40">
        <v>1066.75</v>
      </c>
      <c r="J23" s="40">
        <v>1086.4999999999998</v>
      </c>
      <c r="K23" s="31">
        <v>1047</v>
      </c>
      <c r="L23" s="31">
        <v>1017.1</v>
      </c>
      <c r="M23" s="31">
        <v>16.865960000000001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721.7</v>
      </c>
      <c r="D24" s="40">
        <v>724.13333333333333</v>
      </c>
      <c r="E24" s="40">
        <v>715.26666666666665</v>
      </c>
      <c r="F24" s="40">
        <v>708.83333333333337</v>
      </c>
      <c r="G24" s="40">
        <v>699.9666666666667</v>
      </c>
      <c r="H24" s="40">
        <v>730.56666666666661</v>
      </c>
      <c r="I24" s="40">
        <v>739.43333333333317</v>
      </c>
      <c r="J24" s="40">
        <v>745.86666666666656</v>
      </c>
      <c r="K24" s="31">
        <v>733</v>
      </c>
      <c r="L24" s="31">
        <v>717.7</v>
      </c>
      <c r="M24" s="31">
        <v>149.69642999999999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1303.9000000000001</v>
      </c>
      <c r="D25" s="40">
        <v>1291.5</v>
      </c>
      <c r="E25" s="40">
        <v>1279.0999999999999</v>
      </c>
      <c r="F25" s="40">
        <v>1254.3</v>
      </c>
      <c r="G25" s="40">
        <v>1241.8999999999999</v>
      </c>
      <c r="H25" s="40">
        <v>1316.3</v>
      </c>
      <c r="I25" s="40">
        <v>1328.7</v>
      </c>
      <c r="J25" s="40">
        <v>1353.5</v>
      </c>
      <c r="K25" s="31">
        <v>1303.9000000000001</v>
      </c>
      <c r="L25" s="31">
        <v>1266.7</v>
      </c>
      <c r="M25" s="31">
        <v>6.27956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1365.45</v>
      </c>
      <c r="D26" s="40">
        <v>1365.45</v>
      </c>
      <c r="E26" s="40">
        <v>1365.45</v>
      </c>
      <c r="F26" s="40">
        <v>1365.45</v>
      </c>
      <c r="G26" s="40">
        <v>1365.45</v>
      </c>
      <c r="H26" s="40">
        <v>1365.45</v>
      </c>
      <c r="I26" s="40">
        <v>1365.45</v>
      </c>
      <c r="J26" s="40">
        <v>1365.45</v>
      </c>
      <c r="K26" s="31">
        <v>1365.45</v>
      </c>
      <c r="L26" s="31">
        <v>1365.45</v>
      </c>
      <c r="M26" s="31">
        <v>7.9974999999999996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106.3</v>
      </c>
      <c r="D27" s="40">
        <v>106.81666666666668</v>
      </c>
      <c r="E27" s="40">
        <v>104.88333333333335</v>
      </c>
      <c r="F27" s="40">
        <v>103.46666666666668</v>
      </c>
      <c r="G27" s="40">
        <v>101.53333333333336</v>
      </c>
      <c r="H27" s="40">
        <v>108.23333333333335</v>
      </c>
      <c r="I27" s="40">
        <v>110.16666666666666</v>
      </c>
      <c r="J27" s="40">
        <v>111.58333333333334</v>
      </c>
      <c r="K27" s="31">
        <v>108.75</v>
      </c>
      <c r="L27" s="31">
        <v>105.4</v>
      </c>
      <c r="M27" s="31">
        <v>32.60971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200.35</v>
      </c>
      <c r="D28" s="40">
        <v>199.9</v>
      </c>
      <c r="E28" s="40">
        <v>197.55</v>
      </c>
      <c r="F28" s="40">
        <v>194.75</v>
      </c>
      <c r="G28" s="40">
        <v>192.4</v>
      </c>
      <c r="H28" s="40">
        <v>202.70000000000002</v>
      </c>
      <c r="I28" s="40">
        <v>205.04999999999998</v>
      </c>
      <c r="J28" s="40">
        <v>207.85000000000002</v>
      </c>
      <c r="K28" s="31">
        <v>202.25</v>
      </c>
      <c r="L28" s="31">
        <v>197.1</v>
      </c>
      <c r="M28" s="31">
        <v>18.2713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366.05</v>
      </c>
      <c r="D29" s="40">
        <v>367.11666666666662</v>
      </c>
      <c r="E29" s="40">
        <v>359.93333333333322</v>
      </c>
      <c r="F29" s="40">
        <v>353.81666666666661</v>
      </c>
      <c r="G29" s="40">
        <v>346.63333333333321</v>
      </c>
      <c r="H29" s="40">
        <v>373.23333333333323</v>
      </c>
      <c r="I29" s="40">
        <v>380.41666666666663</v>
      </c>
      <c r="J29" s="40">
        <v>386.53333333333325</v>
      </c>
      <c r="K29" s="31">
        <v>374.3</v>
      </c>
      <c r="L29" s="31">
        <v>361</v>
      </c>
      <c r="M29" s="31">
        <v>1.35501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269.35000000000002</v>
      </c>
      <c r="D30" s="40">
        <v>269.09999999999997</v>
      </c>
      <c r="E30" s="40">
        <v>267.24999999999994</v>
      </c>
      <c r="F30" s="40">
        <v>265.14999999999998</v>
      </c>
      <c r="G30" s="40">
        <v>263.29999999999995</v>
      </c>
      <c r="H30" s="40">
        <v>271.19999999999993</v>
      </c>
      <c r="I30" s="40">
        <v>273.04999999999995</v>
      </c>
      <c r="J30" s="40">
        <v>275.14999999999992</v>
      </c>
      <c r="K30" s="31">
        <v>270.95</v>
      </c>
      <c r="L30" s="31">
        <v>267</v>
      </c>
      <c r="M30" s="31">
        <v>2.3003499999999999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4155.6000000000004</v>
      </c>
      <c r="D31" s="40">
        <v>4103.7333333333336</v>
      </c>
      <c r="E31" s="40">
        <v>4051.8666666666668</v>
      </c>
      <c r="F31" s="40">
        <v>3948.1333333333332</v>
      </c>
      <c r="G31" s="40">
        <v>3896.2666666666664</v>
      </c>
      <c r="H31" s="40">
        <v>4207.4666666666672</v>
      </c>
      <c r="I31" s="40">
        <v>4259.3333333333339</v>
      </c>
      <c r="J31" s="40">
        <v>4363.0666666666675</v>
      </c>
      <c r="K31" s="31">
        <v>4155.6000000000004</v>
      </c>
      <c r="L31" s="31">
        <v>4000</v>
      </c>
      <c r="M31" s="31">
        <v>0.95904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2234.25</v>
      </c>
      <c r="D32" s="40">
        <v>2239.5666666666671</v>
      </c>
      <c r="E32" s="40">
        <v>2210.5333333333342</v>
      </c>
      <c r="F32" s="40">
        <v>2186.8166666666671</v>
      </c>
      <c r="G32" s="40">
        <v>2157.7833333333342</v>
      </c>
      <c r="H32" s="40">
        <v>2263.2833333333342</v>
      </c>
      <c r="I32" s="40">
        <v>2292.3166666666671</v>
      </c>
      <c r="J32" s="40">
        <v>2316.0333333333342</v>
      </c>
      <c r="K32" s="31">
        <v>2268.6</v>
      </c>
      <c r="L32" s="31">
        <v>2215.85</v>
      </c>
      <c r="M32" s="31">
        <v>0.30001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2200.5500000000002</v>
      </c>
      <c r="D33" s="40">
        <v>2206.85</v>
      </c>
      <c r="E33" s="40">
        <v>2192.6999999999998</v>
      </c>
      <c r="F33" s="40">
        <v>2184.85</v>
      </c>
      <c r="G33" s="40">
        <v>2170.6999999999998</v>
      </c>
      <c r="H33" s="40">
        <v>2214.6999999999998</v>
      </c>
      <c r="I33" s="40">
        <v>2228.8500000000004</v>
      </c>
      <c r="J33" s="40">
        <v>2236.6999999999998</v>
      </c>
      <c r="K33" s="31">
        <v>2221</v>
      </c>
      <c r="L33" s="31">
        <v>2199</v>
      </c>
      <c r="M33" s="31">
        <v>1.9400000000000001E-2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103.5</v>
      </c>
      <c r="D34" s="40">
        <v>104.13333333333333</v>
      </c>
      <c r="E34" s="40">
        <v>102.36666666666665</v>
      </c>
      <c r="F34" s="40">
        <v>101.23333333333332</v>
      </c>
      <c r="G34" s="40">
        <v>99.46666666666664</v>
      </c>
      <c r="H34" s="40">
        <v>105.26666666666665</v>
      </c>
      <c r="I34" s="40">
        <v>107.03333333333333</v>
      </c>
      <c r="J34" s="40">
        <v>108.16666666666666</v>
      </c>
      <c r="K34" s="31">
        <v>105.9</v>
      </c>
      <c r="L34" s="31">
        <v>103</v>
      </c>
      <c r="M34" s="31">
        <v>1.7505200000000001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735.85</v>
      </c>
      <c r="D35" s="40">
        <v>741.18333333333339</v>
      </c>
      <c r="E35" s="40">
        <v>728.06666666666683</v>
      </c>
      <c r="F35" s="40">
        <v>720.28333333333342</v>
      </c>
      <c r="G35" s="40">
        <v>707.16666666666686</v>
      </c>
      <c r="H35" s="40">
        <v>748.96666666666681</v>
      </c>
      <c r="I35" s="40">
        <v>762.08333333333337</v>
      </c>
      <c r="J35" s="40">
        <v>769.86666666666679</v>
      </c>
      <c r="K35" s="31">
        <v>754.3</v>
      </c>
      <c r="L35" s="31">
        <v>733.4</v>
      </c>
      <c r="M35" s="31">
        <v>2.1591200000000002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3862.8</v>
      </c>
      <c r="D36" s="40">
        <v>3844.8333333333335</v>
      </c>
      <c r="E36" s="40">
        <v>3809.666666666667</v>
      </c>
      <c r="F36" s="40">
        <v>3756.5333333333333</v>
      </c>
      <c r="G36" s="40">
        <v>3721.3666666666668</v>
      </c>
      <c r="H36" s="40">
        <v>3897.9666666666672</v>
      </c>
      <c r="I36" s="40">
        <v>3933.1333333333341</v>
      </c>
      <c r="J36" s="40">
        <v>3986.2666666666673</v>
      </c>
      <c r="K36" s="31">
        <v>3880</v>
      </c>
      <c r="L36" s="31">
        <v>3791.7</v>
      </c>
      <c r="M36" s="31">
        <v>1.3826000000000001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3954.6</v>
      </c>
      <c r="D37" s="40">
        <v>3955.4166666666665</v>
      </c>
      <c r="E37" s="40">
        <v>3925.833333333333</v>
      </c>
      <c r="F37" s="40">
        <v>3897.0666666666666</v>
      </c>
      <c r="G37" s="40">
        <v>3867.4833333333331</v>
      </c>
      <c r="H37" s="40">
        <v>3984.1833333333329</v>
      </c>
      <c r="I37" s="40">
        <v>4013.766666666666</v>
      </c>
      <c r="J37" s="40">
        <v>4042.5333333333328</v>
      </c>
      <c r="K37" s="31">
        <v>3985</v>
      </c>
      <c r="L37" s="31">
        <v>3926.65</v>
      </c>
      <c r="M37" s="31">
        <v>1.3957999999999999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21.15</v>
      </c>
      <c r="D38" s="40">
        <v>21.2</v>
      </c>
      <c r="E38" s="40">
        <v>20.95</v>
      </c>
      <c r="F38" s="40">
        <v>20.75</v>
      </c>
      <c r="G38" s="40">
        <v>20.5</v>
      </c>
      <c r="H38" s="40">
        <v>21.4</v>
      </c>
      <c r="I38" s="40">
        <v>21.65</v>
      </c>
      <c r="J38" s="40">
        <v>21.849999999999998</v>
      </c>
      <c r="K38" s="31">
        <v>21.45</v>
      </c>
      <c r="L38" s="31">
        <v>21</v>
      </c>
      <c r="M38" s="31">
        <v>36.046030000000002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666.3</v>
      </c>
      <c r="D39" s="40">
        <v>670.43333333333328</v>
      </c>
      <c r="E39" s="40">
        <v>660.86666666666656</v>
      </c>
      <c r="F39" s="40">
        <v>655.43333333333328</v>
      </c>
      <c r="G39" s="40">
        <v>645.86666666666656</v>
      </c>
      <c r="H39" s="40">
        <v>675.86666666666656</v>
      </c>
      <c r="I39" s="40">
        <v>685.43333333333339</v>
      </c>
      <c r="J39" s="40">
        <v>690.86666666666656</v>
      </c>
      <c r="K39" s="31">
        <v>680</v>
      </c>
      <c r="L39" s="31">
        <v>665</v>
      </c>
      <c r="M39" s="31">
        <v>11.708019999999999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2876.8</v>
      </c>
      <c r="D40" s="40">
        <v>2898.9333333333329</v>
      </c>
      <c r="E40" s="40">
        <v>2827.8666666666659</v>
      </c>
      <c r="F40" s="40">
        <v>2778.9333333333329</v>
      </c>
      <c r="G40" s="40">
        <v>2707.8666666666659</v>
      </c>
      <c r="H40" s="40">
        <v>2947.8666666666659</v>
      </c>
      <c r="I40" s="40">
        <v>3018.9333333333325</v>
      </c>
      <c r="J40" s="40">
        <v>3067.8666666666659</v>
      </c>
      <c r="K40" s="31">
        <v>2970</v>
      </c>
      <c r="L40" s="31">
        <v>2850</v>
      </c>
      <c r="M40" s="31">
        <v>0.39889999999999998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398.35</v>
      </c>
      <c r="D41" s="40">
        <v>396.8</v>
      </c>
      <c r="E41" s="40">
        <v>392.70000000000005</v>
      </c>
      <c r="F41" s="40">
        <v>387.05</v>
      </c>
      <c r="G41" s="40">
        <v>382.95000000000005</v>
      </c>
      <c r="H41" s="40">
        <v>402.45000000000005</v>
      </c>
      <c r="I41" s="40">
        <v>406.55000000000007</v>
      </c>
      <c r="J41" s="40">
        <v>412.20000000000005</v>
      </c>
      <c r="K41" s="31">
        <v>400.9</v>
      </c>
      <c r="L41" s="31">
        <v>391.15</v>
      </c>
      <c r="M41" s="31">
        <v>35.580579999999998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1110.3</v>
      </c>
      <c r="D42" s="40">
        <v>1115.8500000000001</v>
      </c>
      <c r="E42" s="40">
        <v>1090.7000000000003</v>
      </c>
      <c r="F42" s="40">
        <v>1071.1000000000001</v>
      </c>
      <c r="G42" s="40">
        <v>1045.9500000000003</v>
      </c>
      <c r="H42" s="40">
        <v>1135.4500000000003</v>
      </c>
      <c r="I42" s="40">
        <v>1160.6000000000004</v>
      </c>
      <c r="J42" s="40">
        <v>1180.2000000000003</v>
      </c>
      <c r="K42" s="31">
        <v>1141</v>
      </c>
      <c r="L42" s="31">
        <v>1096.25</v>
      </c>
      <c r="M42" s="31">
        <v>1.22061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4700.3999999999996</v>
      </c>
      <c r="D43" s="40">
        <v>4708.9333333333334</v>
      </c>
      <c r="E43" s="40">
        <v>4637.8666666666668</v>
      </c>
      <c r="F43" s="40">
        <v>4575.333333333333</v>
      </c>
      <c r="G43" s="40">
        <v>4504.2666666666664</v>
      </c>
      <c r="H43" s="40">
        <v>4771.4666666666672</v>
      </c>
      <c r="I43" s="40">
        <v>4842.5333333333347</v>
      </c>
      <c r="J43" s="40">
        <v>4905.0666666666675</v>
      </c>
      <c r="K43" s="31">
        <v>4780</v>
      </c>
      <c r="L43" s="31">
        <v>4646.3999999999996</v>
      </c>
      <c r="M43" s="31">
        <v>8.0041899999999995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208.85</v>
      </c>
      <c r="D44" s="40">
        <v>208.31666666666669</v>
      </c>
      <c r="E44" s="40">
        <v>206.63333333333338</v>
      </c>
      <c r="F44" s="40">
        <v>204.41666666666669</v>
      </c>
      <c r="G44" s="40">
        <v>202.73333333333338</v>
      </c>
      <c r="H44" s="40">
        <v>210.53333333333339</v>
      </c>
      <c r="I44" s="40">
        <v>212.21666666666673</v>
      </c>
      <c r="J44" s="40">
        <v>214.43333333333339</v>
      </c>
      <c r="K44" s="31">
        <v>210</v>
      </c>
      <c r="L44" s="31">
        <v>206.1</v>
      </c>
      <c r="M44" s="31">
        <v>28.452210000000001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352.3</v>
      </c>
      <c r="D45" s="40">
        <v>351.26666666666665</v>
      </c>
      <c r="E45" s="40">
        <v>347.58333333333331</v>
      </c>
      <c r="F45" s="40">
        <v>342.86666666666667</v>
      </c>
      <c r="G45" s="40">
        <v>339.18333333333334</v>
      </c>
      <c r="H45" s="40">
        <v>355.98333333333329</v>
      </c>
      <c r="I45" s="40">
        <v>359.66666666666669</v>
      </c>
      <c r="J45" s="40">
        <v>364.38333333333327</v>
      </c>
      <c r="K45" s="31">
        <v>354.95</v>
      </c>
      <c r="L45" s="31">
        <v>346.55</v>
      </c>
      <c r="M45" s="31">
        <v>0.77603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117.55</v>
      </c>
      <c r="D46" s="40">
        <v>118.10000000000001</v>
      </c>
      <c r="E46" s="40">
        <v>116.45000000000002</v>
      </c>
      <c r="F46" s="40">
        <v>115.35000000000001</v>
      </c>
      <c r="G46" s="40">
        <v>113.70000000000002</v>
      </c>
      <c r="H46" s="40">
        <v>119.20000000000002</v>
      </c>
      <c r="I46" s="40">
        <v>120.85000000000002</v>
      </c>
      <c r="J46" s="40">
        <v>121.95000000000002</v>
      </c>
      <c r="K46" s="31">
        <v>119.75</v>
      </c>
      <c r="L46" s="31">
        <v>117</v>
      </c>
      <c r="M46" s="31">
        <v>88.727810000000005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98.4</v>
      </c>
      <c r="D47" s="40">
        <v>98.600000000000009</v>
      </c>
      <c r="E47" s="40">
        <v>97.300000000000011</v>
      </c>
      <c r="F47" s="40">
        <v>96.2</v>
      </c>
      <c r="G47" s="40">
        <v>94.9</v>
      </c>
      <c r="H47" s="40">
        <v>99.700000000000017</v>
      </c>
      <c r="I47" s="40">
        <v>101</v>
      </c>
      <c r="J47" s="40">
        <v>102.10000000000002</v>
      </c>
      <c r="K47" s="31">
        <v>99.9</v>
      </c>
      <c r="L47" s="31">
        <v>97.5</v>
      </c>
      <c r="M47" s="31">
        <v>5.1544100000000004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3039.65</v>
      </c>
      <c r="D48" s="40">
        <v>3050.1166666666663</v>
      </c>
      <c r="E48" s="40">
        <v>3015.7333333333327</v>
      </c>
      <c r="F48" s="40">
        <v>2991.8166666666662</v>
      </c>
      <c r="G48" s="40">
        <v>2957.4333333333325</v>
      </c>
      <c r="H48" s="40">
        <v>3074.0333333333328</v>
      </c>
      <c r="I48" s="40">
        <v>3108.416666666667</v>
      </c>
      <c r="J48" s="40">
        <v>3132.333333333333</v>
      </c>
      <c r="K48" s="31">
        <v>3084.5</v>
      </c>
      <c r="L48" s="31">
        <v>3026.2</v>
      </c>
      <c r="M48" s="31">
        <v>13.19516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194.25</v>
      </c>
      <c r="D49" s="40">
        <v>194.76666666666665</v>
      </c>
      <c r="E49" s="40">
        <v>191.5333333333333</v>
      </c>
      <c r="F49" s="40">
        <v>188.81666666666666</v>
      </c>
      <c r="G49" s="40">
        <v>185.58333333333331</v>
      </c>
      <c r="H49" s="40">
        <v>197.48333333333329</v>
      </c>
      <c r="I49" s="40">
        <v>200.71666666666664</v>
      </c>
      <c r="J49" s="40">
        <v>203.43333333333328</v>
      </c>
      <c r="K49" s="31">
        <v>198</v>
      </c>
      <c r="L49" s="31">
        <v>192.05</v>
      </c>
      <c r="M49" s="31">
        <v>21.880410000000001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3075.85</v>
      </c>
      <c r="D50" s="40">
        <v>3083.8833333333332</v>
      </c>
      <c r="E50" s="40">
        <v>3052.9666666666662</v>
      </c>
      <c r="F50" s="40">
        <v>3030.083333333333</v>
      </c>
      <c r="G50" s="40">
        <v>2999.1666666666661</v>
      </c>
      <c r="H50" s="40">
        <v>3106.7666666666664</v>
      </c>
      <c r="I50" s="40">
        <v>3137.6833333333334</v>
      </c>
      <c r="J50" s="40">
        <v>3160.5666666666666</v>
      </c>
      <c r="K50" s="31">
        <v>3114.8</v>
      </c>
      <c r="L50" s="31">
        <v>3061</v>
      </c>
      <c r="M50" s="31">
        <v>8.8260000000000005E-2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1971.5</v>
      </c>
      <c r="D51" s="40">
        <v>1971.2833333333335</v>
      </c>
      <c r="E51" s="40">
        <v>1947.8166666666671</v>
      </c>
      <c r="F51" s="40">
        <v>1924.1333333333334</v>
      </c>
      <c r="G51" s="40">
        <v>1900.666666666667</v>
      </c>
      <c r="H51" s="40">
        <v>1994.9666666666672</v>
      </c>
      <c r="I51" s="40">
        <v>2018.4333333333338</v>
      </c>
      <c r="J51" s="40">
        <v>2042.1166666666672</v>
      </c>
      <c r="K51" s="31">
        <v>1994.75</v>
      </c>
      <c r="L51" s="31">
        <v>1947.6</v>
      </c>
      <c r="M51" s="31">
        <v>2.1035599999999999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8885.6</v>
      </c>
      <c r="D52" s="40">
        <v>8901.3666666666668</v>
      </c>
      <c r="E52" s="40">
        <v>8836.7333333333336</v>
      </c>
      <c r="F52" s="40">
        <v>8787.8666666666668</v>
      </c>
      <c r="G52" s="40">
        <v>8723.2333333333336</v>
      </c>
      <c r="H52" s="40">
        <v>8950.2333333333336</v>
      </c>
      <c r="I52" s="40">
        <v>9014.8666666666686</v>
      </c>
      <c r="J52" s="40">
        <v>9063.7333333333336</v>
      </c>
      <c r="K52" s="31">
        <v>8966</v>
      </c>
      <c r="L52" s="31">
        <v>8852.5</v>
      </c>
      <c r="M52" s="31">
        <v>9.5759999999999998E-2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699.1</v>
      </c>
      <c r="D53" s="40">
        <v>700.19999999999993</v>
      </c>
      <c r="E53" s="40">
        <v>692.49999999999989</v>
      </c>
      <c r="F53" s="40">
        <v>685.9</v>
      </c>
      <c r="G53" s="40">
        <v>678.19999999999993</v>
      </c>
      <c r="H53" s="40">
        <v>706.79999999999984</v>
      </c>
      <c r="I53" s="40">
        <v>714.49999999999989</v>
      </c>
      <c r="J53" s="40">
        <v>721.0999999999998</v>
      </c>
      <c r="K53" s="31">
        <v>707.9</v>
      </c>
      <c r="L53" s="31">
        <v>693.6</v>
      </c>
      <c r="M53" s="31">
        <v>47.314729999999997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564.1</v>
      </c>
      <c r="D54" s="40">
        <v>564.86666666666667</v>
      </c>
      <c r="E54" s="40">
        <v>560.23333333333335</v>
      </c>
      <c r="F54" s="40">
        <v>556.36666666666667</v>
      </c>
      <c r="G54" s="40">
        <v>551.73333333333335</v>
      </c>
      <c r="H54" s="40">
        <v>568.73333333333335</v>
      </c>
      <c r="I54" s="40">
        <v>573.36666666666679</v>
      </c>
      <c r="J54" s="40">
        <v>577.23333333333335</v>
      </c>
      <c r="K54" s="31">
        <v>569.5</v>
      </c>
      <c r="L54" s="31">
        <v>561</v>
      </c>
      <c r="M54" s="31">
        <v>1.45326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3847.8</v>
      </c>
      <c r="D55" s="40">
        <v>3845.8833333333337</v>
      </c>
      <c r="E55" s="40">
        <v>3801.9666666666672</v>
      </c>
      <c r="F55" s="40">
        <v>3756.1333333333337</v>
      </c>
      <c r="G55" s="40">
        <v>3712.2166666666672</v>
      </c>
      <c r="H55" s="40">
        <v>3891.7166666666672</v>
      </c>
      <c r="I55" s="40">
        <v>3935.6333333333341</v>
      </c>
      <c r="J55" s="40">
        <v>3981.4666666666672</v>
      </c>
      <c r="K55" s="31">
        <v>3889.8</v>
      </c>
      <c r="L55" s="31">
        <v>3800.05</v>
      </c>
      <c r="M55" s="31">
        <v>5.3271899999999999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746.35</v>
      </c>
      <c r="D56" s="40">
        <v>742.9</v>
      </c>
      <c r="E56" s="40">
        <v>735.8</v>
      </c>
      <c r="F56" s="40">
        <v>725.25</v>
      </c>
      <c r="G56" s="40">
        <v>718.15</v>
      </c>
      <c r="H56" s="40">
        <v>753.44999999999993</v>
      </c>
      <c r="I56" s="40">
        <v>760.55000000000007</v>
      </c>
      <c r="J56" s="40">
        <v>771.09999999999991</v>
      </c>
      <c r="K56" s="31">
        <v>750</v>
      </c>
      <c r="L56" s="31">
        <v>732.35</v>
      </c>
      <c r="M56" s="31">
        <v>64.921549999999996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3440</v>
      </c>
      <c r="D57" s="40">
        <v>3484.75</v>
      </c>
      <c r="E57" s="40">
        <v>3377.5</v>
      </c>
      <c r="F57" s="40">
        <v>3315</v>
      </c>
      <c r="G57" s="40">
        <v>3207.75</v>
      </c>
      <c r="H57" s="40">
        <v>3547.25</v>
      </c>
      <c r="I57" s="40">
        <v>3654.5</v>
      </c>
      <c r="J57" s="40">
        <v>3717</v>
      </c>
      <c r="K57" s="31">
        <v>3592</v>
      </c>
      <c r="L57" s="31">
        <v>3422.25</v>
      </c>
      <c r="M57" s="31">
        <v>0.91425999999999996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1297.95</v>
      </c>
      <c r="D58" s="40">
        <v>1302.2833333333333</v>
      </c>
      <c r="E58" s="40">
        <v>1286.7666666666667</v>
      </c>
      <c r="F58" s="40">
        <v>1275.5833333333333</v>
      </c>
      <c r="G58" s="40">
        <v>1260.0666666666666</v>
      </c>
      <c r="H58" s="40">
        <v>1313.4666666666667</v>
      </c>
      <c r="I58" s="40">
        <v>1328.9833333333331</v>
      </c>
      <c r="J58" s="40">
        <v>1340.1666666666667</v>
      </c>
      <c r="K58" s="31">
        <v>1317.8</v>
      </c>
      <c r="L58" s="31">
        <v>1291.0999999999999</v>
      </c>
      <c r="M58" s="31">
        <v>0.97562000000000004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1101.5999999999999</v>
      </c>
      <c r="D59" s="40">
        <v>1094.1666666666667</v>
      </c>
      <c r="E59" s="40">
        <v>1074.4833333333336</v>
      </c>
      <c r="F59" s="40">
        <v>1047.3666666666668</v>
      </c>
      <c r="G59" s="40">
        <v>1027.6833333333336</v>
      </c>
      <c r="H59" s="40">
        <v>1121.2833333333335</v>
      </c>
      <c r="I59" s="40">
        <v>1140.9666666666665</v>
      </c>
      <c r="J59" s="40">
        <v>1168.0833333333335</v>
      </c>
      <c r="K59" s="31">
        <v>1113.8499999999999</v>
      </c>
      <c r="L59" s="31">
        <v>1067.05</v>
      </c>
      <c r="M59" s="31">
        <v>4.7840199999999999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3691.4</v>
      </c>
      <c r="D60" s="40">
        <v>3693.6833333333329</v>
      </c>
      <c r="E60" s="40">
        <v>3667.7166666666658</v>
      </c>
      <c r="F60" s="40">
        <v>3644.0333333333328</v>
      </c>
      <c r="G60" s="40">
        <v>3618.0666666666657</v>
      </c>
      <c r="H60" s="40">
        <v>3717.3666666666659</v>
      </c>
      <c r="I60" s="40">
        <v>3743.333333333333</v>
      </c>
      <c r="J60" s="40">
        <v>3767.016666666666</v>
      </c>
      <c r="K60" s="31">
        <v>3719.65</v>
      </c>
      <c r="L60" s="31">
        <v>3670</v>
      </c>
      <c r="M60" s="31">
        <v>2.8389099999999998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249.25</v>
      </c>
      <c r="D61" s="40">
        <v>251.18333333333331</v>
      </c>
      <c r="E61" s="40">
        <v>245.06666666666661</v>
      </c>
      <c r="F61" s="40">
        <v>240.8833333333333</v>
      </c>
      <c r="G61" s="40">
        <v>234.76666666666659</v>
      </c>
      <c r="H61" s="40">
        <v>255.36666666666662</v>
      </c>
      <c r="I61" s="40">
        <v>261.48333333333335</v>
      </c>
      <c r="J61" s="40">
        <v>265.66666666666663</v>
      </c>
      <c r="K61" s="31">
        <v>257.3</v>
      </c>
      <c r="L61" s="31">
        <v>247</v>
      </c>
      <c r="M61" s="31">
        <v>7.7400900000000004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1175.75</v>
      </c>
      <c r="D62" s="40">
        <v>1167.7833333333333</v>
      </c>
      <c r="E62" s="40">
        <v>1147.5666666666666</v>
      </c>
      <c r="F62" s="40">
        <v>1119.3833333333332</v>
      </c>
      <c r="G62" s="40">
        <v>1099.1666666666665</v>
      </c>
      <c r="H62" s="40">
        <v>1195.9666666666667</v>
      </c>
      <c r="I62" s="40">
        <v>1216.1833333333334</v>
      </c>
      <c r="J62" s="40">
        <v>1244.3666666666668</v>
      </c>
      <c r="K62" s="31">
        <v>1188</v>
      </c>
      <c r="L62" s="31">
        <v>1139.5999999999999</v>
      </c>
      <c r="M62" s="31">
        <v>3.79915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6931.95</v>
      </c>
      <c r="D63" s="40">
        <v>6926.7333333333336</v>
      </c>
      <c r="E63" s="40">
        <v>6860.2166666666672</v>
      </c>
      <c r="F63" s="40">
        <v>6788.4833333333336</v>
      </c>
      <c r="G63" s="40">
        <v>6721.9666666666672</v>
      </c>
      <c r="H63" s="40">
        <v>6998.4666666666672</v>
      </c>
      <c r="I63" s="40">
        <v>7064.9833333333336</v>
      </c>
      <c r="J63" s="40">
        <v>7136.7166666666672</v>
      </c>
      <c r="K63" s="31">
        <v>6993.25</v>
      </c>
      <c r="L63" s="31">
        <v>6855</v>
      </c>
      <c r="M63" s="31">
        <v>12.345879999999999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15958.8</v>
      </c>
      <c r="D64" s="40">
        <v>15920.433333333334</v>
      </c>
      <c r="E64" s="40">
        <v>15716.666666666668</v>
      </c>
      <c r="F64" s="40">
        <v>15474.533333333333</v>
      </c>
      <c r="G64" s="40">
        <v>15270.766666666666</v>
      </c>
      <c r="H64" s="40">
        <v>16162.566666666669</v>
      </c>
      <c r="I64" s="40">
        <v>16366.333333333336</v>
      </c>
      <c r="J64" s="40">
        <v>16608.466666666671</v>
      </c>
      <c r="K64" s="31">
        <v>16124.2</v>
      </c>
      <c r="L64" s="31">
        <v>15678.3</v>
      </c>
      <c r="M64" s="31">
        <v>6.0688199999999997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4142.2</v>
      </c>
      <c r="D65" s="40">
        <v>4138.8499999999995</v>
      </c>
      <c r="E65" s="40">
        <v>4080.8499999999985</v>
      </c>
      <c r="F65" s="40">
        <v>4019.4999999999991</v>
      </c>
      <c r="G65" s="40">
        <v>3961.4999999999982</v>
      </c>
      <c r="H65" s="40">
        <v>4200.1999999999989</v>
      </c>
      <c r="I65" s="40">
        <v>4258.2000000000007</v>
      </c>
      <c r="J65" s="40">
        <v>4319.5499999999993</v>
      </c>
      <c r="K65" s="31">
        <v>4196.8500000000004</v>
      </c>
      <c r="L65" s="31">
        <v>4077.5</v>
      </c>
      <c r="M65" s="31">
        <v>0.36316999999999999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3740.7</v>
      </c>
      <c r="D66" s="40">
        <v>3666.8333333333335</v>
      </c>
      <c r="E66" s="40">
        <v>3548.9666666666672</v>
      </c>
      <c r="F66" s="40">
        <v>3357.2333333333336</v>
      </c>
      <c r="G66" s="40">
        <v>3239.3666666666672</v>
      </c>
      <c r="H66" s="40">
        <v>3858.5666666666671</v>
      </c>
      <c r="I66" s="40">
        <v>3976.4333333333329</v>
      </c>
      <c r="J66" s="40">
        <v>4168.166666666667</v>
      </c>
      <c r="K66" s="31">
        <v>3784.7</v>
      </c>
      <c r="L66" s="31">
        <v>3475.1</v>
      </c>
      <c r="M66" s="31">
        <v>4.9536899999999999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2272.3000000000002</v>
      </c>
      <c r="D67" s="40">
        <v>2270.3500000000004</v>
      </c>
      <c r="E67" s="40">
        <v>2247.5500000000006</v>
      </c>
      <c r="F67" s="40">
        <v>2222.8000000000002</v>
      </c>
      <c r="G67" s="40">
        <v>2200.0000000000005</v>
      </c>
      <c r="H67" s="40">
        <v>2295.1000000000008</v>
      </c>
      <c r="I67" s="40">
        <v>2317.9</v>
      </c>
      <c r="J67" s="40">
        <v>2342.650000000001</v>
      </c>
      <c r="K67" s="31">
        <v>2293.15</v>
      </c>
      <c r="L67" s="31">
        <v>2245.6</v>
      </c>
      <c r="M67" s="31">
        <v>1.95573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125.8</v>
      </c>
      <c r="D68" s="40">
        <v>126.25</v>
      </c>
      <c r="E68" s="40">
        <v>125</v>
      </c>
      <c r="F68" s="40">
        <v>124.2</v>
      </c>
      <c r="G68" s="40">
        <v>122.95</v>
      </c>
      <c r="H68" s="40">
        <v>127.05</v>
      </c>
      <c r="I68" s="40">
        <v>128.30000000000001</v>
      </c>
      <c r="J68" s="40">
        <v>129.1</v>
      </c>
      <c r="K68" s="31">
        <v>127.5</v>
      </c>
      <c r="L68" s="31">
        <v>125.45</v>
      </c>
      <c r="M68" s="31">
        <v>1.4001699999999999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367.9</v>
      </c>
      <c r="D69" s="40">
        <v>370.2</v>
      </c>
      <c r="E69" s="40">
        <v>361.45</v>
      </c>
      <c r="F69" s="40">
        <v>355</v>
      </c>
      <c r="G69" s="40">
        <v>346.25</v>
      </c>
      <c r="H69" s="40">
        <v>376.65</v>
      </c>
      <c r="I69" s="40">
        <v>385.4</v>
      </c>
      <c r="J69" s="40">
        <v>391.84999999999997</v>
      </c>
      <c r="K69" s="31">
        <v>378.95</v>
      </c>
      <c r="L69" s="31">
        <v>363.75</v>
      </c>
      <c r="M69" s="31">
        <v>21.611830000000001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265.05</v>
      </c>
      <c r="D70" s="40">
        <v>266.09999999999997</v>
      </c>
      <c r="E70" s="40">
        <v>262.19999999999993</v>
      </c>
      <c r="F70" s="40">
        <v>259.34999999999997</v>
      </c>
      <c r="G70" s="40">
        <v>255.44999999999993</v>
      </c>
      <c r="H70" s="40">
        <v>268.94999999999993</v>
      </c>
      <c r="I70" s="40">
        <v>272.84999999999991</v>
      </c>
      <c r="J70" s="40">
        <v>275.69999999999993</v>
      </c>
      <c r="K70" s="31">
        <v>270</v>
      </c>
      <c r="L70" s="31">
        <v>263.25</v>
      </c>
      <c r="M70" s="31">
        <v>122.70555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74.099999999999994</v>
      </c>
      <c r="D71" s="40">
        <v>74.566666666666663</v>
      </c>
      <c r="E71" s="40">
        <v>73.48333333333332</v>
      </c>
      <c r="F71" s="40">
        <v>72.86666666666666</v>
      </c>
      <c r="G71" s="40">
        <v>71.783333333333317</v>
      </c>
      <c r="H71" s="40">
        <v>75.183333333333323</v>
      </c>
      <c r="I71" s="40">
        <v>76.266666666666666</v>
      </c>
      <c r="J71" s="40">
        <v>76.883333333333326</v>
      </c>
      <c r="K71" s="31">
        <v>75.650000000000006</v>
      </c>
      <c r="L71" s="31">
        <v>73.95</v>
      </c>
      <c r="M71" s="31">
        <v>167.30240000000001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65.75</v>
      </c>
      <c r="D72" s="40">
        <v>65.733333333333334</v>
      </c>
      <c r="E72" s="40">
        <v>65.116666666666674</v>
      </c>
      <c r="F72" s="40">
        <v>64.483333333333334</v>
      </c>
      <c r="G72" s="40">
        <v>63.866666666666674</v>
      </c>
      <c r="H72" s="40">
        <v>66.366666666666674</v>
      </c>
      <c r="I72" s="40">
        <v>66.98333333333332</v>
      </c>
      <c r="J72" s="40">
        <v>67.616666666666674</v>
      </c>
      <c r="K72" s="31">
        <v>66.349999999999994</v>
      </c>
      <c r="L72" s="31">
        <v>65.099999999999994</v>
      </c>
      <c r="M72" s="31">
        <v>21.861129999999999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17.850000000000001</v>
      </c>
      <c r="D73" s="40">
        <v>17.933333333333334</v>
      </c>
      <c r="E73" s="40">
        <v>17.716666666666669</v>
      </c>
      <c r="F73" s="40">
        <v>17.583333333333336</v>
      </c>
      <c r="G73" s="40">
        <v>17.366666666666671</v>
      </c>
      <c r="H73" s="40">
        <v>18.066666666666666</v>
      </c>
      <c r="I73" s="40">
        <v>18.283333333333328</v>
      </c>
      <c r="J73" s="40">
        <v>18.416666666666664</v>
      </c>
      <c r="K73" s="31">
        <v>18.149999999999999</v>
      </c>
      <c r="L73" s="31">
        <v>17.8</v>
      </c>
      <c r="M73" s="31">
        <v>37.154710000000001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1707.25</v>
      </c>
      <c r="D74" s="40">
        <v>1713.7</v>
      </c>
      <c r="E74" s="40">
        <v>1694.8500000000001</v>
      </c>
      <c r="F74" s="40">
        <v>1682.45</v>
      </c>
      <c r="G74" s="40">
        <v>1663.6000000000001</v>
      </c>
      <c r="H74" s="40">
        <v>1726.1000000000001</v>
      </c>
      <c r="I74" s="40">
        <v>1744.95</v>
      </c>
      <c r="J74" s="40">
        <v>1757.3500000000001</v>
      </c>
      <c r="K74" s="31">
        <v>1732.55</v>
      </c>
      <c r="L74" s="31">
        <v>1701.3</v>
      </c>
      <c r="M74" s="31">
        <v>2.88042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5282.15</v>
      </c>
      <c r="D75" s="40">
        <v>5323.2666666666664</v>
      </c>
      <c r="E75" s="40">
        <v>5210.8833333333332</v>
      </c>
      <c r="F75" s="40">
        <v>5139.6166666666668</v>
      </c>
      <c r="G75" s="40">
        <v>5027.2333333333336</v>
      </c>
      <c r="H75" s="40">
        <v>5394.5333333333328</v>
      </c>
      <c r="I75" s="40">
        <v>5506.9166666666661</v>
      </c>
      <c r="J75" s="40">
        <v>5578.1833333333325</v>
      </c>
      <c r="K75" s="31">
        <v>5435.65</v>
      </c>
      <c r="L75" s="31">
        <v>5252</v>
      </c>
      <c r="M75" s="31">
        <v>0.25363000000000002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786.55</v>
      </c>
      <c r="D76" s="40">
        <v>789.13333333333333</v>
      </c>
      <c r="E76" s="40">
        <v>780.26666666666665</v>
      </c>
      <c r="F76" s="40">
        <v>773.98333333333335</v>
      </c>
      <c r="G76" s="40">
        <v>765.11666666666667</v>
      </c>
      <c r="H76" s="40">
        <v>795.41666666666663</v>
      </c>
      <c r="I76" s="40">
        <v>804.28333333333319</v>
      </c>
      <c r="J76" s="40">
        <v>810.56666666666661</v>
      </c>
      <c r="K76" s="31">
        <v>798</v>
      </c>
      <c r="L76" s="31">
        <v>782.85</v>
      </c>
      <c r="M76" s="31">
        <v>10.96367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392.2</v>
      </c>
      <c r="D77" s="40">
        <v>394.2</v>
      </c>
      <c r="E77" s="40">
        <v>384.09999999999997</v>
      </c>
      <c r="F77" s="40">
        <v>376</v>
      </c>
      <c r="G77" s="40">
        <v>365.9</v>
      </c>
      <c r="H77" s="40">
        <v>402.29999999999995</v>
      </c>
      <c r="I77" s="40">
        <v>412.4</v>
      </c>
      <c r="J77" s="40">
        <v>420.49999999999994</v>
      </c>
      <c r="K77" s="31">
        <v>404.3</v>
      </c>
      <c r="L77" s="31">
        <v>386.1</v>
      </c>
      <c r="M77" s="31">
        <v>12.26257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181.3</v>
      </c>
      <c r="D78" s="40">
        <v>180.96666666666667</v>
      </c>
      <c r="E78" s="40">
        <v>179.73333333333335</v>
      </c>
      <c r="F78" s="40">
        <v>178.16666666666669</v>
      </c>
      <c r="G78" s="40">
        <v>176.93333333333337</v>
      </c>
      <c r="H78" s="40">
        <v>182.53333333333333</v>
      </c>
      <c r="I78" s="40">
        <v>183.76666666666662</v>
      </c>
      <c r="J78" s="40">
        <v>185.33333333333331</v>
      </c>
      <c r="K78" s="31">
        <v>182.2</v>
      </c>
      <c r="L78" s="31">
        <v>179.4</v>
      </c>
      <c r="M78" s="31">
        <v>71.004949999999994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727.1</v>
      </c>
      <c r="D79" s="40">
        <v>728.91666666666663</v>
      </c>
      <c r="E79" s="40">
        <v>722.18333333333328</v>
      </c>
      <c r="F79" s="40">
        <v>717.26666666666665</v>
      </c>
      <c r="G79" s="40">
        <v>710.5333333333333</v>
      </c>
      <c r="H79" s="40">
        <v>733.83333333333326</v>
      </c>
      <c r="I79" s="40">
        <v>740.56666666666661</v>
      </c>
      <c r="J79" s="40">
        <v>745.48333333333323</v>
      </c>
      <c r="K79" s="31">
        <v>735.65</v>
      </c>
      <c r="L79" s="31">
        <v>724</v>
      </c>
      <c r="M79" s="31">
        <v>8.7847600000000003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52</v>
      </c>
      <c r="D80" s="40">
        <v>52.4</v>
      </c>
      <c r="E80" s="40">
        <v>51.4</v>
      </c>
      <c r="F80" s="40">
        <v>50.8</v>
      </c>
      <c r="G80" s="40">
        <v>49.8</v>
      </c>
      <c r="H80" s="40">
        <v>53</v>
      </c>
      <c r="I80" s="40">
        <v>54</v>
      </c>
      <c r="J80" s="40">
        <v>54.6</v>
      </c>
      <c r="K80" s="31">
        <v>53.4</v>
      </c>
      <c r="L80" s="31">
        <v>51.8</v>
      </c>
      <c r="M80" s="31">
        <v>222.09146999999999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466.75</v>
      </c>
      <c r="D81" s="40">
        <v>465.58333333333331</v>
      </c>
      <c r="E81" s="40">
        <v>459.76666666666665</v>
      </c>
      <c r="F81" s="40">
        <v>452.78333333333336</v>
      </c>
      <c r="G81" s="40">
        <v>446.9666666666667</v>
      </c>
      <c r="H81" s="40">
        <v>472.56666666666661</v>
      </c>
      <c r="I81" s="40">
        <v>478.38333333333333</v>
      </c>
      <c r="J81" s="40">
        <v>485.36666666666656</v>
      </c>
      <c r="K81" s="31">
        <v>471.4</v>
      </c>
      <c r="L81" s="31">
        <v>458.6</v>
      </c>
      <c r="M81" s="31">
        <v>74.236490000000003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12059.25</v>
      </c>
      <c r="D82" s="40">
        <v>12136.383333333333</v>
      </c>
      <c r="E82" s="40">
        <v>11946.866666666667</v>
      </c>
      <c r="F82" s="40">
        <v>11834.483333333334</v>
      </c>
      <c r="G82" s="40">
        <v>11644.966666666667</v>
      </c>
      <c r="H82" s="40">
        <v>12248.766666666666</v>
      </c>
      <c r="I82" s="40">
        <v>12438.283333333333</v>
      </c>
      <c r="J82" s="40">
        <v>12550.666666666666</v>
      </c>
      <c r="K82" s="31">
        <v>12325.9</v>
      </c>
      <c r="L82" s="31">
        <v>12024</v>
      </c>
      <c r="M82" s="31">
        <v>1.2120000000000001E-2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586.9</v>
      </c>
      <c r="D83" s="40">
        <v>594.23333333333335</v>
      </c>
      <c r="E83" s="40">
        <v>576.9666666666667</v>
      </c>
      <c r="F83" s="40">
        <v>567.0333333333333</v>
      </c>
      <c r="G83" s="40">
        <v>549.76666666666665</v>
      </c>
      <c r="H83" s="40">
        <v>604.16666666666674</v>
      </c>
      <c r="I83" s="40">
        <v>621.43333333333339</v>
      </c>
      <c r="J83" s="40">
        <v>631.36666666666679</v>
      </c>
      <c r="K83" s="31">
        <v>611.5</v>
      </c>
      <c r="L83" s="31">
        <v>584.29999999999995</v>
      </c>
      <c r="M83" s="31">
        <v>258.31903999999997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341</v>
      </c>
      <c r="D84" s="40">
        <v>343.5</v>
      </c>
      <c r="E84" s="40">
        <v>337.5</v>
      </c>
      <c r="F84" s="40">
        <v>334</v>
      </c>
      <c r="G84" s="40">
        <v>328</v>
      </c>
      <c r="H84" s="40">
        <v>347</v>
      </c>
      <c r="I84" s="40">
        <v>353</v>
      </c>
      <c r="J84" s="40">
        <v>356.5</v>
      </c>
      <c r="K84" s="31">
        <v>349.5</v>
      </c>
      <c r="L84" s="31">
        <v>340</v>
      </c>
      <c r="M84" s="31">
        <v>16.975989999999999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1282.75</v>
      </c>
      <c r="D85" s="40">
        <v>1278.9166666666667</v>
      </c>
      <c r="E85" s="40">
        <v>1263.8333333333335</v>
      </c>
      <c r="F85" s="40">
        <v>1244.9166666666667</v>
      </c>
      <c r="G85" s="40">
        <v>1229.8333333333335</v>
      </c>
      <c r="H85" s="40">
        <v>1297.8333333333335</v>
      </c>
      <c r="I85" s="40">
        <v>1312.916666666667</v>
      </c>
      <c r="J85" s="40">
        <v>1331.8333333333335</v>
      </c>
      <c r="K85" s="31">
        <v>1294</v>
      </c>
      <c r="L85" s="31">
        <v>1260</v>
      </c>
      <c r="M85" s="31">
        <v>0.85292000000000001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405.1</v>
      </c>
      <c r="D86" s="40">
        <v>408.0333333333333</v>
      </c>
      <c r="E86" s="40">
        <v>400.06666666666661</v>
      </c>
      <c r="F86" s="40">
        <v>395.0333333333333</v>
      </c>
      <c r="G86" s="40">
        <v>387.06666666666661</v>
      </c>
      <c r="H86" s="40">
        <v>413.06666666666661</v>
      </c>
      <c r="I86" s="40">
        <v>421.0333333333333</v>
      </c>
      <c r="J86" s="40">
        <v>426.06666666666661</v>
      </c>
      <c r="K86" s="31">
        <v>416</v>
      </c>
      <c r="L86" s="31">
        <v>403</v>
      </c>
      <c r="M86" s="31">
        <v>12.87968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102.25</v>
      </c>
      <c r="D87" s="40">
        <v>102.28333333333335</v>
      </c>
      <c r="E87" s="40">
        <v>101.56666666666669</v>
      </c>
      <c r="F87" s="40">
        <v>100.88333333333334</v>
      </c>
      <c r="G87" s="40">
        <v>100.16666666666669</v>
      </c>
      <c r="H87" s="40">
        <v>102.9666666666667</v>
      </c>
      <c r="I87" s="40">
        <v>103.68333333333337</v>
      </c>
      <c r="J87" s="40">
        <v>104.3666666666667</v>
      </c>
      <c r="K87" s="31">
        <v>103</v>
      </c>
      <c r="L87" s="31">
        <v>101.6</v>
      </c>
      <c r="M87" s="31">
        <v>1.92502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5694.35</v>
      </c>
      <c r="D88" s="40">
        <v>5725.3</v>
      </c>
      <c r="E88" s="40">
        <v>5575.6</v>
      </c>
      <c r="F88" s="40">
        <v>5456.85</v>
      </c>
      <c r="G88" s="40">
        <v>5307.1500000000005</v>
      </c>
      <c r="H88" s="40">
        <v>5844.05</v>
      </c>
      <c r="I88" s="40">
        <v>5993.7499999999991</v>
      </c>
      <c r="J88" s="40">
        <v>6112.5</v>
      </c>
      <c r="K88" s="31">
        <v>5875</v>
      </c>
      <c r="L88" s="31">
        <v>5606.55</v>
      </c>
      <c r="M88" s="31">
        <v>0.51129000000000002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775.2</v>
      </c>
      <c r="D89" s="40">
        <v>776.93333333333339</v>
      </c>
      <c r="E89" s="40">
        <v>765.26666666666677</v>
      </c>
      <c r="F89" s="40">
        <v>755.33333333333337</v>
      </c>
      <c r="G89" s="40">
        <v>743.66666666666674</v>
      </c>
      <c r="H89" s="40">
        <v>786.86666666666679</v>
      </c>
      <c r="I89" s="40">
        <v>798.5333333333333</v>
      </c>
      <c r="J89" s="40">
        <v>808.46666666666681</v>
      </c>
      <c r="K89" s="31">
        <v>788.6</v>
      </c>
      <c r="L89" s="31">
        <v>767</v>
      </c>
      <c r="M89" s="31">
        <v>0.36529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1206.2</v>
      </c>
      <c r="D90" s="40">
        <v>1200.6833333333332</v>
      </c>
      <c r="E90" s="40">
        <v>1178.3666666666663</v>
      </c>
      <c r="F90" s="40">
        <v>1150.5333333333331</v>
      </c>
      <c r="G90" s="40">
        <v>1128.2166666666662</v>
      </c>
      <c r="H90" s="40">
        <v>1228.5166666666664</v>
      </c>
      <c r="I90" s="40">
        <v>1250.8333333333335</v>
      </c>
      <c r="J90" s="40">
        <v>1278.6666666666665</v>
      </c>
      <c r="K90" s="31">
        <v>1223</v>
      </c>
      <c r="L90" s="31">
        <v>1172.8499999999999</v>
      </c>
      <c r="M90" s="31">
        <v>3.2644099999999998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13648.4</v>
      </c>
      <c r="D91" s="40">
        <v>13713.25</v>
      </c>
      <c r="E91" s="40">
        <v>13535.15</v>
      </c>
      <c r="F91" s="40">
        <v>13421.9</v>
      </c>
      <c r="G91" s="40">
        <v>13243.8</v>
      </c>
      <c r="H91" s="40">
        <v>13826.5</v>
      </c>
      <c r="I91" s="40">
        <v>14004.599999999999</v>
      </c>
      <c r="J91" s="40">
        <v>14117.85</v>
      </c>
      <c r="K91" s="31">
        <v>13891.35</v>
      </c>
      <c r="L91" s="31">
        <v>13600</v>
      </c>
      <c r="M91" s="31">
        <v>0.22624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306.14999999999998</v>
      </c>
      <c r="D92" s="40">
        <v>306.68333333333334</v>
      </c>
      <c r="E92" s="40">
        <v>302.4666666666667</v>
      </c>
      <c r="F92" s="40">
        <v>298.78333333333336</v>
      </c>
      <c r="G92" s="40">
        <v>294.56666666666672</v>
      </c>
      <c r="H92" s="40">
        <v>310.36666666666667</v>
      </c>
      <c r="I92" s="40">
        <v>314.58333333333326</v>
      </c>
      <c r="J92" s="40">
        <v>318.26666666666665</v>
      </c>
      <c r="K92" s="31">
        <v>310.89999999999998</v>
      </c>
      <c r="L92" s="31">
        <v>303</v>
      </c>
      <c r="M92" s="31">
        <v>1.1706099999999999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3930.9</v>
      </c>
      <c r="D93" s="40">
        <v>3901.0166666666664</v>
      </c>
      <c r="E93" s="40">
        <v>3855.083333333333</v>
      </c>
      <c r="F93" s="40">
        <v>3779.2666666666664</v>
      </c>
      <c r="G93" s="40">
        <v>3733.333333333333</v>
      </c>
      <c r="H93" s="40">
        <v>3976.833333333333</v>
      </c>
      <c r="I93" s="40">
        <v>4022.7666666666664</v>
      </c>
      <c r="J93" s="40">
        <v>4098.583333333333</v>
      </c>
      <c r="K93" s="31">
        <v>3946.95</v>
      </c>
      <c r="L93" s="31">
        <v>3825.2</v>
      </c>
      <c r="M93" s="31">
        <v>11.142340000000001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170.05</v>
      </c>
      <c r="D94" s="40">
        <v>169.51666666666668</v>
      </c>
      <c r="E94" s="40">
        <v>167.73333333333335</v>
      </c>
      <c r="F94" s="40">
        <v>165.41666666666666</v>
      </c>
      <c r="G94" s="40">
        <v>163.63333333333333</v>
      </c>
      <c r="H94" s="40">
        <v>171.83333333333337</v>
      </c>
      <c r="I94" s="40">
        <v>173.61666666666673</v>
      </c>
      <c r="J94" s="40">
        <v>175.93333333333339</v>
      </c>
      <c r="K94" s="31">
        <v>171.3</v>
      </c>
      <c r="L94" s="31">
        <v>167.2</v>
      </c>
      <c r="M94" s="31">
        <v>16.253520000000002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374.55</v>
      </c>
      <c r="D95" s="40">
        <v>378.63333333333338</v>
      </c>
      <c r="E95" s="40">
        <v>368.01666666666677</v>
      </c>
      <c r="F95" s="40">
        <v>361.48333333333341</v>
      </c>
      <c r="G95" s="40">
        <v>350.86666666666679</v>
      </c>
      <c r="H95" s="40">
        <v>385.16666666666674</v>
      </c>
      <c r="I95" s="40">
        <v>395.78333333333342</v>
      </c>
      <c r="J95" s="40">
        <v>402.31666666666672</v>
      </c>
      <c r="K95" s="31">
        <v>389.25</v>
      </c>
      <c r="L95" s="31">
        <v>372.1</v>
      </c>
      <c r="M95" s="31">
        <v>3.44563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757.3</v>
      </c>
      <c r="D96" s="40">
        <v>756.13333333333333</v>
      </c>
      <c r="E96" s="40">
        <v>751.66666666666663</v>
      </c>
      <c r="F96" s="40">
        <v>746.0333333333333</v>
      </c>
      <c r="G96" s="40">
        <v>741.56666666666661</v>
      </c>
      <c r="H96" s="40">
        <v>761.76666666666665</v>
      </c>
      <c r="I96" s="40">
        <v>766.23333333333335</v>
      </c>
      <c r="J96" s="40">
        <v>771.86666666666667</v>
      </c>
      <c r="K96" s="31">
        <v>760.6</v>
      </c>
      <c r="L96" s="31">
        <v>750.5</v>
      </c>
      <c r="M96" s="31">
        <v>1.37605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2736.5</v>
      </c>
      <c r="D97" s="40">
        <v>2765.9333333333329</v>
      </c>
      <c r="E97" s="40">
        <v>2671.8666666666659</v>
      </c>
      <c r="F97" s="40">
        <v>2607.2333333333331</v>
      </c>
      <c r="G97" s="40">
        <v>2513.1666666666661</v>
      </c>
      <c r="H97" s="40">
        <v>2830.5666666666657</v>
      </c>
      <c r="I97" s="40">
        <v>2924.6333333333323</v>
      </c>
      <c r="J97" s="40">
        <v>2989.2666666666655</v>
      </c>
      <c r="K97" s="31">
        <v>2860</v>
      </c>
      <c r="L97" s="31">
        <v>2701.3</v>
      </c>
      <c r="M97" s="31">
        <v>1.20651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299.2</v>
      </c>
      <c r="D98" s="40">
        <v>300.35000000000002</v>
      </c>
      <c r="E98" s="40">
        <v>296.70000000000005</v>
      </c>
      <c r="F98" s="40">
        <v>294.20000000000005</v>
      </c>
      <c r="G98" s="40">
        <v>290.55000000000007</v>
      </c>
      <c r="H98" s="40">
        <v>302.85000000000002</v>
      </c>
      <c r="I98" s="40">
        <v>306.5</v>
      </c>
      <c r="J98" s="40">
        <v>309</v>
      </c>
      <c r="K98" s="31">
        <v>304</v>
      </c>
      <c r="L98" s="31">
        <v>297.85000000000002</v>
      </c>
      <c r="M98" s="31">
        <v>2.44245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540.6</v>
      </c>
      <c r="D99" s="40">
        <v>542.08333333333337</v>
      </c>
      <c r="E99" s="40">
        <v>537.16666666666674</v>
      </c>
      <c r="F99" s="40">
        <v>533.73333333333335</v>
      </c>
      <c r="G99" s="40">
        <v>528.81666666666672</v>
      </c>
      <c r="H99" s="40">
        <v>545.51666666666677</v>
      </c>
      <c r="I99" s="40">
        <v>550.43333333333351</v>
      </c>
      <c r="J99" s="40">
        <v>553.86666666666679</v>
      </c>
      <c r="K99" s="31">
        <v>547</v>
      </c>
      <c r="L99" s="31">
        <v>538.65</v>
      </c>
      <c r="M99" s="31">
        <v>28.093440000000001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516.45000000000005</v>
      </c>
      <c r="D100" s="40">
        <v>515.7166666666667</v>
      </c>
      <c r="E100" s="40">
        <v>508.38333333333344</v>
      </c>
      <c r="F100" s="40">
        <v>500.31666666666672</v>
      </c>
      <c r="G100" s="40">
        <v>492.98333333333346</v>
      </c>
      <c r="H100" s="40">
        <v>523.78333333333342</v>
      </c>
      <c r="I100" s="40">
        <v>531.11666666666667</v>
      </c>
      <c r="J100" s="40">
        <v>539.18333333333339</v>
      </c>
      <c r="K100" s="31">
        <v>523.04999999999995</v>
      </c>
      <c r="L100" s="31">
        <v>507.65</v>
      </c>
      <c r="M100" s="31">
        <v>13.921720000000001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152.85</v>
      </c>
      <c r="D101" s="40">
        <v>153.11666666666667</v>
      </c>
      <c r="E101" s="40">
        <v>151.08333333333334</v>
      </c>
      <c r="F101" s="40">
        <v>149.31666666666666</v>
      </c>
      <c r="G101" s="40">
        <v>147.28333333333333</v>
      </c>
      <c r="H101" s="40">
        <v>154.88333333333335</v>
      </c>
      <c r="I101" s="40">
        <v>156.91666666666666</v>
      </c>
      <c r="J101" s="40">
        <v>158.68333333333337</v>
      </c>
      <c r="K101" s="31">
        <v>155.15</v>
      </c>
      <c r="L101" s="31">
        <v>151.35</v>
      </c>
      <c r="M101" s="31">
        <v>301.56306999999998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717.6</v>
      </c>
      <c r="D102" s="40">
        <v>725.73333333333323</v>
      </c>
      <c r="E102" s="40">
        <v>704.66666666666652</v>
      </c>
      <c r="F102" s="40">
        <v>691.73333333333323</v>
      </c>
      <c r="G102" s="40">
        <v>670.66666666666652</v>
      </c>
      <c r="H102" s="40">
        <v>738.66666666666652</v>
      </c>
      <c r="I102" s="40">
        <v>759.73333333333335</v>
      </c>
      <c r="J102" s="40">
        <v>772.66666666666652</v>
      </c>
      <c r="K102" s="31">
        <v>746.8</v>
      </c>
      <c r="L102" s="31">
        <v>712.8</v>
      </c>
      <c r="M102" s="31">
        <v>3.1755499999999999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514.65</v>
      </c>
      <c r="D103" s="40">
        <v>516.5333333333333</v>
      </c>
      <c r="E103" s="40">
        <v>506.16666666666663</v>
      </c>
      <c r="F103" s="40">
        <v>497.68333333333334</v>
      </c>
      <c r="G103" s="40">
        <v>487.31666666666666</v>
      </c>
      <c r="H103" s="40">
        <v>525.01666666666665</v>
      </c>
      <c r="I103" s="40">
        <v>535.38333333333344</v>
      </c>
      <c r="J103" s="40">
        <v>543.86666666666656</v>
      </c>
      <c r="K103" s="31">
        <v>526.9</v>
      </c>
      <c r="L103" s="31">
        <v>508.05</v>
      </c>
      <c r="M103" s="31">
        <v>0.62477000000000005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760.25</v>
      </c>
      <c r="D104" s="40">
        <v>757.4</v>
      </c>
      <c r="E104" s="40">
        <v>739.8</v>
      </c>
      <c r="F104" s="40">
        <v>719.35</v>
      </c>
      <c r="G104" s="40">
        <v>701.75</v>
      </c>
      <c r="H104" s="40">
        <v>777.84999999999991</v>
      </c>
      <c r="I104" s="40">
        <v>795.45</v>
      </c>
      <c r="J104" s="40">
        <v>815.89999999999986</v>
      </c>
      <c r="K104" s="31">
        <v>775</v>
      </c>
      <c r="L104" s="31">
        <v>736.95</v>
      </c>
      <c r="M104" s="31">
        <v>4.74674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135.15</v>
      </c>
      <c r="D105" s="40">
        <v>134.75</v>
      </c>
      <c r="E105" s="40">
        <v>133.30000000000001</v>
      </c>
      <c r="F105" s="40">
        <v>131.45000000000002</v>
      </c>
      <c r="G105" s="40">
        <v>130.00000000000003</v>
      </c>
      <c r="H105" s="40">
        <v>136.6</v>
      </c>
      <c r="I105" s="40">
        <v>138.04999999999998</v>
      </c>
      <c r="J105" s="40">
        <v>139.89999999999998</v>
      </c>
      <c r="K105" s="31">
        <v>136.19999999999999</v>
      </c>
      <c r="L105" s="31">
        <v>132.9</v>
      </c>
      <c r="M105" s="31">
        <v>7.6215599999999997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1276.2</v>
      </c>
      <c r="D106" s="40">
        <v>1276.3333333333333</v>
      </c>
      <c r="E106" s="40">
        <v>1265.8666666666666</v>
      </c>
      <c r="F106" s="40">
        <v>1255.5333333333333</v>
      </c>
      <c r="G106" s="40">
        <v>1245.0666666666666</v>
      </c>
      <c r="H106" s="40">
        <v>1286.6666666666665</v>
      </c>
      <c r="I106" s="40">
        <v>1297.1333333333332</v>
      </c>
      <c r="J106" s="40">
        <v>1307.4666666666665</v>
      </c>
      <c r="K106" s="31">
        <v>1286.8</v>
      </c>
      <c r="L106" s="31">
        <v>1266</v>
      </c>
      <c r="M106" s="31">
        <v>1.1194500000000001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20.149999999999999</v>
      </c>
      <c r="D107" s="40">
        <v>20.266666666666669</v>
      </c>
      <c r="E107" s="40">
        <v>19.983333333333338</v>
      </c>
      <c r="F107" s="40">
        <v>19.81666666666667</v>
      </c>
      <c r="G107" s="40">
        <v>19.533333333333339</v>
      </c>
      <c r="H107" s="40">
        <v>20.433333333333337</v>
      </c>
      <c r="I107" s="40">
        <v>20.716666666666669</v>
      </c>
      <c r="J107" s="40">
        <v>20.883333333333336</v>
      </c>
      <c r="K107" s="31">
        <v>20.55</v>
      </c>
      <c r="L107" s="31">
        <v>20.100000000000001</v>
      </c>
      <c r="M107" s="31">
        <v>26.994489999999999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1162.5999999999999</v>
      </c>
      <c r="D108" s="40">
        <v>1157.8666666666666</v>
      </c>
      <c r="E108" s="40">
        <v>1145.7333333333331</v>
      </c>
      <c r="F108" s="40">
        <v>1128.8666666666666</v>
      </c>
      <c r="G108" s="40">
        <v>1116.7333333333331</v>
      </c>
      <c r="H108" s="40">
        <v>1174.7333333333331</v>
      </c>
      <c r="I108" s="40">
        <v>1186.8666666666668</v>
      </c>
      <c r="J108" s="40">
        <v>1203.7333333333331</v>
      </c>
      <c r="K108" s="31">
        <v>1170</v>
      </c>
      <c r="L108" s="31">
        <v>1141</v>
      </c>
      <c r="M108" s="31">
        <v>2.0082499999999999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393.6</v>
      </c>
      <c r="D109" s="40">
        <v>392.81666666666666</v>
      </c>
      <c r="E109" s="40">
        <v>389.0333333333333</v>
      </c>
      <c r="F109" s="40">
        <v>384.46666666666664</v>
      </c>
      <c r="G109" s="40">
        <v>380.68333333333328</v>
      </c>
      <c r="H109" s="40">
        <v>397.38333333333333</v>
      </c>
      <c r="I109" s="40">
        <v>401.16666666666674</v>
      </c>
      <c r="J109" s="40">
        <v>405.73333333333335</v>
      </c>
      <c r="K109" s="31">
        <v>396.6</v>
      </c>
      <c r="L109" s="31">
        <v>388.25</v>
      </c>
      <c r="M109" s="31">
        <v>1.13828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756.6</v>
      </c>
      <c r="D110" s="40">
        <v>759.85</v>
      </c>
      <c r="E110" s="40">
        <v>750.35</v>
      </c>
      <c r="F110" s="40">
        <v>744.1</v>
      </c>
      <c r="G110" s="40">
        <v>734.6</v>
      </c>
      <c r="H110" s="40">
        <v>766.1</v>
      </c>
      <c r="I110" s="40">
        <v>775.6</v>
      </c>
      <c r="J110" s="40">
        <v>781.85</v>
      </c>
      <c r="K110" s="31">
        <v>769.35</v>
      </c>
      <c r="L110" s="31">
        <v>753.6</v>
      </c>
      <c r="M110" s="31">
        <v>4.5041700000000002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4625.55</v>
      </c>
      <c r="D111" s="40">
        <v>4632.2833333333338</v>
      </c>
      <c r="E111" s="40">
        <v>4543.2666666666673</v>
      </c>
      <c r="F111" s="40">
        <v>4460.9833333333336</v>
      </c>
      <c r="G111" s="40">
        <v>4371.9666666666672</v>
      </c>
      <c r="H111" s="40">
        <v>4714.5666666666675</v>
      </c>
      <c r="I111" s="40">
        <v>4803.5833333333339</v>
      </c>
      <c r="J111" s="40">
        <v>4885.8666666666677</v>
      </c>
      <c r="K111" s="31">
        <v>4721.3</v>
      </c>
      <c r="L111" s="31">
        <v>4550</v>
      </c>
      <c r="M111" s="31">
        <v>0.36871999999999999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165.65</v>
      </c>
      <c r="D112" s="40">
        <v>164.79999999999998</v>
      </c>
      <c r="E112" s="40">
        <v>161.59999999999997</v>
      </c>
      <c r="F112" s="40">
        <v>157.54999999999998</v>
      </c>
      <c r="G112" s="40">
        <v>154.34999999999997</v>
      </c>
      <c r="H112" s="40">
        <v>168.84999999999997</v>
      </c>
      <c r="I112" s="40">
        <v>172.04999999999995</v>
      </c>
      <c r="J112" s="40">
        <v>176.09999999999997</v>
      </c>
      <c r="K112" s="31">
        <v>168</v>
      </c>
      <c r="L112" s="31">
        <v>160.75</v>
      </c>
      <c r="M112" s="31">
        <v>0.89415999999999995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328.8</v>
      </c>
      <c r="D113" s="40">
        <v>329.01666666666665</v>
      </c>
      <c r="E113" s="40">
        <v>324.0333333333333</v>
      </c>
      <c r="F113" s="40">
        <v>319.26666666666665</v>
      </c>
      <c r="G113" s="40">
        <v>314.2833333333333</v>
      </c>
      <c r="H113" s="40">
        <v>333.7833333333333</v>
      </c>
      <c r="I113" s="40">
        <v>338.76666666666665</v>
      </c>
      <c r="J113" s="40">
        <v>343.5333333333333</v>
      </c>
      <c r="K113" s="31">
        <v>334</v>
      </c>
      <c r="L113" s="31">
        <v>324.25</v>
      </c>
      <c r="M113" s="31">
        <v>6.7467600000000001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650.5</v>
      </c>
      <c r="D114" s="40">
        <v>649.33333333333337</v>
      </c>
      <c r="E114" s="40">
        <v>643.66666666666674</v>
      </c>
      <c r="F114" s="40">
        <v>636.83333333333337</v>
      </c>
      <c r="G114" s="40">
        <v>631.16666666666674</v>
      </c>
      <c r="H114" s="40">
        <v>656.16666666666674</v>
      </c>
      <c r="I114" s="40">
        <v>661.83333333333348</v>
      </c>
      <c r="J114" s="40">
        <v>668.66666666666674</v>
      </c>
      <c r="K114" s="31">
        <v>655</v>
      </c>
      <c r="L114" s="31">
        <v>642.5</v>
      </c>
      <c r="M114" s="31">
        <v>3.5515400000000001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530.75</v>
      </c>
      <c r="D115" s="40">
        <v>524.9</v>
      </c>
      <c r="E115" s="40">
        <v>516.19999999999993</v>
      </c>
      <c r="F115" s="40">
        <v>501.65</v>
      </c>
      <c r="G115" s="40">
        <v>492.94999999999993</v>
      </c>
      <c r="H115" s="40">
        <v>539.44999999999993</v>
      </c>
      <c r="I115" s="40">
        <v>548.15</v>
      </c>
      <c r="J115" s="40">
        <v>562.69999999999993</v>
      </c>
      <c r="K115" s="31">
        <v>533.6</v>
      </c>
      <c r="L115" s="31">
        <v>510.35</v>
      </c>
      <c r="M115" s="31">
        <v>63.742139999999999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911.3</v>
      </c>
      <c r="D116" s="40">
        <v>911.44999999999993</v>
      </c>
      <c r="E116" s="40">
        <v>906.14999999999986</v>
      </c>
      <c r="F116" s="40">
        <v>900.99999999999989</v>
      </c>
      <c r="G116" s="40">
        <v>895.69999999999982</v>
      </c>
      <c r="H116" s="40">
        <v>916.59999999999991</v>
      </c>
      <c r="I116" s="40">
        <v>921.89999999999986</v>
      </c>
      <c r="J116" s="40">
        <v>927.05</v>
      </c>
      <c r="K116" s="31">
        <v>916.75</v>
      </c>
      <c r="L116" s="31">
        <v>906.3</v>
      </c>
      <c r="M116" s="31">
        <v>15.220319999999999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144.55000000000001</v>
      </c>
      <c r="D117" s="40">
        <v>145.31666666666666</v>
      </c>
      <c r="E117" s="40">
        <v>143.43333333333334</v>
      </c>
      <c r="F117" s="40">
        <v>142.31666666666666</v>
      </c>
      <c r="G117" s="40">
        <v>140.43333333333334</v>
      </c>
      <c r="H117" s="40">
        <v>146.43333333333334</v>
      </c>
      <c r="I117" s="40">
        <v>148.31666666666666</v>
      </c>
      <c r="J117" s="40">
        <v>149.43333333333334</v>
      </c>
      <c r="K117" s="31">
        <v>147.19999999999999</v>
      </c>
      <c r="L117" s="31">
        <v>144.19999999999999</v>
      </c>
      <c r="M117" s="31">
        <v>11.13048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137.30000000000001</v>
      </c>
      <c r="D118" s="40">
        <v>137.68333333333337</v>
      </c>
      <c r="E118" s="40">
        <v>135.96666666666673</v>
      </c>
      <c r="F118" s="40">
        <v>134.63333333333335</v>
      </c>
      <c r="G118" s="40">
        <v>132.91666666666671</v>
      </c>
      <c r="H118" s="40">
        <v>139.01666666666674</v>
      </c>
      <c r="I118" s="40">
        <v>140.73333333333338</v>
      </c>
      <c r="J118" s="40">
        <v>142.06666666666675</v>
      </c>
      <c r="K118" s="31">
        <v>139.4</v>
      </c>
      <c r="L118" s="31">
        <v>136.35</v>
      </c>
      <c r="M118" s="31">
        <v>68.456919999999997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351.85</v>
      </c>
      <c r="D119" s="40">
        <v>352.7166666666667</v>
      </c>
      <c r="E119" s="40">
        <v>349.03333333333342</v>
      </c>
      <c r="F119" s="40">
        <v>346.2166666666667</v>
      </c>
      <c r="G119" s="40">
        <v>342.53333333333342</v>
      </c>
      <c r="H119" s="40">
        <v>355.53333333333342</v>
      </c>
      <c r="I119" s="40">
        <v>359.2166666666667</v>
      </c>
      <c r="J119" s="40">
        <v>362.03333333333342</v>
      </c>
      <c r="K119" s="31">
        <v>356.4</v>
      </c>
      <c r="L119" s="31">
        <v>349.9</v>
      </c>
      <c r="M119" s="31">
        <v>2.2746499999999998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4968.75</v>
      </c>
      <c r="D120" s="40">
        <v>5002.916666666667</v>
      </c>
      <c r="E120" s="40">
        <v>4880.8333333333339</v>
      </c>
      <c r="F120" s="40">
        <v>4792.916666666667</v>
      </c>
      <c r="G120" s="40">
        <v>4670.8333333333339</v>
      </c>
      <c r="H120" s="40">
        <v>5090.8333333333339</v>
      </c>
      <c r="I120" s="40">
        <v>5212.9166666666679</v>
      </c>
      <c r="J120" s="40">
        <v>5300.8333333333339</v>
      </c>
      <c r="K120" s="31">
        <v>5125</v>
      </c>
      <c r="L120" s="31">
        <v>4915</v>
      </c>
      <c r="M120" s="31">
        <v>5.1028799999999999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1654.4</v>
      </c>
      <c r="D121" s="40">
        <v>1656.2166666666665</v>
      </c>
      <c r="E121" s="40">
        <v>1644.4333333333329</v>
      </c>
      <c r="F121" s="40">
        <v>1634.4666666666665</v>
      </c>
      <c r="G121" s="40">
        <v>1622.6833333333329</v>
      </c>
      <c r="H121" s="40">
        <v>1666.1833333333329</v>
      </c>
      <c r="I121" s="40">
        <v>1677.9666666666662</v>
      </c>
      <c r="J121" s="40">
        <v>1687.9333333333329</v>
      </c>
      <c r="K121" s="31">
        <v>1668</v>
      </c>
      <c r="L121" s="31">
        <v>1646.25</v>
      </c>
      <c r="M121" s="31">
        <v>3.3523000000000001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3243.3</v>
      </c>
      <c r="D122" s="40">
        <v>3224.4166666666665</v>
      </c>
      <c r="E122" s="40">
        <v>3178.833333333333</v>
      </c>
      <c r="F122" s="40">
        <v>3114.3666666666663</v>
      </c>
      <c r="G122" s="40">
        <v>3068.7833333333328</v>
      </c>
      <c r="H122" s="40">
        <v>3288.8833333333332</v>
      </c>
      <c r="I122" s="40">
        <v>3334.4666666666662</v>
      </c>
      <c r="J122" s="40">
        <v>3398.9333333333334</v>
      </c>
      <c r="K122" s="31">
        <v>3270</v>
      </c>
      <c r="L122" s="31">
        <v>3159.95</v>
      </c>
      <c r="M122" s="31">
        <v>2.50563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653.04999999999995</v>
      </c>
      <c r="D123" s="40">
        <v>654</v>
      </c>
      <c r="E123" s="40">
        <v>643.4</v>
      </c>
      <c r="F123" s="40">
        <v>633.75</v>
      </c>
      <c r="G123" s="40">
        <v>623.15</v>
      </c>
      <c r="H123" s="40">
        <v>663.65</v>
      </c>
      <c r="I123" s="40">
        <v>674.24999999999989</v>
      </c>
      <c r="J123" s="40">
        <v>683.9</v>
      </c>
      <c r="K123" s="31">
        <v>664.6</v>
      </c>
      <c r="L123" s="31">
        <v>644.35</v>
      </c>
      <c r="M123" s="31">
        <v>28.500119999999999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767.8</v>
      </c>
      <c r="D124" s="40">
        <v>772.11666666666679</v>
      </c>
      <c r="E124" s="40">
        <v>760.63333333333355</v>
      </c>
      <c r="F124" s="40">
        <v>753.46666666666681</v>
      </c>
      <c r="G124" s="40">
        <v>741.98333333333358</v>
      </c>
      <c r="H124" s="40">
        <v>779.28333333333353</v>
      </c>
      <c r="I124" s="40">
        <v>790.76666666666665</v>
      </c>
      <c r="J124" s="40">
        <v>797.93333333333351</v>
      </c>
      <c r="K124" s="31">
        <v>783.6</v>
      </c>
      <c r="L124" s="31">
        <v>764.95</v>
      </c>
      <c r="M124" s="31">
        <v>4.6838600000000001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658.3</v>
      </c>
      <c r="D125" s="40">
        <v>639.23333333333335</v>
      </c>
      <c r="E125" s="40">
        <v>612.01666666666665</v>
      </c>
      <c r="F125" s="40">
        <v>565.73333333333335</v>
      </c>
      <c r="G125" s="40">
        <v>538.51666666666665</v>
      </c>
      <c r="H125" s="40">
        <v>685.51666666666665</v>
      </c>
      <c r="I125" s="40">
        <v>712.73333333333335</v>
      </c>
      <c r="J125" s="40">
        <v>759.01666666666665</v>
      </c>
      <c r="K125" s="31">
        <v>666.45</v>
      </c>
      <c r="L125" s="31">
        <v>592.95000000000005</v>
      </c>
      <c r="M125" s="31">
        <v>7.0557999999999996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460</v>
      </c>
      <c r="D126" s="40">
        <v>459.0333333333333</v>
      </c>
      <c r="E126" s="40">
        <v>451.06666666666661</v>
      </c>
      <c r="F126" s="40">
        <v>442.13333333333333</v>
      </c>
      <c r="G126" s="40">
        <v>434.16666666666663</v>
      </c>
      <c r="H126" s="40">
        <v>467.96666666666658</v>
      </c>
      <c r="I126" s="40">
        <v>475.93333333333328</v>
      </c>
      <c r="J126" s="40">
        <v>484.86666666666656</v>
      </c>
      <c r="K126" s="31">
        <v>467</v>
      </c>
      <c r="L126" s="31">
        <v>450.1</v>
      </c>
      <c r="M126" s="31">
        <v>9.8423599999999993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981.1</v>
      </c>
      <c r="D127" s="40">
        <v>985.88333333333333</v>
      </c>
      <c r="E127" s="40">
        <v>974.2166666666667</v>
      </c>
      <c r="F127" s="40">
        <v>967.33333333333337</v>
      </c>
      <c r="G127" s="40">
        <v>955.66666666666674</v>
      </c>
      <c r="H127" s="40">
        <v>992.76666666666665</v>
      </c>
      <c r="I127" s="40">
        <v>1004.4333333333334</v>
      </c>
      <c r="J127" s="40">
        <v>1011.3166666666666</v>
      </c>
      <c r="K127" s="31">
        <v>997.55</v>
      </c>
      <c r="L127" s="31">
        <v>979</v>
      </c>
      <c r="M127" s="31">
        <v>9.9715600000000002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942.7</v>
      </c>
      <c r="D128" s="40">
        <v>951.5</v>
      </c>
      <c r="E128" s="40">
        <v>929.2</v>
      </c>
      <c r="F128" s="40">
        <v>915.7</v>
      </c>
      <c r="G128" s="40">
        <v>893.40000000000009</v>
      </c>
      <c r="H128" s="40">
        <v>965</v>
      </c>
      <c r="I128" s="40">
        <v>987.3</v>
      </c>
      <c r="J128" s="40">
        <v>1000.8</v>
      </c>
      <c r="K128" s="31">
        <v>973.8</v>
      </c>
      <c r="L128" s="31">
        <v>938</v>
      </c>
      <c r="M128" s="31">
        <v>1.5185299999999999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83.95</v>
      </c>
      <c r="D129" s="40">
        <v>85.016666666666666</v>
      </c>
      <c r="E129" s="40">
        <v>82.483333333333334</v>
      </c>
      <c r="F129" s="40">
        <v>81.016666666666666</v>
      </c>
      <c r="G129" s="40">
        <v>78.483333333333334</v>
      </c>
      <c r="H129" s="40">
        <v>86.483333333333334</v>
      </c>
      <c r="I129" s="40">
        <v>89.016666666666666</v>
      </c>
      <c r="J129" s="40">
        <v>90.483333333333334</v>
      </c>
      <c r="K129" s="31">
        <v>87.55</v>
      </c>
      <c r="L129" s="31">
        <v>83.55</v>
      </c>
      <c r="M129" s="31">
        <v>8.1203199999999995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877.65</v>
      </c>
      <c r="D130" s="40">
        <v>882.1</v>
      </c>
      <c r="E130" s="40">
        <v>865.2</v>
      </c>
      <c r="F130" s="40">
        <v>852.75</v>
      </c>
      <c r="G130" s="40">
        <v>835.85</v>
      </c>
      <c r="H130" s="40">
        <v>894.55000000000007</v>
      </c>
      <c r="I130" s="40">
        <v>911.44999999999993</v>
      </c>
      <c r="J130" s="40">
        <v>923.90000000000009</v>
      </c>
      <c r="K130" s="31">
        <v>899</v>
      </c>
      <c r="L130" s="31">
        <v>869.65</v>
      </c>
      <c r="M130" s="31">
        <v>1.2065300000000001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307.55</v>
      </c>
      <c r="D131" s="40">
        <v>308.09999999999997</v>
      </c>
      <c r="E131" s="40">
        <v>304.69999999999993</v>
      </c>
      <c r="F131" s="40">
        <v>301.84999999999997</v>
      </c>
      <c r="G131" s="40">
        <v>298.44999999999993</v>
      </c>
      <c r="H131" s="40">
        <v>310.94999999999993</v>
      </c>
      <c r="I131" s="40">
        <v>314.34999999999991</v>
      </c>
      <c r="J131" s="40">
        <v>317.19999999999993</v>
      </c>
      <c r="K131" s="31">
        <v>311.5</v>
      </c>
      <c r="L131" s="31">
        <v>305.25</v>
      </c>
      <c r="M131" s="31">
        <v>82.823250000000002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605.5</v>
      </c>
      <c r="D132" s="40">
        <v>604.55000000000007</v>
      </c>
      <c r="E132" s="40">
        <v>599.90000000000009</v>
      </c>
      <c r="F132" s="40">
        <v>594.30000000000007</v>
      </c>
      <c r="G132" s="40">
        <v>589.65000000000009</v>
      </c>
      <c r="H132" s="40">
        <v>610.15000000000009</v>
      </c>
      <c r="I132" s="40">
        <v>614.79999999999995</v>
      </c>
      <c r="J132" s="40">
        <v>620.40000000000009</v>
      </c>
      <c r="K132" s="31">
        <v>609.20000000000005</v>
      </c>
      <c r="L132" s="31">
        <v>598.95000000000005</v>
      </c>
      <c r="M132" s="31">
        <v>17.934010000000001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2042.7</v>
      </c>
      <c r="D133" s="40">
        <v>2029.0333333333335</v>
      </c>
      <c r="E133" s="40">
        <v>2006.416666666667</v>
      </c>
      <c r="F133" s="40">
        <v>1970.1333333333334</v>
      </c>
      <c r="G133" s="40">
        <v>1947.5166666666669</v>
      </c>
      <c r="H133" s="40">
        <v>2065.3166666666671</v>
      </c>
      <c r="I133" s="40">
        <v>2087.9333333333334</v>
      </c>
      <c r="J133" s="40">
        <v>2124.2166666666672</v>
      </c>
      <c r="K133" s="31">
        <v>2051.65</v>
      </c>
      <c r="L133" s="31">
        <v>1992.75</v>
      </c>
      <c r="M133" s="31">
        <v>3.7042199999999998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2086.35</v>
      </c>
      <c r="D134" s="40">
        <v>2084.35</v>
      </c>
      <c r="E134" s="40">
        <v>2070.8999999999996</v>
      </c>
      <c r="F134" s="40">
        <v>2055.4499999999998</v>
      </c>
      <c r="G134" s="40">
        <v>2041.9999999999995</v>
      </c>
      <c r="H134" s="40">
        <v>2099.7999999999997</v>
      </c>
      <c r="I134" s="40">
        <v>2113.2499999999995</v>
      </c>
      <c r="J134" s="40">
        <v>2128.6999999999998</v>
      </c>
      <c r="K134" s="31">
        <v>2097.8000000000002</v>
      </c>
      <c r="L134" s="31">
        <v>2068.9</v>
      </c>
      <c r="M134" s="31">
        <v>4.4466299999999999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173.85</v>
      </c>
      <c r="D135" s="40">
        <v>174.41666666666666</v>
      </c>
      <c r="E135" s="40">
        <v>171.98333333333332</v>
      </c>
      <c r="F135" s="40">
        <v>170.11666666666667</v>
      </c>
      <c r="G135" s="40">
        <v>167.68333333333334</v>
      </c>
      <c r="H135" s="40">
        <v>176.2833333333333</v>
      </c>
      <c r="I135" s="40">
        <v>178.71666666666664</v>
      </c>
      <c r="J135" s="40">
        <v>180.58333333333329</v>
      </c>
      <c r="K135" s="31">
        <v>176.85</v>
      </c>
      <c r="L135" s="31">
        <v>172.55</v>
      </c>
      <c r="M135" s="31">
        <v>12.409319999999999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186.7</v>
      </c>
      <c r="D136" s="40">
        <v>187.96666666666667</v>
      </c>
      <c r="E136" s="40">
        <v>184.43333333333334</v>
      </c>
      <c r="F136" s="40">
        <v>182.16666666666666</v>
      </c>
      <c r="G136" s="40">
        <v>178.63333333333333</v>
      </c>
      <c r="H136" s="40">
        <v>190.23333333333335</v>
      </c>
      <c r="I136" s="40">
        <v>193.76666666666671</v>
      </c>
      <c r="J136" s="40">
        <v>196.03333333333336</v>
      </c>
      <c r="K136" s="31">
        <v>191.5</v>
      </c>
      <c r="L136" s="31">
        <v>185.7</v>
      </c>
      <c r="M136" s="31">
        <v>7.3118999999999996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855.2</v>
      </c>
      <c r="D137" s="40">
        <v>857.61666666666667</v>
      </c>
      <c r="E137" s="40">
        <v>840.08333333333337</v>
      </c>
      <c r="F137" s="40">
        <v>824.9666666666667</v>
      </c>
      <c r="G137" s="40">
        <v>807.43333333333339</v>
      </c>
      <c r="H137" s="40">
        <v>872.73333333333335</v>
      </c>
      <c r="I137" s="40">
        <v>890.26666666666665</v>
      </c>
      <c r="J137" s="40">
        <v>905.38333333333333</v>
      </c>
      <c r="K137" s="31">
        <v>875.15</v>
      </c>
      <c r="L137" s="31">
        <v>842.5</v>
      </c>
      <c r="M137" s="31">
        <v>0.47356999999999999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514.75</v>
      </c>
      <c r="D138" s="40">
        <v>512.6</v>
      </c>
      <c r="E138" s="40">
        <v>508.40000000000009</v>
      </c>
      <c r="F138" s="40">
        <v>502.05000000000007</v>
      </c>
      <c r="G138" s="40">
        <v>497.85000000000014</v>
      </c>
      <c r="H138" s="40">
        <v>518.95000000000005</v>
      </c>
      <c r="I138" s="40">
        <v>523.15000000000009</v>
      </c>
      <c r="J138" s="40">
        <v>529.5</v>
      </c>
      <c r="K138" s="31">
        <v>516.79999999999995</v>
      </c>
      <c r="L138" s="31">
        <v>506.25</v>
      </c>
      <c r="M138" s="31">
        <v>1.3809800000000001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12.75</v>
      </c>
      <c r="D139" s="40">
        <v>12.816666666666668</v>
      </c>
      <c r="E139" s="40">
        <v>12.483333333333336</v>
      </c>
      <c r="F139" s="40">
        <v>12.216666666666669</v>
      </c>
      <c r="G139" s="40">
        <v>11.883333333333336</v>
      </c>
      <c r="H139" s="40">
        <v>13.083333333333336</v>
      </c>
      <c r="I139" s="40">
        <v>13.416666666666668</v>
      </c>
      <c r="J139" s="40">
        <v>13.683333333333335</v>
      </c>
      <c r="K139" s="31">
        <v>13.15</v>
      </c>
      <c r="L139" s="31">
        <v>12.55</v>
      </c>
      <c r="M139" s="31">
        <v>60.136029999999998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183.15</v>
      </c>
      <c r="D140" s="40">
        <v>183.71666666666667</v>
      </c>
      <c r="E140" s="40">
        <v>180.83333333333334</v>
      </c>
      <c r="F140" s="40">
        <v>178.51666666666668</v>
      </c>
      <c r="G140" s="40">
        <v>175.63333333333335</v>
      </c>
      <c r="H140" s="40">
        <v>186.03333333333333</v>
      </c>
      <c r="I140" s="40">
        <v>188.91666666666666</v>
      </c>
      <c r="J140" s="40">
        <v>191.23333333333332</v>
      </c>
      <c r="K140" s="31">
        <v>186.6</v>
      </c>
      <c r="L140" s="31">
        <v>181.4</v>
      </c>
      <c r="M140" s="31">
        <v>1.7536400000000001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4846.7</v>
      </c>
      <c r="D141" s="40">
        <v>4850.9666666666662</v>
      </c>
      <c r="E141" s="40">
        <v>4824.7333333333327</v>
      </c>
      <c r="F141" s="40">
        <v>4802.7666666666664</v>
      </c>
      <c r="G141" s="40">
        <v>4776.5333333333328</v>
      </c>
      <c r="H141" s="40">
        <v>4872.9333333333325</v>
      </c>
      <c r="I141" s="40">
        <v>4899.1666666666661</v>
      </c>
      <c r="J141" s="40">
        <v>4921.1333333333323</v>
      </c>
      <c r="K141" s="31">
        <v>4877.2</v>
      </c>
      <c r="L141" s="31">
        <v>4829</v>
      </c>
      <c r="M141" s="31">
        <v>2.8199000000000001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4042.7</v>
      </c>
      <c r="D142" s="40">
        <v>3990.7166666666667</v>
      </c>
      <c r="E142" s="40">
        <v>3893.4333333333334</v>
      </c>
      <c r="F142" s="40">
        <v>3744.1666666666665</v>
      </c>
      <c r="G142" s="40">
        <v>3646.8833333333332</v>
      </c>
      <c r="H142" s="40">
        <v>4139.9833333333336</v>
      </c>
      <c r="I142" s="40">
        <v>4237.2666666666673</v>
      </c>
      <c r="J142" s="40">
        <v>4386.5333333333338</v>
      </c>
      <c r="K142" s="31">
        <v>4088</v>
      </c>
      <c r="L142" s="31">
        <v>3841.45</v>
      </c>
      <c r="M142" s="31">
        <v>5.3080400000000001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3801.2</v>
      </c>
      <c r="D143" s="40">
        <v>3816.6666666666665</v>
      </c>
      <c r="E143" s="40">
        <v>3778.333333333333</v>
      </c>
      <c r="F143" s="40">
        <v>3755.4666666666667</v>
      </c>
      <c r="G143" s="40">
        <v>3717.1333333333332</v>
      </c>
      <c r="H143" s="40">
        <v>3839.5333333333328</v>
      </c>
      <c r="I143" s="40">
        <v>3877.8666666666659</v>
      </c>
      <c r="J143" s="40">
        <v>3900.7333333333327</v>
      </c>
      <c r="K143" s="31">
        <v>3855</v>
      </c>
      <c r="L143" s="31">
        <v>3793.8</v>
      </c>
      <c r="M143" s="31">
        <v>1.75725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4503.5</v>
      </c>
      <c r="D144" s="40">
        <v>4514.9333333333334</v>
      </c>
      <c r="E144" s="40">
        <v>4474.9666666666672</v>
      </c>
      <c r="F144" s="40">
        <v>4446.4333333333334</v>
      </c>
      <c r="G144" s="40">
        <v>4406.4666666666672</v>
      </c>
      <c r="H144" s="40">
        <v>4543.4666666666672</v>
      </c>
      <c r="I144" s="40">
        <v>4583.4333333333325</v>
      </c>
      <c r="J144" s="40">
        <v>4611.9666666666672</v>
      </c>
      <c r="K144" s="31">
        <v>4554.8999999999996</v>
      </c>
      <c r="L144" s="31">
        <v>4486.3999999999996</v>
      </c>
      <c r="M144" s="31">
        <v>4.8171900000000001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414.55</v>
      </c>
      <c r="D145" s="40">
        <v>416.18333333333334</v>
      </c>
      <c r="E145" s="40">
        <v>408.61666666666667</v>
      </c>
      <c r="F145" s="40">
        <v>402.68333333333334</v>
      </c>
      <c r="G145" s="40">
        <v>395.11666666666667</v>
      </c>
      <c r="H145" s="40">
        <v>422.11666666666667</v>
      </c>
      <c r="I145" s="40">
        <v>429.68333333333339</v>
      </c>
      <c r="J145" s="40">
        <v>435.61666666666667</v>
      </c>
      <c r="K145" s="31">
        <v>423.75</v>
      </c>
      <c r="L145" s="31">
        <v>410.25</v>
      </c>
      <c r="M145" s="31">
        <v>3.5641500000000002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104.1</v>
      </c>
      <c r="D146" s="40">
        <v>104.38333333333333</v>
      </c>
      <c r="E146" s="40">
        <v>103.06666666666665</v>
      </c>
      <c r="F146" s="40">
        <v>102.03333333333332</v>
      </c>
      <c r="G146" s="40">
        <v>100.71666666666664</v>
      </c>
      <c r="H146" s="40">
        <v>105.41666666666666</v>
      </c>
      <c r="I146" s="40">
        <v>106.73333333333332</v>
      </c>
      <c r="J146" s="40">
        <v>107.76666666666667</v>
      </c>
      <c r="K146" s="31">
        <v>105.7</v>
      </c>
      <c r="L146" s="31">
        <v>103.35</v>
      </c>
      <c r="M146" s="31">
        <v>1.3429500000000001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230.05</v>
      </c>
      <c r="D147" s="40">
        <v>229.65</v>
      </c>
      <c r="E147" s="40">
        <v>227.9</v>
      </c>
      <c r="F147" s="40">
        <v>225.75</v>
      </c>
      <c r="G147" s="40">
        <v>224</v>
      </c>
      <c r="H147" s="40">
        <v>231.8</v>
      </c>
      <c r="I147" s="40">
        <v>233.55</v>
      </c>
      <c r="J147" s="40">
        <v>235.70000000000002</v>
      </c>
      <c r="K147" s="31">
        <v>231.4</v>
      </c>
      <c r="L147" s="31">
        <v>227.5</v>
      </c>
      <c r="M147" s="31">
        <v>4.1117299999999997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81.150000000000006</v>
      </c>
      <c r="D148" s="40">
        <v>80.483333333333334</v>
      </c>
      <c r="E148" s="40">
        <v>78.966666666666669</v>
      </c>
      <c r="F148" s="40">
        <v>76.783333333333331</v>
      </c>
      <c r="G148" s="40">
        <v>75.266666666666666</v>
      </c>
      <c r="H148" s="40">
        <v>82.666666666666671</v>
      </c>
      <c r="I148" s="40">
        <v>84.183333333333351</v>
      </c>
      <c r="J148" s="40">
        <v>86.366666666666674</v>
      </c>
      <c r="K148" s="31">
        <v>82</v>
      </c>
      <c r="L148" s="31">
        <v>78.3</v>
      </c>
      <c r="M148" s="31">
        <v>15.27436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2578.75</v>
      </c>
      <c r="D149" s="40">
        <v>2570.0833333333335</v>
      </c>
      <c r="E149" s="40">
        <v>2555.166666666667</v>
      </c>
      <c r="F149" s="40">
        <v>2531.5833333333335</v>
      </c>
      <c r="G149" s="40">
        <v>2516.666666666667</v>
      </c>
      <c r="H149" s="40">
        <v>2593.666666666667</v>
      </c>
      <c r="I149" s="40">
        <v>2608.5833333333339</v>
      </c>
      <c r="J149" s="40">
        <v>2632.166666666667</v>
      </c>
      <c r="K149" s="31">
        <v>2585</v>
      </c>
      <c r="L149" s="31">
        <v>2546.5</v>
      </c>
      <c r="M149" s="31">
        <v>4.40543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193.35</v>
      </c>
      <c r="D150" s="40">
        <v>195.13333333333333</v>
      </c>
      <c r="E150" s="40">
        <v>190.21666666666664</v>
      </c>
      <c r="F150" s="40">
        <v>187.08333333333331</v>
      </c>
      <c r="G150" s="40">
        <v>182.16666666666663</v>
      </c>
      <c r="H150" s="40">
        <v>198.26666666666665</v>
      </c>
      <c r="I150" s="40">
        <v>203.18333333333334</v>
      </c>
      <c r="J150" s="40">
        <v>206.31666666666666</v>
      </c>
      <c r="K150" s="31">
        <v>200.05</v>
      </c>
      <c r="L150" s="31">
        <v>192</v>
      </c>
      <c r="M150" s="31">
        <v>1.3133999999999999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593.15</v>
      </c>
      <c r="D151" s="40">
        <v>590.13333333333333</v>
      </c>
      <c r="E151" s="40">
        <v>583.01666666666665</v>
      </c>
      <c r="F151" s="40">
        <v>572.88333333333333</v>
      </c>
      <c r="G151" s="40">
        <v>565.76666666666665</v>
      </c>
      <c r="H151" s="40">
        <v>600.26666666666665</v>
      </c>
      <c r="I151" s="40">
        <v>607.38333333333321</v>
      </c>
      <c r="J151" s="40">
        <v>617.51666666666665</v>
      </c>
      <c r="K151" s="31">
        <v>597.25</v>
      </c>
      <c r="L151" s="31">
        <v>580</v>
      </c>
      <c r="M151" s="31">
        <v>2.6486499999999999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1691.5</v>
      </c>
      <c r="D152" s="40">
        <v>1678.1666666666667</v>
      </c>
      <c r="E152" s="40">
        <v>1639.3333333333335</v>
      </c>
      <c r="F152" s="40">
        <v>1587.1666666666667</v>
      </c>
      <c r="G152" s="40">
        <v>1548.3333333333335</v>
      </c>
      <c r="H152" s="40">
        <v>1730.3333333333335</v>
      </c>
      <c r="I152" s="40">
        <v>1769.166666666667</v>
      </c>
      <c r="J152" s="40">
        <v>1821.3333333333335</v>
      </c>
      <c r="K152" s="31">
        <v>1717</v>
      </c>
      <c r="L152" s="31">
        <v>1626</v>
      </c>
      <c r="M152" s="31">
        <v>0.52473000000000003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69.5</v>
      </c>
      <c r="D153" s="40">
        <v>69.516666666666666</v>
      </c>
      <c r="E153" s="40">
        <v>69.083333333333329</v>
      </c>
      <c r="F153" s="40">
        <v>68.666666666666657</v>
      </c>
      <c r="G153" s="40">
        <v>68.23333333333332</v>
      </c>
      <c r="H153" s="40">
        <v>69.933333333333337</v>
      </c>
      <c r="I153" s="40">
        <v>70.366666666666674</v>
      </c>
      <c r="J153" s="40">
        <v>70.783333333333346</v>
      </c>
      <c r="K153" s="31">
        <v>69.95</v>
      </c>
      <c r="L153" s="31">
        <v>69.099999999999994</v>
      </c>
      <c r="M153" s="31">
        <v>7.9994399999999999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116.1</v>
      </c>
      <c r="D154" s="40">
        <v>117.03333333333335</v>
      </c>
      <c r="E154" s="40">
        <v>114.56666666666669</v>
      </c>
      <c r="F154" s="40">
        <v>113.03333333333335</v>
      </c>
      <c r="G154" s="40">
        <v>110.56666666666669</v>
      </c>
      <c r="H154" s="40">
        <v>118.56666666666669</v>
      </c>
      <c r="I154" s="40">
        <v>121.03333333333336</v>
      </c>
      <c r="J154" s="40">
        <v>122.56666666666669</v>
      </c>
      <c r="K154" s="31">
        <v>119.5</v>
      </c>
      <c r="L154" s="31">
        <v>115.5</v>
      </c>
      <c r="M154" s="31">
        <v>4.3115899999999998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726.15</v>
      </c>
      <c r="D155" s="40">
        <v>728.38333333333333</v>
      </c>
      <c r="E155" s="40">
        <v>720.76666666666665</v>
      </c>
      <c r="F155" s="40">
        <v>715.38333333333333</v>
      </c>
      <c r="G155" s="40">
        <v>707.76666666666665</v>
      </c>
      <c r="H155" s="40">
        <v>733.76666666666665</v>
      </c>
      <c r="I155" s="40">
        <v>741.38333333333321</v>
      </c>
      <c r="J155" s="40">
        <v>746.76666666666665</v>
      </c>
      <c r="K155" s="31">
        <v>736</v>
      </c>
      <c r="L155" s="31">
        <v>723</v>
      </c>
      <c r="M155" s="31">
        <v>0.19248000000000001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1343.15</v>
      </c>
      <c r="D156" s="40">
        <v>1341.25</v>
      </c>
      <c r="E156" s="40">
        <v>1330.4</v>
      </c>
      <c r="F156" s="40">
        <v>1317.65</v>
      </c>
      <c r="G156" s="40">
        <v>1306.8000000000002</v>
      </c>
      <c r="H156" s="40">
        <v>1354</v>
      </c>
      <c r="I156" s="40">
        <v>1364.85</v>
      </c>
      <c r="J156" s="40">
        <v>1377.6</v>
      </c>
      <c r="K156" s="31">
        <v>1352.1</v>
      </c>
      <c r="L156" s="31">
        <v>1328.5</v>
      </c>
      <c r="M156" s="31">
        <v>18.379480000000001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157.30000000000001</v>
      </c>
      <c r="D157" s="40">
        <v>158.45000000000002</v>
      </c>
      <c r="E157" s="40">
        <v>155.90000000000003</v>
      </c>
      <c r="F157" s="40">
        <v>154.50000000000003</v>
      </c>
      <c r="G157" s="40">
        <v>151.95000000000005</v>
      </c>
      <c r="H157" s="40">
        <v>159.85000000000002</v>
      </c>
      <c r="I157" s="40">
        <v>162.40000000000003</v>
      </c>
      <c r="J157" s="40">
        <v>163.80000000000001</v>
      </c>
      <c r="K157" s="31">
        <v>161</v>
      </c>
      <c r="L157" s="31">
        <v>157.05000000000001</v>
      </c>
      <c r="M157" s="31">
        <v>36.052950000000003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336.25</v>
      </c>
      <c r="D158" s="40">
        <v>334.93333333333334</v>
      </c>
      <c r="E158" s="40">
        <v>330.86666666666667</v>
      </c>
      <c r="F158" s="40">
        <v>325.48333333333335</v>
      </c>
      <c r="G158" s="40">
        <v>321.41666666666669</v>
      </c>
      <c r="H158" s="40">
        <v>340.31666666666666</v>
      </c>
      <c r="I158" s="40">
        <v>344.38333333333338</v>
      </c>
      <c r="J158" s="40">
        <v>349.76666666666665</v>
      </c>
      <c r="K158" s="31">
        <v>339</v>
      </c>
      <c r="L158" s="31">
        <v>329.55</v>
      </c>
      <c r="M158" s="31">
        <v>0.86201000000000005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78.2</v>
      </c>
      <c r="D159" s="40">
        <v>78.933333333333337</v>
      </c>
      <c r="E159" s="40">
        <v>77.26666666666668</v>
      </c>
      <c r="F159" s="40">
        <v>76.333333333333343</v>
      </c>
      <c r="G159" s="40">
        <v>74.666666666666686</v>
      </c>
      <c r="H159" s="40">
        <v>79.866666666666674</v>
      </c>
      <c r="I159" s="40">
        <v>81.533333333333331</v>
      </c>
      <c r="J159" s="40">
        <v>82.466666666666669</v>
      </c>
      <c r="K159" s="31">
        <v>80.599999999999994</v>
      </c>
      <c r="L159" s="31">
        <v>78</v>
      </c>
      <c r="M159" s="31">
        <v>105.75502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2854.25</v>
      </c>
      <c r="D160" s="40">
        <v>2843.0833333333335</v>
      </c>
      <c r="E160" s="40">
        <v>2811.166666666667</v>
      </c>
      <c r="F160" s="40">
        <v>2768.0833333333335</v>
      </c>
      <c r="G160" s="40">
        <v>2736.166666666667</v>
      </c>
      <c r="H160" s="40">
        <v>2886.166666666667</v>
      </c>
      <c r="I160" s="40">
        <v>2918.0833333333339</v>
      </c>
      <c r="J160" s="40">
        <v>2961.166666666667</v>
      </c>
      <c r="K160" s="31">
        <v>2875</v>
      </c>
      <c r="L160" s="31">
        <v>2800</v>
      </c>
      <c r="M160" s="31">
        <v>0.28965999999999997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454.65</v>
      </c>
      <c r="D161" s="40">
        <v>455.75</v>
      </c>
      <c r="E161" s="40">
        <v>451.05</v>
      </c>
      <c r="F161" s="40">
        <v>447.45</v>
      </c>
      <c r="G161" s="40">
        <v>442.75</v>
      </c>
      <c r="H161" s="40">
        <v>459.35</v>
      </c>
      <c r="I161" s="40">
        <v>464.05000000000007</v>
      </c>
      <c r="J161" s="40">
        <v>467.65000000000003</v>
      </c>
      <c r="K161" s="31">
        <v>460.45</v>
      </c>
      <c r="L161" s="31">
        <v>452.15</v>
      </c>
      <c r="M161" s="31">
        <v>1.7169000000000001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169.15</v>
      </c>
      <c r="D162" s="40">
        <v>169.03333333333333</v>
      </c>
      <c r="E162" s="40">
        <v>167.91666666666666</v>
      </c>
      <c r="F162" s="40">
        <v>166.68333333333334</v>
      </c>
      <c r="G162" s="40">
        <v>165.56666666666666</v>
      </c>
      <c r="H162" s="40">
        <v>170.26666666666665</v>
      </c>
      <c r="I162" s="40">
        <v>171.38333333333333</v>
      </c>
      <c r="J162" s="40">
        <v>172.61666666666665</v>
      </c>
      <c r="K162" s="31">
        <v>170.15</v>
      </c>
      <c r="L162" s="31">
        <v>167.8</v>
      </c>
      <c r="M162" s="31">
        <v>5.7517399999999999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180.55</v>
      </c>
      <c r="D163" s="40">
        <v>181.33333333333334</v>
      </c>
      <c r="E163" s="40">
        <v>178.2166666666667</v>
      </c>
      <c r="F163" s="40">
        <v>175.88333333333335</v>
      </c>
      <c r="G163" s="40">
        <v>172.76666666666671</v>
      </c>
      <c r="H163" s="40">
        <v>183.66666666666669</v>
      </c>
      <c r="I163" s="40">
        <v>186.7833333333333</v>
      </c>
      <c r="J163" s="40">
        <v>189.11666666666667</v>
      </c>
      <c r="K163" s="31">
        <v>184.45</v>
      </c>
      <c r="L163" s="31">
        <v>179</v>
      </c>
      <c r="M163" s="31">
        <v>34.765979999999999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277.55</v>
      </c>
      <c r="D164" s="40">
        <v>278.51666666666671</v>
      </c>
      <c r="E164" s="40">
        <v>273.43333333333339</v>
      </c>
      <c r="F164" s="40">
        <v>269.31666666666666</v>
      </c>
      <c r="G164" s="40">
        <v>264.23333333333335</v>
      </c>
      <c r="H164" s="40">
        <v>282.63333333333344</v>
      </c>
      <c r="I164" s="40">
        <v>287.71666666666681</v>
      </c>
      <c r="J164" s="40">
        <v>291.83333333333348</v>
      </c>
      <c r="K164" s="31">
        <v>283.60000000000002</v>
      </c>
      <c r="L164" s="31">
        <v>274.39999999999998</v>
      </c>
      <c r="M164" s="31">
        <v>24.38316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6.8</v>
      </c>
      <c r="D165" s="40">
        <v>6.8500000000000005</v>
      </c>
      <c r="E165" s="40">
        <v>6.7500000000000009</v>
      </c>
      <c r="F165" s="40">
        <v>6.7</v>
      </c>
      <c r="G165" s="40">
        <v>6.6000000000000005</v>
      </c>
      <c r="H165" s="40">
        <v>6.9000000000000012</v>
      </c>
      <c r="I165" s="40">
        <v>7.0000000000000009</v>
      </c>
      <c r="J165" s="40">
        <v>7.0500000000000016</v>
      </c>
      <c r="K165" s="31">
        <v>6.95</v>
      </c>
      <c r="L165" s="31">
        <v>6.8</v>
      </c>
      <c r="M165" s="31">
        <v>23.13862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45.45</v>
      </c>
      <c r="D166" s="40">
        <v>45.449999999999996</v>
      </c>
      <c r="E166" s="40">
        <v>44.649999999999991</v>
      </c>
      <c r="F166" s="40">
        <v>43.849999999999994</v>
      </c>
      <c r="G166" s="40">
        <v>43.04999999999999</v>
      </c>
      <c r="H166" s="40">
        <v>46.249999999999993</v>
      </c>
      <c r="I166" s="40">
        <v>47.04999999999999</v>
      </c>
      <c r="J166" s="40">
        <v>47.849999999999994</v>
      </c>
      <c r="K166" s="31">
        <v>46.25</v>
      </c>
      <c r="L166" s="31">
        <v>44.65</v>
      </c>
      <c r="M166" s="31">
        <v>10.921620000000001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142.65</v>
      </c>
      <c r="D167" s="40">
        <v>143.11666666666667</v>
      </c>
      <c r="E167" s="40">
        <v>140.93333333333334</v>
      </c>
      <c r="F167" s="40">
        <v>139.21666666666667</v>
      </c>
      <c r="G167" s="40">
        <v>137.03333333333333</v>
      </c>
      <c r="H167" s="40">
        <v>144.83333333333334</v>
      </c>
      <c r="I167" s="40">
        <v>147.01666666666668</v>
      </c>
      <c r="J167" s="40">
        <v>148.73333333333335</v>
      </c>
      <c r="K167" s="31">
        <v>145.30000000000001</v>
      </c>
      <c r="L167" s="31">
        <v>141.4</v>
      </c>
      <c r="M167" s="31">
        <v>97.530609999999996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316.8</v>
      </c>
      <c r="D168" s="40">
        <v>313.06666666666666</v>
      </c>
      <c r="E168" s="40">
        <v>304.73333333333335</v>
      </c>
      <c r="F168" s="40">
        <v>292.66666666666669</v>
      </c>
      <c r="G168" s="40">
        <v>284.33333333333337</v>
      </c>
      <c r="H168" s="40">
        <v>325.13333333333333</v>
      </c>
      <c r="I168" s="40">
        <v>333.4666666666667</v>
      </c>
      <c r="J168" s="40">
        <v>345.5333333333333</v>
      </c>
      <c r="K168" s="31">
        <v>321.39999999999998</v>
      </c>
      <c r="L168" s="31">
        <v>301</v>
      </c>
      <c r="M168" s="31">
        <v>1.41099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4365.2</v>
      </c>
      <c r="D169" s="40">
        <v>4373.1166666666668</v>
      </c>
      <c r="E169" s="40">
        <v>4321.2333333333336</v>
      </c>
      <c r="F169" s="40">
        <v>4277.2666666666664</v>
      </c>
      <c r="G169" s="40">
        <v>4225.3833333333332</v>
      </c>
      <c r="H169" s="40">
        <v>4417.0833333333339</v>
      </c>
      <c r="I169" s="40">
        <v>4468.9666666666672</v>
      </c>
      <c r="J169" s="40">
        <v>4512.9333333333343</v>
      </c>
      <c r="K169" s="31">
        <v>4425</v>
      </c>
      <c r="L169" s="31">
        <v>4329.1499999999996</v>
      </c>
      <c r="M169" s="31">
        <v>0.34332000000000001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28.75</v>
      </c>
      <c r="D170" s="40">
        <v>28.816666666666666</v>
      </c>
      <c r="E170" s="40">
        <v>28.533333333333331</v>
      </c>
      <c r="F170" s="40">
        <v>28.316666666666666</v>
      </c>
      <c r="G170" s="40">
        <v>28.033333333333331</v>
      </c>
      <c r="H170" s="40">
        <v>29.033333333333331</v>
      </c>
      <c r="I170" s="40">
        <v>29.31666666666667</v>
      </c>
      <c r="J170" s="40">
        <v>29.533333333333331</v>
      </c>
      <c r="K170" s="31">
        <v>29.1</v>
      </c>
      <c r="L170" s="31">
        <v>28.6</v>
      </c>
      <c r="M170" s="31">
        <v>60.557870000000001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3093.65</v>
      </c>
      <c r="D171" s="40">
        <v>3093.0333333333328</v>
      </c>
      <c r="E171" s="40">
        <v>3066.0666666666657</v>
      </c>
      <c r="F171" s="40">
        <v>3038.4833333333327</v>
      </c>
      <c r="G171" s="40">
        <v>3011.5166666666655</v>
      </c>
      <c r="H171" s="40">
        <v>3120.6166666666659</v>
      </c>
      <c r="I171" s="40">
        <v>3147.583333333333</v>
      </c>
      <c r="J171" s="40">
        <v>3175.1666666666661</v>
      </c>
      <c r="K171" s="31">
        <v>3120</v>
      </c>
      <c r="L171" s="31">
        <v>3065.45</v>
      </c>
      <c r="M171" s="31">
        <v>0.23455000000000001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185.6</v>
      </c>
      <c r="D172" s="40">
        <v>185.93333333333331</v>
      </c>
      <c r="E172" s="40">
        <v>184.21666666666661</v>
      </c>
      <c r="F172" s="40">
        <v>182.83333333333331</v>
      </c>
      <c r="G172" s="40">
        <v>181.11666666666662</v>
      </c>
      <c r="H172" s="40">
        <v>187.31666666666661</v>
      </c>
      <c r="I172" s="40">
        <v>189.0333333333333</v>
      </c>
      <c r="J172" s="40">
        <v>190.4166666666666</v>
      </c>
      <c r="K172" s="31">
        <v>187.65</v>
      </c>
      <c r="L172" s="31">
        <v>184.55</v>
      </c>
      <c r="M172" s="31">
        <v>2.03003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3126.5</v>
      </c>
      <c r="D173" s="40">
        <v>3129.7666666666664</v>
      </c>
      <c r="E173" s="40">
        <v>3098.8833333333328</v>
      </c>
      <c r="F173" s="40">
        <v>3071.2666666666664</v>
      </c>
      <c r="G173" s="40">
        <v>3040.3833333333328</v>
      </c>
      <c r="H173" s="40">
        <v>3157.3833333333328</v>
      </c>
      <c r="I173" s="40">
        <v>3188.266666666666</v>
      </c>
      <c r="J173" s="40">
        <v>3215.8833333333328</v>
      </c>
      <c r="K173" s="31">
        <v>3160.65</v>
      </c>
      <c r="L173" s="31">
        <v>3102.15</v>
      </c>
      <c r="M173" s="31">
        <v>0.12617999999999999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160.9</v>
      </c>
      <c r="D174" s="40">
        <v>160.31666666666669</v>
      </c>
      <c r="E174" s="40">
        <v>155.68333333333339</v>
      </c>
      <c r="F174" s="40">
        <v>150.4666666666667</v>
      </c>
      <c r="G174" s="40">
        <v>145.8333333333334</v>
      </c>
      <c r="H174" s="40">
        <v>165.53333333333339</v>
      </c>
      <c r="I174" s="40">
        <v>170.16666666666666</v>
      </c>
      <c r="J174" s="40">
        <v>175.38333333333338</v>
      </c>
      <c r="K174" s="31">
        <v>164.95</v>
      </c>
      <c r="L174" s="31">
        <v>155.1</v>
      </c>
      <c r="M174" s="31">
        <v>79.696709999999996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5800.2</v>
      </c>
      <c r="D175" s="40">
        <v>5823.6333333333341</v>
      </c>
      <c r="E175" s="40">
        <v>5762.5666666666684</v>
      </c>
      <c r="F175" s="40">
        <v>5724.9333333333343</v>
      </c>
      <c r="G175" s="40">
        <v>5663.8666666666686</v>
      </c>
      <c r="H175" s="40">
        <v>5861.2666666666682</v>
      </c>
      <c r="I175" s="40">
        <v>5922.3333333333339</v>
      </c>
      <c r="J175" s="40">
        <v>5959.9666666666681</v>
      </c>
      <c r="K175" s="31">
        <v>5884.7</v>
      </c>
      <c r="L175" s="31">
        <v>5786</v>
      </c>
      <c r="M175" s="31">
        <v>0.10061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3876.45</v>
      </c>
      <c r="D176" s="40">
        <v>3879.2666666666664</v>
      </c>
      <c r="E176" s="40">
        <v>3838.1833333333329</v>
      </c>
      <c r="F176" s="40">
        <v>3799.9166666666665</v>
      </c>
      <c r="G176" s="40">
        <v>3758.833333333333</v>
      </c>
      <c r="H176" s="40">
        <v>3917.5333333333328</v>
      </c>
      <c r="I176" s="40">
        <v>3958.6166666666668</v>
      </c>
      <c r="J176" s="40">
        <v>3996.8833333333328</v>
      </c>
      <c r="K176" s="31">
        <v>3920.35</v>
      </c>
      <c r="L176" s="31">
        <v>3841</v>
      </c>
      <c r="M176" s="31">
        <v>4.54556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1516.6</v>
      </c>
      <c r="D177" s="40">
        <v>1521.3666666666668</v>
      </c>
      <c r="E177" s="40">
        <v>1507.7333333333336</v>
      </c>
      <c r="F177" s="40">
        <v>1498.8666666666668</v>
      </c>
      <c r="G177" s="40">
        <v>1485.2333333333336</v>
      </c>
      <c r="H177" s="40">
        <v>1530.2333333333336</v>
      </c>
      <c r="I177" s="40">
        <v>1543.8666666666668</v>
      </c>
      <c r="J177" s="40">
        <v>1552.7333333333336</v>
      </c>
      <c r="K177" s="31">
        <v>1535</v>
      </c>
      <c r="L177" s="31">
        <v>1512.5</v>
      </c>
      <c r="M177" s="31">
        <v>0.20132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512.85</v>
      </c>
      <c r="D178" s="40">
        <v>516.06666666666672</v>
      </c>
      <c r="E178" s="40">
        <v>507.83333333333348</v>
      </c>
      <c r="F178" s="40">
        <v>502.81666666666678</v>
      </c>
      <c r="G178" s="40">
        <v>494.58333333333354</v>
      </c>
      <c r="H178" s="40">
        <v>521.08333333333348</v>
      </c>
      <c r="I178" s="40">
        <v>529.31666666666683</v>
      </c>
      <c r="J178" s="40">
        <v>534.33333333333337</v>
      </c>
      <c r="K178" s="31">
        <v>524.29999999999995</v>
      </c>
      <c r="L178" s="31">
        <v>511.05</v>
      </c>
      <c r="M178" s="31">
        <v>10.79304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984.45</v>
      </c>
      <c r="D179" s="40">
        <v>986.30000000000007</v>
      </c>
      <c r="E179" s="40">
        <v>975.15000000000009</v>
      </c>
      <c r="F179" s="40">
        <v>965.85</v>
      </c>
      <c r="G179" s="40">
        <v>954.7</v>
      </c>
      <c r="H179" s="40">
        <v>995.60000000000014</v>
      </c>
      <c r="I179" s="40">
        <v>1006.75</v>
      </c>
      <c r="J179" s="40">
        <v>1016.0500000000002</v>
      </c>
      <c r="K179" s="31">
        <v>997.45</v>
      </c>
      <c r="L179" s="31">
        <v>977</v>
      </c>
      <c r="M179" s="31">
        <v>0.16203000000000001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625.65</v>
      </c>
      <c r="D180" s="40">
        <v>627.73333333333323</v>
      </c>
      <c r="E180" s="40">
        <v>621.66666666666652</v>
      </c>
      <c r="F180" s="40">
        <v>617.68333333333328</v>
      </c>
      <c r="G180" s="40">
        <v>611.61666666666656</v>
      </c>
      <c r="H180" s="40">
        <v>631.71666666666647</v>
      </c>
      <c r="I180" s="40">
        <v>637.7833333333333</v>
      </c>
      <c r="J180" s="40">
        <v>641.76666666666642</v>
      </c>
      <c r="K180" s="31">
        <v>633.79999999999995</v>
      </c>
      <c r="L180" s="31">
        <v>623.75</v>
      </c>
      <c r="M180" s="31">
        <v>0.98804000000000003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1042.6500000000001</v>
      </c>
      <c r="D181" s="40">
        <v>1048.7333333333333</v>
      </c>
      <c r="E181" s="40">
        <v>1022.6166666666668</v>
      </c>
      <c r="F181" s="40">
        <v>1002.5833333333335</v>
      </c>
      <c r="G181" s="40">
        <v>976.46666666666692</v>
      </c>
      <c r="H181" s="40">
        <v>1068.7666666666667</v>
      </c>
      <c r="I181" s="40">
        <v>1094.883333333333</v>
      </c>
      <c r="J181" s="40">
        <v>1114.9166666666665</v>
      </c>
      <c r="K181" s="31">
        <v>1074.8499999999999</v>
      </c>
      <c r="L181" s="31">
        <v>1028.7</v>
      </c>
      <c r="M181" s="31">
        <v>42.0122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552.04999999999995</v>
      </c>
      <c r="D182" s="40">
        <v>550.9</v>
      </c>
      <c r="E182" s="40">
        <v>544.15</v>
      </c>
      <c r="F182" s="40">
        <v>536.25</v>
      </c>
      <c r="G182" s="40">
        <v>529.5</v>
      </c>
      <c r="H182" s="40">
        <v>558.79999999999995</v>
      </c>
      <c r="I182" s="40">
        <v>565.54999999999995</v>
      </c>
      <c r="J182" s="40">
        <v>573.44999999999993</v>
      </c>
      <c r="K182" s="31">
        <v>557.65</v>
      </c>
      <c r="L182" s="31">
        <v>543</v>
      </c>
      <c r="M182" s="31">
        <v>3.42821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1465.25</v>
      </c>
      <c r="D183" s="40">
        <v>1458.7666666666667</v>
      </c>
      <c r="E183" s="40">
        <v>1439.7833333333333</v>
      </c>
      <c r="F183" s="40">
        <v>1414.3166666666666</v>
      </c>
      <c r="G183" s="40">
        <v>1395.3333333333333</v>
      </c>
      <c r="H183" s="40">
        <v>1484.2333333333333</v>
      </c>
      <c r="I183" s="40">
        <v>1503.2166666666665</v>
      </c>
      <c r="J183" s="40">
        <v>1528.6833333333334</v>
      </c>
      <c r="K183" s="31">
        <v>1477.75</v>
      </c>
      <c r="L183" s="31">
        <v>1433.3</v>
      </c>
      <c r="M183" s="31">
        <v>7.56332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326.35000000000002</v>
      </c>
      <c r="D184" s="40">
        <v>328.08333333333337</v>
      </c>
      <c r="E184" s="40">
        <v>322.86666666666673</v>
      </c>
      <c r="F184" s="40">
        <v>319.38333333333338</v>
      </c>
      <c r="G184" s="40">
        <v>314.16666666666674</v>
      </c>
      <c r="H184" s="40">
        <v>331.56666666666672</v>
      </c>
      <c r="I184" s="40">
        <v>336.78333333333342</v>
      </c>
      <c r="J184" s="40">
        <v>340.26666666666671</v>
      </c>
      <c r="K184" s="31">
        <v>333.3</v>
      </c>
      <c r="L184" s="31">
        <v>324.60000000000002</v>
      </c>
      <c r="M184" s="31">
        <v>16.724070000000001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614.79999999999995</v>
      </c>
      <c r="D185" s="40">
        <v>622</v>
      </c>
      <c r="E185" s="40">
        <v>598</v>
      </c>
      <c r="F185" s="40">
        <v>581.20000000000005</v>
      </c>
      <c r="G185" s="40">
        <v>557.20000000000005</v>
      </c>
      <c r="H185" s="40">
        <v>638.79999999999995</v>
      </c>
      <c r="I185" s="40">
        <v>662.8</v>
      </c>
      <c r="J185" s="40">
        <v>679.59999999999991</v>
      </c>
      <c r="K185" s="31">
        <v>646</v>
      </c>
      <c r="L185" s="31">
        <v>605.20000000000005</v>
      </c>
      <c r="M185" s="31">
        <v>5.3342700000000001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1439.05</v>
      </c>
      <c r="D186" s="40">
        <v>1442.95</v>
      </c>
      <c r="E186" s="40">
        <v>1426.15</v>
      </c>
      <c r="F186" s="40">
        <v>1413.25</v>
      </c>
      <c r="G186" s="40">
        <v>1396.45</v>
      </c>
      <c r="H186" s="40">
        <v>1455.8500000000001</v>
      </c>
      <c r="I186" s="40">
        <v>1472.6499999999999</v>
      </c>
      <c r="J186" s="40">
        <v>1485.5500000000002</v>
      </c>
      <c r="K186" s="31">
        <v>1459.75</v>
      </c>
      <c r="L186" s="31">
        <v>1430.05</v>
      </c>
      <c r="M186" s="31">
        <v>9.3693500000000007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346.95</v>
      </c>
      <c r="D187" s="40">
        <v>344.58333333333331</v>
      </c>
      <c r="E187" s="40">
        <v>337.16666666666663</v>
      </c>
      <c r="F187" s="40">
        <v>327.38333333333333</v>
      </c>
      <c r="G187" s="40">
        <v>319.96666666666664</v>
      </c>
      <c r="H187" s="40">
        <v>354.36666666666662</v>
      </c>
      <c r="I187" s="40">
        <v>361.78333333333325</v>
      </c>
      <c r="J187" s="40">
        <v>371.56666666666661</v>
      </c>
      <c r="K187" s="31">
        <v>352</v>
      </c>
      <c r="L187" s="31">
        <v>334.8</v>
      </c>
      <c r="M187" s="31">
        <v>17.0901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131.19999999999999</v>
      </c>
      <c r="D188" s="40">
        <v>131.93333333333334</v>
      </c>
      <c r="E188" s="40">
        <v>129.96666666666667</v>
      </c>
      <c r="F188" s="40">
        <v>128.73333333333332</v>
      </c>
      <c r="G188" s="40">
        <v>126.76666666666665</v>
      </c>
      <c r="H188" s="40">
        <v>133.16666666666669</v>
      </c>
      <c r="I188" s="40">
        <v>135.13333333333338</v>
      </c>
      <c r="J188" s="40">
        <v>136.3666666666667</v>
      </c>
      <c r="K188" s="31">
        <v>133.9</v>
      </c>
      <c r="L188" s="31">
        <v>130.69999999999999</v>
      </c>
      <c r="M188" s="31">
        <v>8.4843200000000003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1251.8499999999999</v>
      </c>
      <c r="D189" s="40">
        <v>1250.7</v>
      </c>
      <c r="E189" s="40">
        <v>1227.4000000000001</v>
      </c>
      <c r="F189" s="40">
        <v>1202.95</v>
      </c>
      <c r="G189" s="40">
        <v>1179.6500000000001</v>
      </c>
      <c r="H189" s="40">
        <v>1275.1500000000001</v>
      </c>
      <c r="I189" s="40">
        <v>1298.4499999999998</v>
      </c>
      <c r="J189" s="40">
        <v>1322.9</v>
      </c>
      <c r="K189" s="31">
        <v>1274</v>
      </c>
      <c r="L189" s="31">
        <v>1226.25</v>
      </c>
      <c r="M189" s="31">
        <v>0.52442999999999995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437.3</v>
      </c>
      <c r="D190" s="40">
        <v>439.51666666666665</v>
      </c>
      <c r="E190" s="40">
        <v>433.33333333333331</v>
      </c>
      <c r="F190" s="40">
        <v>429.36666666666667</v>
      </c>
      <c r="G190" s="40">
        <v>423.18333333333334</v>
      </c>
      <c r="H190" s="40">
        <v>443.48333333333329</v>
      </c>
      <c r="I190" s="40">
        <v>449.66666666666669</v>
      </c>
      <c r="J190" s="40">
        <v>453.63333333333327</v>
      </c>
      <c r="K190" s="31">
        <v>445.7</v>
      </c>
      <c r="L190" s="31">
        <v>435.55</v>
      </c>
      <c r="M190" s="31">
        <v>0.92069999999999996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166.45</v>
      </c>
      <c r="D191" s="40">
        <v>165.88333333333333</v>
      </c>
      <c r="E191" s="40">
        <v>162.96666666666664</v>
      </c>
      <c r="F191" s="40">
        <v>159.48333333333332</v>
      </c>
      <c r="G191" s="40">
        <v>156.56666666666663</v>
      </c>
      <c r="H191" s="40">
        <v>169.36666666666665</v>
      </c>
      <c r="I191" s="40">
        <v>172.28333333333333</v>
      </c>
      <c r="J191" s="40">
        <v>175.76666666666665</v>
      </c>
      <c r="K191" s="31">
        <v>168.8</v>
      </c>
      <c r="L191" s="31">
        <v>162.4</v>
      </c>
      <c r="M191" s="31">
        <v>3.8833899999999999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1699.25</v>
      </c>
      <c r="D192" s="40">
        <v>1709.4833333333333</v>
      </c>
      <c r="E192" s="40">
        <v>1675.0166666666667</v>
      </c>
      <c r="F192" s="40">
        <v>1650.7833333333333</v>
      </c>
      <c r="G192" s="40">
        <v>1616.3166666666666</v>
      </c>
      <c r="H192" s="40">
        <v>1733.7166666666667</v>
      </c>
      <c r="I192" s="40">
        <v>1768.1833333333334</v>
      </c>
      <c r="J192" s="40">
        <v>1792.4166666666667</v>
      </c>
      <c r="K192" s="31">
        <v>1743.95</v>
      </c>
      <c r="L192" s="31">
        <v>1685.25</v>
      </c>
      <c r="M192" s="31">
        <v>0.78581999999999996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708.75</v>
      </c>
      <c r="D193" s="40">
        <v>710.51666666666677</v>
      </c>
      <c r="E193" s="40">
        <v>702.23333333333358</v>
      </c>
      <c r="F193" s="40">
        <v>695.71666666666681</v>
      </c>
      <c r="G193" s="40">
        <v>687.43333333333362</v>
      </c>
      <c r="H193" s="40">
        <v>717.03333333333353</v>
      </c>
      <c r="I193" s="40">
        <v>725.31666666666661</v>
      </c>
      <c r="J193" s="40">
        <v>731.83333333333348</v>
      </c>
      <c r="K193" s="31">
        <v>718.8</v>
      </c>
      <c r="L193" s="31">
        <v>704</v>
      </c>
      <c r="M193" s="31">
        <v>14.20984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319.10000000000002</v>
      </c>
      <c r="D194" s="40">
        <v>321.53333333333336</v>
      </c>
      <c r="E194" s="40">
        <v>315.56666666666672</v>
      </c>
      <c r="F194" s="40">
        <v>312.03333333333336</v>
      </c>
      <c r="G194" s="40">
        <v>306.06666666666672</v>
      </c>
      <c r="H194" s="40">
        <v>325.06666666666672</v>
      </c>
      <c r="I194" s="40">
        <v>331.0333333333333</v>
      </c>
      <c r="J194" s="40">
        <v>334.56666666666672</v>
      </c>
      <c r="K194" s="31">
        <v>327.5</v>
      </c>
      <c r="L194" s="31">
        <v>318</v>
      </c>
      <c r="M194" s="31">
        <v>4.7457399999999996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100.35</v>
      </c>
      <c r="D195" s="40">
        <v>100.98333333333333</v>
      </c>
      <c r="E195" s="40">
        <v>99.366666666666674</v>
      </c>
      <c r="F195" s="40">
        <v>98.38333333333334</v>
      </c>
      <c r="G195" s="40">
        <v>96.76666666666668</v>
      </c>
      <c r="H195" s="40">
        <v>101.96666666666667</v>
      </c>
      <c r="I195" s="40">
        <v>103.58333333333331</v>
      </c>
      <c r="J195" s="40">
        <v>104.56666666666666</v>
      </c>
      <c r="K195" s="31">
        <v>102.6</v>
      </c>
      <c r="L195" s="31">
        <v>100</v>
      </c>
      <c r="M195" s="31">
        <v>1.7537100000000001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99.8</v>
      </c>
      <c r="D196" s="40">
        <v>100.21666666666665</v>
      </c>
      <c r="E196" s="40">
        <v>98.983333333333306</v>
      </c>
      <c r="F196" s="40">
        <v>98.166666666666657</v>
      </c>
      <c r="G196" s="40">
        <v>96.933333333333309</v>
      </c>
      <c r="H196" s="40">
        <v>101.0333333333333</v>
      </c>
      <c r="I196" s="40">
        <v>102.26666666666665</v>
      </c>
      <c r="J196" s="40">
        <v>103.0833333333333</v>
      </c>
      <c r="K196" s="31">
        <v>101.45</v>
      </c>
      <c r="L196" s="31">
        <v>99.4</v>
      </c>
      <c r="M196" s="31">
        <v>7.3358499999999998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346.7</v>
      </c>
      <c r="D197" s="40">
        <v>346.23333333333335</v>
      </c>
      <c r="E197" s="40">
        <v>342.4666666666667</v>
      </c>
      <c r="F197" s="40">
        <v>338.23333333333335</v>
      </c>
      <c r="G197" s="40">
        <v>334.4666666666667</v>
      </c>
      <c r="H197" s="40">
        <v>350.4666666666667</v>
      </c>
      <c r="I197" s="40">
        <v>354.23333333333335</v>
      </c>
      <c r="J197" s="40">
        <v>358.4666666666667</v>
      </c>
      <c r="K197" s="31">
        <v>350</v>
      </c>
      <c r="L197" s="31">
        <v>342</v>
      </c>
      <c r="M197" s="31">
        <v>6.7763999999999998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593.85</v>
      </c>
      <c r="D198" s="40">
        <v>593</v>
      </c>
      <c r="E198" s="40">
        <v>586</v>
      </c>
      <c r="F198" s="40">
        <v>578.15</v>
      </c>
      <c r="G198" s="40">
        <v>571.15</v>
      </c>
      <c r="H198" s="40">
        <v>600.85</v>
      </c>
      <c r="I198" s="40">
        <v>607.85</v>
      </c>
      <c r="J198" s="40">
        <v>615.70000000000005</v>
      </c>
      <c r="K198" s="31">
        <v>600</v>
      </c>
      <c r="L198" s="31">
        <v>585.15</v>
      </c>
      <c r="M198" s="31">
        <v>0.49781999999999998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2204.3000000000002</v>
      </c>
      <c r="D199" s="40">
        <v>2207.35</v>
      </c>
      <c r="E199" s="40">
        <v>2171.9499999999998</v>
      </c>
      <c r="F199" s="40">
        <v>2139.6</v>
      </c>
      <c r="G199" s="40">
        <v>2104.1999999999998</v>
      </c>
      <c r="H199" s="40">
        <v>2239.6999999999998</v>
      </c>
      <c r="I199" s="40">
        <v>2275.1000000000004</v>
      </c>
      <c r="J199" s="40">
        <v>2307.4499999999998</v>
      </c>
      <c r="K199" s="31">
        <v>2242.75</v>
      </c>
      <c r="L199" s="31">
        <v>2175</v>
      </c>
      <c r="M199" s="31">
        <v>1.1591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1167.45</v>
      </c>
      <c r="D200" s="40">
        <v>1164.8166666666666</v>
      </c>
      <c r="E200" s="40">
        <v>1157.6333333333332</v>
      </c>
      <c r="F200" s="40">
        <v>1147.8166666666666</v>
      </c>
      <c r="G200" s="40">
        <v>1140.6333333333332</v>
      </c>
      <c r="H200" s="40">
        <v>1174.6333333333332</v>
      </c>
      <c r="I200" s="40">
        <v>1181.8166666666666</v>
      </c>
      <c r="J200" s="40">
        <v>1191.6333333333332</v>
      </c>
      <c r="K200" s="31">
        <v>1172</v>
      </c>
      <c r="L200" s="31">
        <v>1155</v>
      </c>
      <c r="M200" s="31">
        <v>46.54833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2977.6</v>
      </c>
      <c r="D201" s="40">
        <v>2974.0833333333335</v>
      </c>
      <c r="E201" s="40">
        <v>2960.4666666666672</v>
      </c>
      <c r="F201" s="40">
        <v>2943.3333333333335</v>
      </c>
      <c r="G201" s="40">
        <v>2929.7166666666672</v>
      </c>
      <c r="H201" s="40">
        <v>2991.2166666666672</v>
      </c>
      <c r="I201" s="40">
        <v>3004.833333333333</v>
      </c>
      <c r="J201" s="40">
        <v>3021.9666666666672</v>
      </c>
      <c r="K201" s="31">
        <v>2987.7</v>
      </c>
      <c r="L201" s="31">
        <v>2956.95</v>
      </c>
      <c r="M201" s="31">
        <v>1.8800699999999999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1554.8</v>
      </c>
      <c r="D202" s="40">
        <v>1556.4166666666667</v>
      </c>
      <c r="E202" s="40">
        <v>1541.8333333333335</v>
      </c>
      <c r="F202" s="40">
        <v>1528.8666666666668</v>
      </c>
      <c r="G202" s="40">
        <v>1514.2833333333335</v>
      </c>
      <c r="H202" s="40">
        <v>1569.3833333333334</v>
      </c>
      <c r="I202" s="40">
        <v>1583.9666666666669</v>
      </c>
      <c r="J202" s="40">
        <v>1596.9333333333334</v>
      </c>
      <c r="K202" s="31">
        <v>1571</v>
      </c>
      <c r="L202" s="31">
        <v>1543.45</v>
      </c>
      <c r="M202" s="31">
        <v>55.595010000000002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698.85</v>
      </c>
      <c r="D203" s="40">
        <v>696.94999999999993</v>
      </c>
      <c r="E203" s="40">
        <v>691.89999999999986</v>
      </c>
      <c r="F203" s="40">
        <v>684.94999999999993</v>
      </c>
      <c r="G203" s="40">
        <v>679.89999999999986</v>
      </c>
      <c r="H203" s="40">
        <v>703.89999999999986</v>
      </c>
      <c r="I203" s="40">
        <v>708.94999999999982</v>
      </c>
      <c r="J203" s="40">
        <v>715.89999999999986</v>
      </c>
      <c r="K203" s="31">
        <v>702</v>
      </c>
      <c r="L203" s="31">
        <v>690</v>
      </c>
      <c r="M203" s="31">
        <v>76.715239999999994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68.099999999999994</v>
      </c>
      <c r="D204" s="40">
        <v>66.833333333333329</v>
      </c>
      <c r="E204" s="40">
        <v>65.566666666666663</v>
      </c>
      <c r="F204" s="40">
        <v>63.033333333333331</v>
      </c>
      <c r="G204" s="40">
        <v>61.766666666666666</v>
      </c>
      <c r="H204" s="40">
        <v>69.36666666666666</v>
      </c>
      <c r="I204" s="40">
        <v>70.63333333333334</v>
      </c>
      <c r="J204" s="40">
        <v>73.166666666666657</v>
      </c>
      <c r="K204" s="31">
        <v>68.099999999999994</v>
      </c>
      <c r="L204" s="31">
        <v>64.3</v>
      </c>
      <c r="M204" s="31">
        <v>46.127960000000002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1437.65</v>
      </c>
      <c r="D205" s="40">
        <v>1443.7333333333333</v>
      </c>
      <c r="E205" s="40">
        <v>1419.9666666666667</v>
      </c>
      <c r="F205" s="40">
        <v>1402.2833333333333</v>
      </c>
      <c r="G205" s="40">
        <v>1378.5166666666667</v>
      </c>
      <c r="H205" s="40">
        <v>1461.4166666666667</v>
      </c>
      <c r="I205" s="40">
        <v>1485.1833333333336</v>
      </c>
      <c r="J205" s="40">
        <v>1502.8666666666668</v>
      </c>
      <c r="K205" s="31">
        <v>1467.5</v>
      </c>
      <c r="L205" s="31">
        <v>1426.05</v>
      </c>
      <c r="M205" s="31">
        <v>10.08215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1033.45</v>
      </c>
      <c r="D206" s="40">
        <v>1026.6833333333332</v>
      </c>
      <c r="E206" s="40">
        <v>1015.3666666666663</v>
      </c>
      <c r="F206" s="40">
        <v>997.28333333333319</v>
      </c>
      <c r="G206" s="40">
        <v>985.96666666666636</v>
      </c>
      <c r="H206" s="40">
        <v>1044.7666666666664</v>
      </c>
      <c r="I206" s="40">
        <v>1056.0833333333335</v>
      </c>
      <c r="J206" s="40">
        <v>1074.1666666666663</v>
      </c>
      <c r="K206" s="31">
        <v>1038</v>
      </c>
      <c r="L206" s="31">
        <v>1008.6</v>
      </c>
      <c r="M206" s="31">
        <v>1.8023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1215</v>
      </c>
      <c r="D207" s="40">
        <v>1208.95</v>
      </c>
      <c r="E207" s="40">
        <v>1197.0500000000002</v>
      </c>
      <c r="F207" s="40">
        <v>1179.1000000000001</v>
      </c>
      <c r="G207" s="40">
        <v>1167.2000000000003</v>
      </c>
      <c r="H207" s="40">
        <v>1226.9000000000001</v>
      </c>
      <c r="I207" s="40">
        <v>1238.8000000000002</v>
      </c>
      <c r="J207" s="40">
        <v>1256.75</v>
      </c>
      <c r="K207" s="31">
        <v>1220.8499999999999</v>
      </c>
      <c r="L207" s="31">
        <v>1191</v>
      </c>
      <c r="M207" s="31">
        <v>14.13269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259.39999999999998</v>
      </c>
      <c r="D208" s="40">
        <v>257.7</v>
      </c>
      <c r="E208" s="40">
        <v>255.5</v>
      </c>
      <c r="F208" s="40">
        <v>251.60000000000002</v>
      </c>
      <c r="G208" s="40">
        <v>249.40000000000003</v>
      </c>
      <c r="H208" s="40">
        <v>261.59999999999997</v>
      </c>
      <c r="I208" s="40">
        <v>263.7999999999999</v>
      </c>
      <c r="J208" s="40">
        <v>267.69999999999993</v>
      </c>
      <c r="K208" s="31">
        <v>259.89999999999998</v>
      </c>
      <c r="L208" s="31">
        <v>253.8</v>
      </c>
      <c r="M208" s="31">
        <v>0.74695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125.6</v>
      </c>
      <c r="D209" s="40">
        <v>126.53333333333335</v>
      </c>
      <c r="E209" s="40">
        <v>124.16666666666669</v>
      </c>
      <c r="F209" s="40">
        <v>122.73333333333333</v>
      </c>
      <c r="G209" s="40">
        <v>120.36666666666667</v>
      </c>
      <c r="H209" s="40">
        <v>127.9666666666667</v>
      </c>
      <c r="I209" s="40">
        <v>130.33333333333334</v>
      </c>
      <c r="J209" s="40">
        <v>131.76666666666671</v>
      </c>
      <c r="K209" s="31">
        <v>128.9</v>
      </c>
      <c r="L209" s="31">
        <v>125.1</v>
      </c>
      <c r="M209" s="31">
        <v>3.64425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2647.55</v>
      </c>
      <c r="D210" s="40">
        <v>2656.6833333333334</v>
      </c>
      <c r="E210" s="40">
        <v>2633.3666666666668</v>
      </c>
      <c r="F210" s="40">
        <v>2619.1833333333334</v>
      </c>
      <c r="G210" s="40">
        <v>2595.8666666666668</v>
      </c>
      <c r="H210" s="40">
        <v>2670.8666666666668</v>
      </c>
      <c r="I210" s="40">
        <v>2694.1833333333334</v>
      </c>
      <c r="J210" s="40">
        <v>2708.3666666666668</v>
      </c>
      <c r="K210" s="31">
        <v>2680</v>
      </c>
      <c r="L210" s="31">
        <v>2642.5</v>
      </c>
      <c r="M210" s="31">
        <v>4.4552899999999998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44.45</v>
      </c>
      <c r="D211" s="40">
        <v>44.75</v>
      </c>
      <c r="E211" s="40">
        <v>43.95</v>
      </c>
      <c r="F211" s="40">
        <v>43.45</v>
      </c>
      <c r="G211" s="40">
        <v>42.650000000000006</v>
      </c>
      <c r="H211" s="40">
        <v>45.25</v>
      </c>
      <c r="I211" s="40">
        <v>46.05</v>
      </c>
      <c r="J211" s="40">
        <v>46.55</v>
      </c>
      <c r="K211" s="31">
        <v>45.55</v>
      </c>
      <c r="L211" s="31">
        <v>44.25</v>
      </c>
      <c r="M211" s="31">
        <v>21.296949999999999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424.1</v>
      </c>
      <c r="D212" s="40">
        <v>425.73333333333335</v>
      </c>
      <c r="E212" s="40">
        <v>419.16666666666669</v>
      </c>
      <c r="F212" s="40">
        <v>414.23333333333335</v>
      </c>
      <c r="G212" s="40">
        <v>407.66666666666669</v>
      </c>
      <c r="H212" s="40">
        <v>430.66666666666669</v>
      </c>
      <c r="I212" s="40">
        <v>437.23333333333329</v>
      </c>
      <c r="J212" s="40">
        <v>442.16666666666669</v>
      </c>
      <c r="K212" s="31">
        <v>432.3</v>
      </c>
      <c r="L212" s="31">
        <v>420.8</v>
      </c>
      <c r="M212" s="31">
        <v>76.956739999999996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1289.5999999999999</v>
      </c>
      <c r="D213" s="40">
        <v>1283.8666666666666</v>
      </c>
      <c r="E213" s="40">
        <v>1256.7333333333331</v>
      </c>
      <c r="F213" s="40">
        <v>1223.8666666666666</v>
      </c>
      <c r="G213" s="40">
        <v>1196.7333333333331</v>
      </c>
      <c r="H213" s="40">
        <v>1316.7333333333331</v>
      </c>
      <c r="I213" s="40">
        <v>1343.8666666666668</v>
      </c>
      <c r="J213" s="40">
        <v>1376.7333333333331</v>
      </c>
      <c r="K213" s="31">
        <v>1311</v>
      </c>
      <c r="L213" s="31">
        <v>1251</v>
      </c>
      <c r="M213" s="31">
        <v>26.871369999999999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115.4</v>
      </c>
      <c r="D214" s="40">
        <v>115.60000000000001</v>
      </c>
      <c r="E214" s="40">
        <v>114.05000000000001</v>
      </c>
      <c r="F214" s="40">
        <v>112.7</v>
      </c>
      <c r="G214" s="40">
        <v>111.15</v>
      </c>
      <c r="H214" s="40">
        <v>116.95000000000002</v>
      </c>
      <c r="I214" s="40">
        <v>118.5</v>
      </c>
      <c r="J214" s="40">
        <v>119.85000000000002</v>
      </c>
      <c r="K214" s="31">
        <v>117.15</v>
      </c>
      <c r="L214" s="31">
        <v>114.25</v>
      </c>
      <c r="M214" s="31">
        <v>20.173770000000001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255.5</v>
      </c>
      <c r="D215" s="40">
        <v>255.86666666666667</v>
      </c>
      <c r="E215" s="40">
        <v>253.28333333333336</v>
      </c>
      <c r="F215" s="40">
        <v>251.06666666666669</v>
      </c>
      <c r="G215" s="40">
        <v>248.48333333333338</v>
      </c>
      <c r="H215" s="40">
        <v>258.08333333333337</v>
      </c>
      <c r="I215" s="40">
        <v>260.66666666666663</v>
      </c>
      <c r="J215" s="40">
        <v>262.88333333333333</v>
      </c>
      <c r="K215" s="31">
        <v>258.45</v>
      </c>
      <c r="L215" s="31">
        <v>253.65</v>
      </c>
      <c r="M215" s="31">
        <v>20.31157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2666.4</v>
      </c>
      <c r="D216" s="40">
        <v>2665.0666666666671</v>
      </c>
      <c r="E216" s="40">
        <v>2632.3333333333339</v>
      </c>
      <c r="F216" s="40">
        <v>2598.2666666666669</v>
      </c>
      <c r="G216" s="40">
        <v>2565.5333333333338</v>
      </c>
      <c r="H216" s="40">
        <v>2699.1333333333341</v>
      </c>
      <c r="I216" s="40">
        <v>2731.8666666666668</v>
      </c>
      <c r="J216" s="40">
        <v>2765.9333333333343</v>
      </c>
      <c r="K216" s="31">
        <v>2697.8</v>
      </c>
      <c r="L216" s="31">
        <v>2631</v>
      </c>
      <c r="M216" s="31">
        <v>21.172910000000002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315.3</v>
      </c>
      <c r="D217" s="40">
        <v>314.76666666666665</v>
      </c>
      <c r="E217" s="40">
        <v>312.5333333333333</v>
      </c>
      <c r="F217" s="40">
        <v>309.76666666666665</v>
      </c>
      <c r="G217" s="40">
        <v>307.5333333333333</v>
      </c>
      <c r="H217" s="40">
        <v>317.5333333333333</v>
      </c>
      <c r="I217" s="40">
        <v>319.76666666666665</v>
      </c>
      <c r="J217" s="40">
        <v>322.5333333333333</v>
      </c>
      <c r="K217" s="31">
        <v>317</v>
      </c>
      <c r="L217" s="31">
        <v>312</v>
      </c>
      <c r="M217" s="31">
        <v>6.41303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39882.5</v>
      </c>
      <c r="D218" s="40">
        <v>39790.23333333333</v>
      </c>
      <c r="E218" s="40">
        <v>39280.516666666663</v>
      </c>
      <c r="F218" s="40">
        <v>38678.533333333333</v>
      </c>
      <c r="G218" s="40">
        <v>38168.816666666666</v>
      </c>
      <c r="H218" s="40">
        <v>40392.21666666666</v>
      </c>
      <c r="I218" s="40">
        <v>40901.93333333332</v>
      </c>
      <c r="J218" s="40">
        <v>41503.916666666657</v>
      </c>
      <c r="K218" s="31">
        <v>40299.949999999997</v>
      </c>
      <c r="L218" s="31">
        <v>39188.25</v>
      </c>
      <c r="M218" s="31">
        <v>1.515E-2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40.9</v>
      </c>
      <c r="D219" s="40">
        <v>40.883333333333333</v>
      </c>
      <c r="E219" s="40">
        <v>40.666666666666664</v>
      </c>
      <c r="F219" s="40">
        <v>40.43333333333333</v>
      </c>
      <c r="G219" s="40">
        <v>40.216666666666661</v>
      </c>
      <c r="H219" s="40">
        <v>41.116666666666667</v>
      </c>
      <c r="I219" s="40">
        <v>41.333333333333336</v>
      </c>
      <c r="J219" s="40">
        <v>41.56666666666667</v>
      </c>
      <c r="K219" s="31">
        <v>41.1</v>
      </c>
      <c r="L219" s="31">
        <v>40.65</v>
      </c>
      <c r="M219" s="31">
        <v>7.8136200000000002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2700.35</v>
      </c>
      <c r="D220" s="40">
        <v>2700.85</v>
      </c>
      <c r="E220" s="40">
        <v>2681.7</v>
      </c>
      <c r="F220" s="40">
        <v>2663.0499999999997</v>
      </c>
      <c r="G220" s="40">
        <v>2643.8999999999996</v>
      </c>
      <c r="H220" s="40">
        <v>2719.5</v>
      </c>
      <c r="I220" s="40">
        <v>2738.6500000000005</v>
      </c>
      <c r="J220" s="40">
        <v>2757.3</v>
      </c>
      <c r="K220" s="31">
        <v>2720</v>
      </c>
      <c r="L220" s="31">
        <v>2682.2</v>
      </c>
      <c r="M220" s="31">
        <v>18.55274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264.3</v>
      </c>
      <c r="D221" s="40">
        <v>264.05</v>
      </c>
      <c r="E221" s="40">
        <v>262.25</v>
      </c>
      <c r="F221" s="40">
        <v>260.2</v>
      </c>
      <c r="G221" s="40">
        <v>258.39999999999998</v>
      </c>
      <c r="H221" s="40">
        <v>266.10000000000002</v>
      </c>
      <c r="I221" s="40">
        <v>267.90000000000009</v>
      </c>
      <c r="J221" s="40">
        <v>269.95000000000005</v>
      </c>
      <c r="K221" s="31">
        <v>265.85000000000002</v>
      </c>
      <c r="L221" s="31">
        <v>262</v>
      </c>
      <c r="M221" s="31">
        <v>0.32688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698.8</v>
      </c>
      <c r="D222" s="40">
        <v>696.7833333333333</v>
      </c>
      <c r="E222" s="40">
        <v>692.01666666666665</v>
      </c>
      <c r="F222" s="40">
        <v>685.23333333333335</v>
      </c>
      <c r="G222" s="40">
        <v>680.4666666666667</v>
      </c>
      <c r="H222" s="40">
        <v>703.56666666666661</v>
      </c>
      <c r="I222" s="40">
        <v>708.33333333333326</v>
      </c>
      <c r="J222" s="40">
        <v>715.11666666666656</v>
      </c>
      <c r="K222" s="31">
        <v>701.55</v>
      </c>
      <c r="L222" s="31">
        <v>690</v>
      </c>
      <c r="M222" s="31">
        <v>107.56731000000001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1471.15</v>
      </c>
      <c r="D223" s="40">
        <v>1468.05</v>
      </c>
      <c r="E223" s="40">
        <v>1451.1</v>
      </c>
      <c r="F223" s="40">
        <v>1431.05</v>
      </c>
      <c r="G223" s="40">
        <v>1414.1</v>
      </c>
      <c r="H223" s="40">
        <v>1488.1</v>
      </c>
      <c r="I223" s="40">
        <v>1505.0500000000002</v>
      </c>
      <c r="J223" s="40">
        <v>1525.1</v>
      </c>
      <c r="K223" s="31">
        <v>1485</v>
      </c>
      <c r="L223" s="31">
        <v>1448</v>
      </c>
      <c r="M223" s="31">
        <v>7.7771999999999997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651.85</v>
      </c>
      <c r="D224" s="40">
        <v>651.29999999999995</v>
      </c>
      <c r="E224" s="40">
        <v>645.84999999999991</v>
      </c>
      <c r="F224" s="40">
        <v>639.84999999999991</v>
      </c>
      <c r="G224" s="40">
        <v>634.39999999999986</v>
      </c>
      <c r="H224" s="40">
        <v>657.3</v>
      </c>
      <c r="I224" s="40">
        <v>662.75</v>
      </c>
      <c r="J224" s="40">
        <v>668.75</v>
      </c>
      <c r="K224" s="31">
        <v>656.75</v>
      </c>
      <c r="L224" s="31">
        <v>645.29999999999995</v>
      </c>
      <c r="M224" s="31">
        <v>20.397790000000001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699.9</v>
      </c>
      <c r="D225" s="40">
        <v>696.91666666666663</v>
      </c>
      <c r="E225" s="40">
        <v>689.98333333333323</v>
      </c>
      <c r="F225" s="40">
        <v>680.06666666666661</v>
      </c>
      <c r="G225" s="40">
        <v>673.13333333333321</v>
      </c>
      <c r="H225" s="40">
        <v>706.83333333333326</v>
      </c>
      <c r="I225" s="40">
        <v>713.76666666666665</v>
      </c>
      <c r="J225" s="40">
        <v>723.68333333333328</v>
      </c>
      <c r="K225" s="31">
        <v>703.85</v>
      </c>
      <c r="L225" s="31">
        <v>687</v>
      </c>
      <c r="M225" s="31">
        <v>3.7150300000000001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37.950000000000003</v>
      </c>
      <c r="D226" s="40">
        <v>37.866666666666667</v>
      </c>
      <c r="E226" s="40">
        <v>37.633333333333333</v>
      </c>
      <c r="F226" s="40">
        <v>37.316666666666663</v>
      </c>
      <c r="G226" s="40">
        <v>37.083333333333329</v>
      </c>
      <c r="H226" s="40">
        <v>38.183333333333337</v>
      </c>
      <c r="I226" s="40">
        <v>38.416666666666671</v>
      </c>
      <c r="J226" s="40">
        <v>38.733333333333341</v>
      </c>
      <c r="K226" s="31">
        <v>38.1</v>
      </c>
      <c r="L226" s="31">
        <v>37.549999999999997</v>
      </c>
      <c r="M226" s="31">
        <v>55.60474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42.2</v>
      </c>
      <c r="D227" s="40">
        <v>42.316666666666663</v>
      </c>
      <c r="E227" s="40">
        <v>41.733333333333327</v>
      </c>
      <c r="F227" s="40">
        <v>41.266666666666666</v>
      </c>
      <c r="G227" s="40">
        <v>40.68333333333333</v>
      </c>
      <c r="H227" s="40">
        <v>42.783333333333324</v>
      </c>
      <c r="I227" s="40">
        <v>43.366666666666667</v>
      </c>
      <c r="J227" s="40">
        <v>43.833333333333321</v>
      </c>
      <c r="K227" s="31">
        <v>42.9</v>
      </c>
      <c r="L227" s="31">
        <v>41.85</v>
      </c>
      <c r="M227" s="31">
        <v>224.42384000000001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47.35</v>
      </c>
      <c r="D228" s="40">
        <v>47.199999999999996</v>
      </c>
      <c r="E228" s="40">
        <v>46.649999999999991</v>
      </c>
      <c r="F228" s="40">
        <v>45.949999999999996</v>
      </c>
      <c r="G228" s="40">
        <v>45.399999999999991</v>
      </c>
      <c r="H228" s="40">
        <v>47.899999999999991</v>
      </c>
      <c r="I228" s="40">
        <v>48.449999999999989</v>
      </c>
      <c r="J228" s="40">
        <v>49.149999999999991</v>
      </c>
      <c r="K228" s="31">
        <v>47.75</v>
      </c>
      <c r="L228" s="31">
        <v>46.5</v>
      </c>
      <c r="M228" s="31">
        <v>127.08266999999999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908.5</v>
      </c>
      <c r="D229" s="40">
        <v>904.16666666666663</v>
      </c>
      <c r="E229" s="40">
        <v>881.33333333333326</v>
      </c>
      <c r="F229" s="40">
        <v>854.16666666666663</v>
      </c>
      <c r="G229" s="40">
        <v>831.33333333333326</v>
      </c>
      <c r="H229" s="40">
        <v>931.33333333333326</v>
      </c>
      <c r="I229" s="40">
        <v>954.16666666666652</v>
      </c>
      <c r="J229" s="40">
        <v>981.33333333333326</v>
      </c>
      <c r="K229" s="31">
        <v>927</v>
      </c>
      <c r="L229" s="31">
        <v>877</v>
      </c>
      <c r="M229" s="31">
        <v>0.24476999999999999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280.5</v>
      </c>
      <c r="D230" s="40">
        <v>280.3</v>
      </c>
      <c r="E230" s="40">
        <v>275.60000000000002</v>
      </c>
      <c r="F230" s="40">
        <v>270.7</v>
      </c>
      <c r="G230" s="40">
        <v>266</v>
      </c>
      <c r="H230" s="40">
        <v>285.20000000000005</v>
      </c>
      <c r="I230" s="40">
        <v>289.89999999999998</v>
      </c>
      <c r="J230" s="40">
        <v>294.80000000000007</v>
      </c>
      <c r="K230" s="31">
        <v>285</v>
      </c>
      <c r="L230" s="31">
        <v>275.39999999999998</v>
      </c>
      <c r="M230" s="31">
        <v>0.65652999999999995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1500.75</v>
      </c>
      <c r="D231" s="40">
        <v>1508</v>
      </c>
      <c r="E231" s="40">
        <v>1486</v>
      </c>
      <c r="F231" s="40">
        <v>1471.25</v>
      </c>
      <c r="G231" s="40">
        <v>1449.25</v>
      </c>
      <c r="H231" s="40">
        <v>1522.75</v>
      </c>
      <c r="I231" s="40">
        <v>1544.75</v>
      </c>
      <c r="J231" s="40">
        <v>1559.5</v>
      </c>
      <c r="K231" s="31">
        <v>1530</v>
      </c>
      <c r="L231" s="31">
        <v>1493.25</v>
      </c>
      <c r="M231" s="31">
        <v>0.17213000000000001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551.5</v>
      </c>
      <c r="D232" s="40">
        <v>554.01666666666665</v>
      </c>
      <c r="E232" s="40">
        <v>546.48333333333335</v>
      </c>
      <c r="F232" s="40">
        <v>541.4666666666667</v>
      </c>
      <c r="G232" s="40">
        <v>533.93333333333339</v>
      </c>
      <c r="H232" s="40">
        <v>559.0333333333333</v>
      </c>
      <c r="I232" s="40">
        <v>566.56666666666661</v>
      </c>
      <c r="J232" s="40">
        <v>571.58333333333326</v>
      </c>
      <c r="K232" s="31">
        <v>561.54999999999995</v>
      </c>
      <c r="L232" s="31">
        <v>549</v>
      </c>
      <c r="M232" s="31">
        <v>3.1221299999999998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162.69999999999999</v>
      </c>
      <c r="D233" s="40">
        <v>162.65</v>
      </c>
      <c r="E233" s="40">
        <v>161.05000000000001</v>
      </c>
      <c r="F233" s="40">
        <v>159.4</v>
      </c>
      <c r="G233" s="40">
        <v>157.80000000000001</v>
      </c>
      <c r="H233" s="40">
        <v>164.3</v>
      </c>
      <c r="I233" s="40">
        <v>165.89999999999998</v>
      </c>
      <c r="J233" s="40">
        <v>167.55</v>
      </c>
      <c r="K233" s="31">
        <v>164.25</v>
      </c>
      <c r="L233" s="31">
        <v>161</v>
      </c>
      <c r="M233" s="31">
        <v>11.1899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42.95</v>
      </c>
      <c r="D234" s="40">
        <v>43.116666666666674</v>
      </c>
      <c r="E234" s="40">
        <v>42.383333333333347</v>
      </c>
      <c r="F234" s="40">
        <v>41.81666666666667</v>
      </c>
      <c r="G234" s="40">
        <v>41.083333333333343</v>
      </c>
      <c r="H234" s="40">
        <v>43.683333333333351</v>
      </c>
      <c r="I234" s="40">
        <v>44.416666666666671</v>
      </c>
      <c r="J234" s="40">
        <v>44.983333333333356</v>
      </c>
      <c r="K234" s="31">
        <v>43.85</v>
      </c>
      <c r="L234" s="31">
        <v>42.55</v>
      </c>
      <c r="M234" s="31">
        <v>22.493670000000002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204.6</v>
      </c>
      <c r="D235" s="40">
        <v>205.26666666666665</v>
      </c>
      <c r="E235" s="40">
        <v>203.68333333333331</v>
      </c>
      <c r="F235" s="40">
        <v>202.76666666666665</v>
      </c>
      <c r="G235" s="40">
        <v>201.18333333333331</v>
      </c>
      <c r="H235" s="40">
        <v>206.18333333333331</v>
      </c>
      <c r="I235" s="40">
        <v>207.76666666666668</v>
      </c>
      <c r="J235" s="40">
        <v>208.68333333333331</v>
      </c>
      <c r="K235" s="31">
        <v>206.85</v>
      </c>
      <c r="L235" s="31">
        <v>204.35</v>
      </c>
      <c r="M235" s="31">
        <v>148.36172999999999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113.35</v>
      </c>
      <c r="D236" s="40">
        <v>113.58333333333333</v>
      </c>
      <c r="E236" s="40">
        <v>112.16666666666666</v>
      </c>
      <c r="F236" s="40">
        <v>110.98333333333333</v>
      </c>
      <c r="G236" s="40">
        <v>109.56666666666666</v>
      </c>
      <c r="H236" s="40">
        <v>114.76666666666665</v>
      </c>
      <c r="I236" s="40">
        <v>116.18333333333331</v>
      </c>
      <c r="J236" s="40">
        <v>117.36666666666665</v>
      </c>
      <c r="K236" s="31">
        <v>115</v>
      </c>
      <c r="L236" s="31">
        <v>112.4</v>
      </c>
      <c r="M236" s="31">
        <v>1.4118900000000001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158.75</v>
      </c>
      <c r="D237" s="40">
        <v>159.58333333333334</v>
      </c>
      <c r="E237" s="40">
        <v>157.16666666666669</v>
      </c>
      <c r="F237" s="40">
        <v>155.58333333333334</v>
      </c>
      <c r="G237" s="40">
        <v>153.16666666666669</v>
      </c>
      <c r="H237" s="40">
        <v>161.16666666666669</v>
      </c>
      <c r="I237" s="40">
        <v>163.58333333333337</v>
      </c>
      <c r="J237" s="40">
        <v>165.16666666666669</v>
      </c>
      <c r="K237" s="31">
        <v>162</v>
      </c>
      <c r="L237" s="31">
        <v>158</v>
      </c>
      <c r="M237" s="31">
        <v>11.723050000000001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219</v>
      </c>
      <c r="D238" s="40">
        <v>220.66666666666666</v>
      </c>
      <c r="E238" s="40">
        <v>215.58333333333331</v>
      </c>
      <c r="F238" s="40">
        <v>212.16666666666666</v>
      </c>
      <c r="G238" s="40">
        <v>207.08333333333331</v>
      </c>
      <c r="H238" s="40">
        <v>224.08333333333331</v>
      </c>
      <c r="I238" s="40">
        <v>229.16666666666663</v>
      </c>
      <c r="J238" s="40">
        <v>232.58333333333331</v>
      </c>
      <c r="K238" s="31">
        <v>225.75</v>
      </c>
      <c r="L238" s="31">
        <v>217.25</v>
      </c>
      <c r="M238" s="31">
        <v>116.91182999999999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134.6</v>
      </c>
      <c r="D239" s="40">
        <v>135.5</v>
      </c>
      <c r="E239" s="40">
        <v>132.69999999999999</v>
      </c>
      <c r="F239" s="40">
        <v>130.79999999999998</v>
      </c>
      <c r="G239" s="40">
        <v>127.99999999999997</v>
      </c>
      <c r="H239" s="40">
        <v>137.4</v>
      </c>
      <c r="I239" s="40">
        <v>140.20000000000002</v>
      </c>
      <c r="J239" s="40">
        <v>142.10000000000002</v>
      </c>
      <c r="K239" s="31">
        <v>138.30000000000001</v>
      </c>
      <c r="L239" s="31">
        <v>133.6</v>
      </c>
      <c r="M239" s="31">
        <v>39.866799999999998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7077.95</v>
      </c>
      <c r="D240" s="40">
        <v>7079.3833333333341</v>
      </c>
      <c r="E240" s="40">
        <v>7018.7666666666682</v>
      </c>
      <c r="F240" s="40">
        <v>6959.5833333333339</v>
      </c>
      <c r="G240" s="40">
        <v>6898.9666666666681</v>
      </c>
      <c r="H240" s="40">
        <v>7138.5666666666684</v>
      </c>
      <c r="I240" s="40">
        <v>7199.1833333333352</v>
      </c>
      <c r="J240" s="40">
        <v>7258.3666666666686</v>
      </c>
      <c r="K240" s="31">
        <v>7140</v>
      </c>
      <c r="L240" s="31">
        <v>7020.2</v>
      </c>
      <c r="M240" s="31">
        <v>0.32923000000000002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122.85</v>
      </c>
      <c r="D241" s="40">
        <v>123.10000000000001</v>
      </c>
      <c r="E241" s="40">
        <v>121.50000000000001</v>
      </c>
      <c r="F241" s="40">
        <v>120.15</v>
      </c>
      <c r="G241" s="40">
        <v>118.55000000000001</v>
      </c>
      <c r="H241" s="40">
        <v>124.45000000000002</v>
      </c>
      <c r="I241" s="40">
        <v>126.05000000000001</v>
      </c>
      <c r="J241" s="40">
        <v>127.40000000000002</v>
      </c>
      <c r="K241" s="31">
        <v>124.7</v>
      </c>
      <c r="L241" s="31">
        <v>121.75</v>
      </c>
      <c r="M241" s="31">
        <v>11.89141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440.75</v>
      </c>
      <c r="D242" s="40">
        <v>438.5</v>
      </c>
      <c r="E242" s="40">
        <v>433.3</v>
      </c>
      <c r="F242" s="40">
        <v>425.85</v>
      </c>
      <c r="G242" s="40">
        <v>420.65000000000003</v>
      </c>
      <c r="H242" s="40">
        <v>445.95</v>
      </c>
      <c r="I242" s="40">
        <v>451.15000000000003</v>
      </c>
      <c r="J242" s="40">
        <v>458.59999999999997</v>
      </c>
      <c r="K242" s="31">
        <v>443.7</v>
      </c>
      <c r="L242" s="31">
        <v>431.05</v>
      </c>
      <c r="M242" s="31">
        <v>58.091929999999998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137.65</v>
      </c>
      <c r="D243" s="40">
        <v>138.06666666666669</v>
      </c>
      <c r="E243" s="40">
        <v>136.58333333333337</v>
      </c>
      <c r="F243" s="40">
        <v>135.51666666666668</v>
      </c>
      <c r="G243" s="40">
        <v>134.03333333333336</v>
      </c>
      <c r="H243" s="40">
        <v>139.13333333333338</v>
      </c>
      <c r="I243" s="40">
        <v>140.61666666666667</v>
      </c>
      <c r="J243" s="40">
        <v>141.68333333333339</v>
      </c>
      <c r="K243" s="31">
        <v>139.55000000000001</v>
      </c>
      <c r="L243" s="31">
        <v>137</v>
      </c>
      <c r="M243" s="31">
        <v>10.1363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105.6</v>
      </c>
      <c r="D244" s="40">
        <v>105.44999999999999</v>
      </c>
      <c r="E244" s="40">
        <v>104.84999999999998</v>
      </c>
      <c r="F244" s="40">
        <v>104.1</v>
      </c>
      <c r="G244" s="40">
        <v>103.49999999999999</v>
      </c>
      <c r="H244" s="40">
        <v>106.19999999999997</v>
      </c>
      <c r="I244" s="40">
        <v>106.8</v>
      </c>
      <c r="J244" s="40">
        <v>107.54999999999997</v>
      </c>
      <c r="K244" s="31">
        <v>106.05</v>
      </c>
      <c r="L244" s="31">
        <v>104.7</v>
      </c>
      <c r="M244" s="31">
        <v>79.531329999999997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19.3</v>
      </c>
      <c r="D245" s="40">
        <v>19.3</v>
      </c>
      <c r="E245" s="40">
        <v>19.100000000000001</v>
      </c>
      <c r="F245" s="40">
        <v>18.900000000000002</v>
      </c>
      <c r="G245" s="40">
        <v>18.700000000000003</v>
      </c>
      <c r="H245" s="40">
        <v>19.5</v>
      </c>
      <c r="I245" s="40">
        <v>19.699999999999996</v>
      </c>
      <c r="J245" s="40">
        <v>19.899999999999999</v>
      </c>
      <c r="K245" s="31">
        <v>19.5</v>
      </c>
      <c r="L245" s="31">
        <v>19.100000000000001</v>
      </c>
      <c r="M245" s="31">
        <v>29.510660000000001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2621.7</v>
      </c>
      <c r="D246" s="40">
        <v>2633.5333333333333</v>
      </c>
      <c r="E246" s="40">
        <v>2603.1666666666665</v>
      </c>
      <c r="F246" s="40">
        <v>2584.6333333333332</v>
      </c>
      <c r="G246" s="40">
        <v>2554.2666666666664</v>
      </c>
      <c r="H246" s="40">
        <v>2652.0666666666666</v>
      </c>
      <c r="I246" s="40">
        <v>2682.4333333333334</v>
      </c>
      <c r="J246" s="40">
        <v>2700.9666666666667</v>
      </c>
      <c r="K246" s="31">
        <v>2663.9</v>
      </c>
      <c r="L246" s="31">
        <v>2615</v>
      </c>
      <c r="M246" s="31">
        <v>14.019909999999999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236</v>
      </c>
      <c r="D247" s="40">
        <v>238.6</v>
      </c>
      <c r="E247" s="40">
        <v>232</v>
      </c>
      <c r="F247" s="40">
        <v>228</v>
      </c>
      <c r="G247" s="40">
        <v>221.4</v>
      </c>
      <c r="H247" s="40">
        <v>242.6</v>
      </c>
      <c r="I247" s="40">
        <v>249.19999999999996</v>
      </c>
      <c r="J247" s="40">
        <v>253.2</v>
      </c>
      <c r="K247" s="31">
        <v>245.2</v>
      </c>
      <c r="L247" s="31">
        <v>234.6</v>
      </c>
      <c r="M247" s="31">
        <v>2.58331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447.95</v>
      </c>
      <c r="D248" s="40">
        <v>451.73333333333335</v>
      </c>
      <c r="E248" s="40">
        <v>443.4666666666667</v>
      </c>
      <c r="F248" s="40">
        <v>438.98333333333335</v>
      </c>
      <c r="G248" s="40">
        <v>430.7166666666667</v>
      </c>
      <c r="H248" s="40">
        <v>456.2166666666667</v>
      </c>
      <c r="I248" s="40">
        <v>464.48333333333335</v>
      </c>
      <c r="J248" s="40">
        <v>468.9666666666667</v>
      </c>
      <c r="K248" s="31">
        <v>460</v>
      </c>
      <c r="L248" s="31">
        <v>447.25</v>
      </c>
      <c r="M248" s="31">
        <v>1.3785700000000001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524.35</v>
      </c>
      <c r="D249" s="40">
        <v>524.7833333333333</v>
      </c>
      <c r="E249" s="40">
        <v>520.96666666666658</v>
      </c>
      <c r="F249" s="40">
        <v>517.58333333333326</v>
      </c>
      <c r="G249" s="40">
        <v>513.76666666666654</v>
      </c>
      <c r="H249" s="40">
        <v>528.16666666666663</v>
      </c>
      <c r="I249" s="40">
        <v>531.98333333333323</v>
      </c>
      <c r="J249" s="40">
        <v>535.36666666666667</v>
      </c>
      <c r="K249" s="31">
        <v>528.6</v>
      </c>
      <c r="L249" s="31">
        <v>521.4</v>
      </c>
      <c r="M249" s="31">
        <v>8.4020700000000001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215.2</v>
      </c>
      <c r="D250" s="40">
        <v>216.58333333333334</v>
      </c>
      <c r="E250" s="40">
        <v>212.76666666666668</v>
      </c>
      <c r="F250" s="40">
        <v>210.33333333333334</v>
      </c>
      <c r="G250" s="40">
        <v>206.51666666666668</v>
      </c>
      <c r="H250" s="40">
        <v>219.01666666666668</v>
      </c>
      <c r="I250" s="40">
        <v>222.83333333333334</v>
      </c>
      <c r="J250" s="40">
        <v>225.26666666666668</v>
      </c>
      <c r="K250" s="31">
        <v>220.4</v>
      </c>
      <c r="L250" s="31">
        <v>214.15</v>
      </c>
      <c r="M250" s="31">
        <v>15.290699999999999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1001.5</v>
      </c>
      <c r="D251" s="40">
        <v>1004.0833333333334</v>
      </c>
      <c r="E251" s="40">
        <v>995.51666666666677</v>
      </c>
      <c r="F251" s="40">
        <v>989.53333333333342</v>
      </c>
      <c r="G251" s="40">
        <v>980.96666666666681</v>
      </c>
      <c r="H251" s="40">
        <v>1010.0666666666667</v>
      </c>
      <c r="I251" s="40">
        <v>1018.6333333333333</v>
      </c>
      <c r="J251" s="40">
        <v>1024.6166666666668</v>
      </c>
      <c r="K251" s="31">
        <v>1012.65</v>
      </c>
      <c r="L251" s="31">
        <v>998.1</v>
      </c>
      <c r="M251" s="31">
        <v>19.714079999999999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41.25</v>
      </c>
      <c r="D252" s="40">
        <v>41.333333333333336</v>
      </c>
      <c r="E252" s="40">
        <v>40.716666666666669</v>
      </c>
      <c r="F252" s="40">
        <v>40.18333333333333</v>
      </c>
      <c r="G252" s="40">
        <v>39.566666666666663</v>
      </c>
      <c r="H252" s="40">
        <v>41.866666666666674</v>
      </c>
      <c r="I252" s="40">
        <v>42.483333333333334</v>
      </c>
      <c r="J252" s="40">
        <v>43.01666666666668</v>
      </c>
      <c r="K252" s="31">
        <v>41.95</v>
      </c>
      <c r="L252" s="31">
        <v>40.799999999999997</v>
      </c>
      <c r="M252" s="31">
        <v>15.421569999999999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5796.55</v>
      </c>
      <c r="D253" s="40">
        <v>5804.4833333333336</v>
      </c>
      <c r="E253" s="40">
        <v>5734.0666666666675</v>
      </c>
      <c r="F253" s="40">
        <v>5671.5833333333339</v>
      </c>
      <c r="G253" s="40">
        <v>5601.1666666666679</v>
      </c>
      <c r="H253" s="40">
        <v>5866.9666666666672</v>
      </c>
      <c r="I253" s="40">
        <v>5937.3833333333332</v>
      </c>
      <c r="J253" s="40">
        <v>5999.8666666666668</v>
      </c>
      <c r="K253" s="31">
        <v>5874.9</v>
      </c>
      <c r="L253" s="31">
        <v>5742</v>
      </c>
      <c r="M253" s="31">
        <v>2.8387799999999999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1727.7</v>
      </c>
      <c r="D254" s="40">
        <v>1731.2333333333333</v>
      </c>
      <c r="E254" s="40">
        <v>1716.4666666666667</v>
      </c>
      <c r="F254" s="40">
        <v>1705.2333333333333</v>
      </c>
      <c r="G254" s="40">
        <v>1690.4666666666667</v>
      </c>
      <c r="H254" s="40">
        <v>1742.4666666666667</v>
      </c>
      <c r="I254" s="40">
        <v>1757.2333333333336</v>
      </c>
      <c r="J254" s="40">
        <v>1768.4666666666667</v>
      </c>
      <c r="K254" s="31">
        <v>1746</v>
      </c>
      <c r="L254" s="31">
        <v>1720</v>
      </c>
      <c r="M254" s="31">
        <v>53.022480000000002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918.4</v>
      </c>
      <c r="D255" s="40">
        <v>920.4666666666667</v>
      </c>
      <c r="E255" s="40">
        <v>910.93333333333339</v>
      </c>
      <c r="F255" s="40">
        <v>903.4666666666667</v>
      </c>
      <c r="G255" s="40">
        <v>893.93333333333339</v>
      </c>
      <c r="H255" s="40">
        <v>927.93333333333339</v>
      </c>
      <c r="I255" s="40">
        <v>937.4666666666667</v>
      </c>
      <c r="J255" s="40">
        <v>944.93333333333339</v>
      </c>
      <c r="K255" s="31">
        <v>930</v>
      </c>
      <c r="L255" s="31">
        <v>913</v>
      </c>
      <c r="M255" s="31">
        <v>0.11754000000000001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305.60000000000002</v>
      </c>
      <c r="D256" s="40">
        <v>308.09999999999997</v>
      </c>
      <c r="E256" s="40">
        <v>302.49999999999994</v>
      </c>
      <c r="F256" s="40">
        <v>299.39999999999998</v>
      </c>
      <c r="G256" s="40">
        <v>293.79999999999995</v>
      </c>
      <c r="H256" s="40">
        <v>311.19999999999993</v>
      </c>
      <c r="I256" s="40">
        <v>316.79999999999995</v>
      </c>
      <c r="J256" s="40">
        <v>319.89999999999992</v>
      </c>
      <c r="K256" s="31">
        <v>313.7</v>
      </c>
      <c r="L256" s="31">
        <v>305</v>
      </c>
      <c r="M256" s="31">
        <v>1.4768300000000001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658.25</v>
      </c>
      <c r="D257" s="40">
        <v>652.94999999999993</v>
      </c>
      <c r="E257" s="40">
        <v>636.29999999999984</v>
      </c>
      <c r="F257" s="40">
        <v>614.34999999999991</v>
      </c>
      <c r="G257" s="40">
        <v>597.69999999999982</v>
      </c>
      <c r="H257" s="40">
        <v>674.89999999999986</v>
      </c>
      <c r="I257" s="40">
        <v>691.55</v>
      </c>
      <c r="J257" s="40">
        <v>713.49999999999989</v>
      </c>
      <c r="K257" s="31">
        <v>669.6</v>
      </c>
      <c r="L257" s="31">
        <v>631</v>
      </c>
      <c r="M257" s="31">
        <v>6.04793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1747.8</v>
      </c>
      <c r="D258" s="40">
        <v>1742.2666666666667</v>
      </c>
      <c r="E258" s="40">
        <v>1723.5333333333333</v>
      </c>
      <c r="F258" s="40">
        <v>1699.2666666666667</v>
      </c>
      <c r="G258" s="40">
        <v>1680.5333333333333</v>
      </c>
      <c r="H258" s="40">
        <v>1766.5333333333333</v>
      </c>
      <c r="I258" s="40">
        <v>1785.2666666666664</v>
      </c>
      <c r="J258" s="40">
        <v>1809.5333333333333</v>
      </c>
      <c r="K258" s="31">
        <v>1761</v>
      </c>
      <c r="L258" s="31">
        <v>1718</v>
      </c>
      <c r="M258" s="31">
        <v>7.8171499999999998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2512.9499999999998</v>
      </c>
      <c r="D259" s="40">
        <v>2512.85</v>
      </c>
      <c r="E259" s="40">
        <v>2483.1</v>
      </c>
      <c r="F259" s="40">
        <v>2453.25</v>
      </c>
      <c r="G259" s="40">
        <v>2423.5</v>
      </c>
      <c r="H259" s="40">
        <v>2542.6999999999998</v>
      </c>
      <c r="I259" s="40">
        <v>2572.4499999999998</v>
      </c>
      <c r="J259" s="40">
        <v>2602.2999999999997</v>
      </c>
      <c r="K259" s="31">
        <v>2542.6</v>
      </c>
      <c r="L259" s="31">
        <v>2483</v>
      </c>
      <c r="M259" s="31">
        <v>2.0145900000000001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1706.4</v>
      </c>
      <c r="D260" s="40">
        <v>1706.7833333333335</v>
      </c>
      <c r="E260" s="40">
        <v>1684.616666666667</v>
      </c>
      <c r="F260" s="40">
        <v>1662.8333333333335</v>
      </c>
      <c r="G260" s="40">
        <v>1640.666666666667</v>
      </c>
      <c r="H260" s="40">
        <v>1728.5666666666671</v>
      </c>
      <c r="I260" s="40">
        <v>1750.7333333333336</v>
      </c>
      <c r="J260" s="40">
        <v>1772.5166666666671</v>
      </c>
      <c r="K260" s="31">
        <v>1728.95</v>
      </c>
      <c r="L260" s="31">
        <v>1685</v>
      </c>
      <c r="M260" s="31">
        <v>0.64829000000000003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3154.45</v>
      </c>
      <c r="D261" s="40">
        <v>3154.9500000000003</v>
      </c>
      <c r="E261" s="40">
        <v>3129.9000000000005</v>
      </c>
      <c r="F261" s="40">
        <v>3105.3500000000004</v>
      </c>
      <c r="G261" s="40">
        <v>3080.3000000000006</v>
      </c>
      <c r="H261" s="40">
        <v>3179.5000000000005</v>
      </c>
      <c r="I261" s="40">
        <v>3204.5500000000006</v>
      </c>
      <c r="J261" s="40">
        <v>3229.1000000000004</v>
      </c>
      <c r="K261" s="31">
        <v>3180</v>
      </c>
      <c r="L261" s="31">
        <v>3130.4</v>
      </c>
      <c r="M261" s="31">
        <v>0.16561000000000001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701.75</v>
      </c>
      <c r="D262" s="40">
        <v>704.7833333333333</v>
      </c>
      <c r="E262" s="40">
        <v>694.01666666666665</v>
      </c>
      <c r="F262" s="40">
        <v>686.2833333333333</v>
      </c>
      <c r="G262" s="40">
        <v>675.51666666666665</v>
      </c>
      <c r="H262" s="40">
        <v>712.51666666666665</v>
      </c>
      <c r="I262" s="40">
        <v>723.2833333333333</v>
      </c>
      <c r="J262" s="40">
        <v>731.01666666666665</v>
      </c>
      <c r="K262" s="31">
        <v>715.55</v>
      </c>
      <c r="L262" s="31">
        <v>697.05</v>
      </c>
      <c r="M262" s="31">
        <v>3.2994300000000001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239.9</v>
      </c>
      <c r="D263" s="40">
        <v>241.83333333333334</v>
      </c>
      <c r="E263" s="40">
        <v>236.06666666666669</v>
      </c>
      <c r="F263" s="40">
        <v>232.23333333333335</v>
      </c>
      <c r="G263" s="40">
        <v>226.4666666666667</v>
      </c>
      <c r="H263" s="40">
        <v>245.66666666666669</v>
      </c>
      <c r="I263" s="40">
        <v>251.43333333333334</v>
      </c>
      <c r="J263" s="40">
        <v>255.26666666666668</v>
      </c>
      <c r="K263" s="31">
        <v>247.6</v>
      </c>
      <c r="L263" s="31">
        <v>238</v>
      </c>
      <c r="M263" s="31">
        <v>15.488379999999999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144.25</v>
      </c>
      <c r="D264" s="40">
        <v>145.25</v>
      </c>
      <c r="E264" s="40">
        <v>142.5</v>
      </c>
      <c r="F264" s="40">
        <v>140.75</v>
      </c>
      <c r="G264" s="40">
        <v>138</v>
      </c>
      <c r="H264" s="40">
        <v>147</v>
      </c>
      <c r="I264" s="40">
        <v>149.75</v>
      </c>
      <c r="J264" s="40">
        <v>151.5</v>
      </c>
      <c r="K264" s="31">
        <v>148</v>
      </c>
      <c r="L264" s="31">
        <v>143.5</v>
      </c>
      <c r="M264" s="31">
        <v>10.90615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90.25</v>
      </c>
      <c r="D265" s="40">
        <v>90.3</v>
      </c>
      <c r="E265" s="40">
        <v>86.75</v>
      </c>
      <c r="F265" s="40">
        <v>83.25</v>
      </c>
      <c r="G265" s="40">
        <v>79.7</v>
      </c>
      <c r="H265" s="40">
        <v>93.8</v>
      </c>
      <c r="I265" s="40">
        <v>97.34999999999998</v>
      </c>
      <c r="J265" s="40">
        <v>100.85</v>
      </c>
      <c r="K265" s="31">
        <v>93.85</v>
      </c>
      <c r="L265" s="31">
        <v>86.8</v>
      </c>
      <c r="M265" s="31">
        <v>25.972429999999999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237.95</v>
      </c>
      <c r="D266" s="40">
        <v>233.96666666666667</v>
      </c>
      <c r="E266" s="40">
        <v>229.98333333333335</v>
      </c>
      <c r="F266" s="40">
        <v>222.01666666666668</v>
      </c>
      <c r="G266" s="40">
        <v>218.03333333333336</v>
      </c>
      <c r="H266" s="40">
        <v>241.93333333333334</v>
      </c>
      <c r="I266" s="40">
        <v>245.91666666666663</v>
      </c>
      <c r="J266" s="40">
        <v>253.88333333333333</v>
      </c>
      <c r="K266" s="31">
        <v>237.95</v>
      </c>
      <c r="L266" s="31">
        <v>226</v>
      </c>
      <c r="M266" s="31">
        <v>16.410900000000002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672</v>
      </c>
      <c r="D267" s="40">
        <v>675.43333333333328</v>
      </c>
      <c r="E267" s="40">
        <v>665.86666666666656</v>
      </c>
      <c r="F267" s="40">
        <v>659.73333333333323</v>
      </c>
      <c r="G267" s="40">
        <v>650.16666666666652</v>
      </c>
      <c r="H267" s="40">
        <v>681.56666666666661</v>
      </c>
      <c r="I267" s="40">
        <v>691.13333333333344</v>
      </c>
      <c r="J267" s="40">
        <v>697.26666666666665</v>
      </c>
      <c r="K267" s="31">
        <v>685</v>
      </c>
      <c r="L267" s="31">
        <v>669.3</v>
      </c>
      <c r="M267" s="31">
        <v>56.599629999999998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101.1</v>
      </c>
      <c r="D268" s="40">
        <v>101.81666666666668</v>
      </c>
      <c r="E268" s="40">
        <v>99.683333333333351</v>
      </c>
      <c r="F268" s="40">
        <v>98.26666666666668</v>
      </c>
      <c r="G268" s="40">
        <v>96.133333333333354</v>
      </c>
      <c r="H268" s="40">
        <v>103.23333333333335</v>
      </c>
      <c r="I268" s="40">
        <v>105.36666666666667</v>
      </c>
      <c r="J268" s="40">
        <v>106.78333333333335</v>
      </c>
      <c r="K268" s="31">
        <v>103.95</v>
      </c>
      <c r="L268" s="31">
        <v>100.4</v>
      </c>
      <c r="M268" s="31">
        <v>3.1908699999999999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88.8</v>
      </c>
      <c r="D269" s="40">
        <v>88.133333333333326</v>
      </c>
      <c r="E269" s="40">
        <v>81.616666666666646</v>
      </c>
      <c r="F269" s="40">
        <v>74.433333333333323</v>
      </c>
      <c r="G269" s="40">
        <v>67.916666666666643</v>
      </c>
      <c r="H269" s="40">
        <v>95.316666666666649</v>
      </c>
      <c r="I269" s="40">
        <v>101.83333333333333</v>
      </c>
      <c r="J269" s="40">
        <v>109.01666666666665</v>
      </c>
      <c r="K269" s="31">
        <v>94.65</v>
      </c>
      <c r="L269" s="31">
        <v>80.95</v>
      </c>
      <c r="M269" s="31">
        <v>124.45536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118.05</v>
      </c>
      <c r="D270" s="40">
        <v>118.5</v>
      </c>
      <c r="E270" s="40">
        <v>116.15</v>
      </c>
      <c r="F270" s="40">
        <v>114.25</v>
      </c>
      <c r="G270" s="40">
        <v>111.9</v>
      </c>
      <c r="H270" s="40">
        <v>120.4</v>
      </c>
      <c r="I270" s="40">
        <v>122.75</v>
      </c>
      <c r="J270" s="40">
        <v>124.65</v>
      </c>
      <c r="K270" s="31">
        <v>120.85</v>
      </c>
      <c r="L270" s="31">
        <v>116.6</v>
      </c>
      <c r="M270" s="31">
        <v>13.94778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273.39999999999998</v>
      </c>
      <c r="D271" s="40">
        <v>274.66666666666669</v>
      </c>
      <c r="E271" s="40">
        <v>269.73333333333335</v>
      </c>
      <c r="F271" s="40">
        <v>266.06666666666666</v>
      </c>
      <c r="G271" s="40">
        <v>261.13333333333333</v>
      </c>
      <c r="H271" s="40">
        <v>278.33333333333337</v>
      </c>
      <c r="I271" s="40">
        <v>283.26666666666665</v>
      </c>
      <c r="J271" s="40">
        <v>286.93333333333339</v>
      </c>
      <c r="K271" s="31">
        <v>279.60000000000002</v>
      </c>
      <c r="L271" s="31">
        <v>271</v>
      </c>
      <c r="M271" s="31">
        <v>3.4805100000000002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144.55000000000001</v>
      </c>
      <c r="D272" s="40">
        <v>146.05000000000001</v>
      </c>
      <c r="E272" s="40">
        <v>142.55000000000001</v>
      </c>
      <c r="F272" s="40">
        <v>140.55000000000001</v>
      </c>
      <c r="G272" s="40">
        <v>137.05000000000001</v>
      </c>
      <c r="H272" s="40">
        <v>148.05000000000001</v>
      </c>
      <c r="I272" s="40">
        <v>151.55000000000001</v>
      </c>
      <c r="J272" s="40">
        <v>153.55000000000001</v>
      </c>
      <c r="K272" s="31">
        <v>149.55000000000001</v>
      </c>
      <c r="L272" s="31">
        <v>144.05000000000001</v>
      </c>
      <c r="M272" s="31">
        <v>18.51078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371.25</v>
      </c>
      <c r="D273" s="40">
        <v>372.51666666666665</v>
      </c>
      <c r="E273" s="40">
        <v>367.73333333333329</v>
      </c>
      <c r="F273" s="40">
        <v>364.21666666666664</v>
      </c>
      <c r="G273" s="40">
        <v>359.43333333333328</v>
      </c>
      <c r="H273" s="40">
        <v>376.0333333333333</v>
      </c>
      <c r="I273" s="40">
        <v>380.81666666666661</v>
      </c>
      <c r="J273" s="40">
        <v>384.33333333333331</v>
      </c>
      <c r="K273" s="31">
        <v>377.3</v>
      </c>
      <c r="L273" s="31">
        <v>369</v>
      </c>
      <c r="M273" s="31">
        <v>78.906530000000004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2184.6</v>
      </c>
      <c r="D274" s="40">
        <v>2168.2166666666667</v>
      </c>
      <c r="E274" s="40">
        <v>2142.4333333333334</v>
      </c>
      <c r="F274" s="40">
        <v>2100.2666666666669</v>
      </c>
      <c r="G274" s="40">
        <v>2074.4833333333336</v>
      </c>
      <c r="H274" s="40">
        <v>2210.3833333333332</v>
      </c>
      <c r="I274" s="40">
        <v>2236.166666666667</v>
      </c>
      <c r="J274" s="40">
        <v>2278.333333333333</v>
      </c>
      <c r="K274" s="31">
        <v>2194</v>
      </c>
      <c r="L274" s="31">
        <v>2126.0500000000002</v>
      </c>
      <c r="M274" s="31">
        <v>0.1711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3829.35</v>
      </c>
      <c r="D275" s="40">
        <v>3813.4499999999994</v>
      </c>
      <c r="E275" s="40">
        <v>3767.9499999999989</v>
      </c>
      <c r="F275" s="40">
        <v>3706.5499999999997</v>
      </c>
      <c r="G275" s="40">
        <v>3661.0499999999993</v>
      </c>
      <c r="H275" s="40">
        <v>3874.8499999999985</v>
      </c>
      <c r="I275" s="40">
        <v>3920.3499999999995</v>
      </c>
      <c r="J275" s="40">
        <v>3981.7499999999982</v>
      </c>
      <c r="K275" s="31">
        <v>3858.95</v>
      </c>
      <c r="L275" s="31">
        <v>3752.05</v>
      </c>
      <c r="M275" s="31">
        <v>4.6512200000000004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950.05</v>
      </c>
      <c r="D276" s="40">
        <v>948.68333333333339</v>
      </c>
      <c r="E276" s="40">
        <v>943.36666666666679</v>
      </c>
      <c r="F276" s="40">
        <v>936.68333333333339</v>
      </c>
      <c r="G276" s="40">
        <v>931.36666666666679</v>
      </c>
      <c r="H276" s="40">
        <v>955.36666666666679</v>
      </c>
      <c r="I276" s="40">
        <v>960.68333333333339</v>
      </c>
      <c r="J276" s="40">
        <v>967.36666666666679</v>
      </c>
      <c r="K276" s="31">
        <v>954</v>
      </c>
      <c r="L276" s="31">
        <v>942</v>
      </c>
      <c r="M276" s="31">
        <v>5.3063900000000004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158.9</v>
      </c>
      <c r="D277" s="40">
        <v>160.33333333333334</v>
      </c>
      <c r="E277" s="40">
        <v>156.86666666666667</v>
      </c>
      <c r="F277" s="40">
        <v>154.83333333333334</v>
      </c>
      <c r="G277" s="40">
        <v>151.36666666666667</v>
      </c>
      <c r="H277" s="40">
        <v>162.36666666666667</v>
      </c>
      <c r="I277" s="40">
        <v>165.83333333333331</v>
      </c>
      <c r="J277" s="40">
        <v>167.86666666666667</v>
      </c>
      <c r="K277" s="31">
        <v>163.80000000000001</v>
      </c>
      <c r="L277" s="31">
        <v>158.30000000000001</v>
      </c>
      <c r="M277" s="31">
        <v>3.5923500000000002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1737.95</v>
      </c>
      <c r="D278" s="40">
        <v>1750.9166666666667</v>
      </c>
      <c r="E278" s="40">
        <v>1717.0333333333335</v>
      </c>
      <c r="F278" s="40">
        <v>1696.1166666666668</v>
      </c>
      <c r="G278" s="40">
        <v>1662.2333333333336</v>
      </c>
      <c r="H278" s="40">
        <v>1771.8333333333335</v>
      </c>
      <c r="I278" s="40">
        <v>1805.7166666666667</v>
      </c>
      <c r="J278" s="40">
        <v>1826.6333333333334</v>
      </c>
      <c r="K278" s="31">
        <v>1784.8</v>
      </c>
      <c r="L278" s="31">
        <v>1730</v>
      </c>
      <c r="M278" s="31">
        <v>0.15004000000000001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725.65</v>
      </c>
      <c r="D279" s="40">
        <v>724.6</v>
      </c>
      <c r="E279" s="40">
        <v>717.2</v>
      </c>
      <c r="F279" s="40">
        <v>708.75</v>
      </c>
      <c r="G279" s="40">
        <v>701.35</v>
      </c>
      <c r="H279" s="40">
        <v>733.05000000000007</v>
      </c>
      <c r="I279" s="40">
        <v>740.44999999999993</v>
      </c>
      <c r="J279" s="40">
        <v>748.90000000000009</v>
      </c>
      <c r="K279" s="31">
        <v>732</v>
      </c>
      <c r="L279" s="31">
        <v>716.15</v>
      </c>
      <c r="M279" s="31">
        <v>2.04698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306.89999999999998</v>
      </c>
      <c r="D280" s="40">
        <v>306.51666666666665</v>
      </c>
      <c r="E280" s="40">
        <v>294.38333333333333</v>
      </c>
      <c r="F280" s="40">
        <v>281.86666666666667</v>
      </c>
      <c r="G280" s="40">
        <v>269.73333333333335</v>
      </c>
      <c r="H280" s="40">
        <v>319.0333333333333</v>
      </c>
      <c r="I280" s="40">
        <v>331.16666666666663</v>
      </c>
      <c r="J280" s="40">
        <v>343.68333333333328</v>
      </c>
      <c r="K280" s="31">
        <v>318.64999999999998</v>
      </c>
      <c r="L280" s="31">
        <v>294</v>
      </c>
      <c r="M280" s="31">
        <v>24.235749999999999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318.55</v>
      </c>
      <c r="D281" s="40">
        <v>319.11666666666667</v>
      </c>
      <c r="E281" s="40">
        <v>314.43333333333334</v>
      </c>
      <c r="F281" s="40">
        <v>310.31666666666666</v>
      </c>
      <c r="G281" s="40">
        <v>305.63333333333333</v>
      </c>
      <c r="H281" s="40">
        <v>323.23333333333335</v>
      </c>
      <c r="I281" s="40">
        <v>327.91666666666674</v>
      </c>
      <c r="J281" s="40">
        <v>332.03333333333336</v>
      </c>
      <c r="K281" s="31">
        <v>323.8</v>
      </c>
      <c r="L281" s="31">
        <v>315</v>
      </c>
      <c r="M281" s="31">
        <v>8.85839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239.75</v>
      </c>
      <c r="D282" s="40">
        <v>239.61666666666665</v>
      </c>
      <c r="E282" s="40">
        <v>236.83333333333329</v>
      </c>
      <c r="F282" s="40">
        <v>233.91666666666663</v>
      </c>
      <c r="G282" s="40">
        <v>231.13333333333327</v>
      </c>
      <c r="H282" s="40">
        <v>242.5333333333333</v>
      </c>
      <c r="I282" s="40">
        <v>245.31666666666666</v>
      </c>
      <c r="J282" s="40">
        <v>248.23333333333332</v>
      </c>
      <c r="K282" s="31">
        <v>242.4</v>
      </c>
      <c r="L282" s="31">
        <v>236.7</v>
      </c>
      <c r="M282" s="31">
        <v>3.53742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1174.3499999999999</v>
      </c>
      <c r="D283" s="40">
        <v>1169.6166666666666</v>
      </c>
      <c r="E283" s="40">
        <v>1150.2333333333331</v>
      </c>
      <c r="F283" s="40">
        <v>1126.1166666666666</v>
      </c>
      <c r="G283" s="40">
        <v>1106.7333333333331</v>
      </c>
      <c r="H283" s="40">
        <v>1193.7333333333331</v>
      </c>
      <c r="I283" s="40">
        <v>1213.1166666666668</v>
      </c>
      <c r="J283" s="40">
        <v>1237.2333333333331</v>
      </c>
      <c r="K283" s="31">
        <v>1189</v>
      </c>
      <c r="L283" s="31">
        <v>1145.5</v>
      </c>
      <c r="M283" s="31">
        <v>0.15948999999999999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1163.3499999999999</v>
      </c>
      <c r="D284" s="40">
        <v>1142.8333333333333</v>
      </c>
      <c r="E284" s="40">
        <v>1115.7666666666664</v>
      </c>
      <c r="F284" s="40">
        <v>1068.1833333333332</v>
      </c>
      <c r="G284" s="40">
        <v>1041.1166666666663</v>
      </c>
      <c r="H284" s="40">
        <v>1190.4166666666665</v>
      </c>
      <c r="I284" s="40">
        <v>1217.4833333333336</v>
      </c>
      <c r="J284" s="40">
        <v>1265.0666666666666</v>
      </c>
      <c r="K284" s="31">
        <v>1169.9000000000001</v>
      </c>
      <c r="L284" s="31">
        <v>1095.25</v>
      </c>
      <c r="M284" s="31">
        <v>10.90756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392.35</v>
      </c>
      <c r="D285" s="40">
        <v>393.3</v>
      </c>
      <c r="E285" s="40">
        <v>389.70000000000005</v>
      </c>
      <c r="F285" s="40">
        <v>387.05</v>
      </c>
      <c r="G285" s="40">
        <v>383.45000000000005</v>
      </c>
      <c r="H285" s="40">
        <v>395.95000000000005</v>
      </c>
      <c r="I285" s="40">
        <v>399.55000000000007</v>
      </c>
      <c r="J285" s="40">
        <v>402.20000000000005</v>
      </c>
      <c r="K285" s="31">
        <v>396.9</v>
      </c>
      <c r="L285" s="31">
        <v>390.65</v>
      </c>
      <c r="M285" s="31">
        <v>0.85589000000000004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626.95000000000005</v>
      </c>
      <c r="D286" s="40">
        <v>633.2833333333333</v>
      </c>
      <c r="E286" s="40">
        <v>618.66666666666663</v>
      </c>
      <c r="F286" s="40">
        <v>610.38333333333333</v>
      </c>
      <c r="G286" s="40">
        <v>595.76666666666665</v>
      </c>
      <c r="H286" s="40">
        <v>641.56666666666661</v>
      </c>
      <c r="I286" s="40">
        <v>656.18333333333339</v>
      </c>
      <c r="J286" s="40">
        <v>664.46666666666658</v>
      </c>
      <c r="K286" s="31">
        <v>647.9</v>
      </c>
      <c r="L286" s="31">
        <v>625</v>
      </c>
      <c r="M286" s="31">
        <v>0.84845999999999999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40.799999999999997</v>
      </c>
      <c r="D287" s="40">
        <v>40.950000000000003</v>
      </c>
      <c r="E287" s="40">
        <v>40.550000000000004</v>
      </c>
      <c r="F287" s="40">
        <v>40.300000000000004</v>
      </c>
      <c r="G287" s="40">
        <v>39.900000000000006</v>
      </c>
      <c r="H287" s="40">
        <v>41.2</v>
      </c>
      <c r="I287" s="40">
        <v>41.600000000000009</v>
      </c>
      <c r="J287" s="40">
        <v>41.85</v>
      </c>
      <c r="K287" s="31">
        <v>41.35</v>
      </c>
      <c r="L287" s="31">
        <v>40.700000000000003</v>
      </c>
      <c r="M287" s="31">
        <v>9.7786200000000001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591.95000000000005</v>
      </c>
      <c r="D288" s="40">
        <v>590.25</v>
      </c>
      <c r="E288" s="40">
        <v>583</v>
      </c>
      <c r="F288" s="40">
        <v>574.04999999999995</v>
      </c>
      <c r="G288" s="40">
        <v>566.79999999999995</v>
      </c>
      <c r="H288" s="40">
        <v>599.20000000000005</v>
      </c>
      <c r="I288" s="40">
        <v>606.45000000000005</v>
      </c>
      <c r="J288" s="40">
        <v>615.40000000000009</v>
      </c>
      <c r="K288" s="31">
        <v>597.5</v>
      </c>
      <c r="L288" s="31">
        <v>581.29999999999995</v>
      </c>
      <c r="M288" s="31">
        <v>13.433590000000001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392.55</v>
      </c>
      <c r="D289" s="40">
        <v>393.0333333333333</v>
      </c>
      <c r="E289" s="40">
        <v>388.61666666666662</v>
      </c>
      <c r="F289" s="40">
        <v>384.68333333333334</v>
      </c>
      <c r="G289" s="40">
        <v>380.26666666666665</v>
      </c>
      <c r="H289" s="40">
        <v>396.96666666666658</v>
      </c>
      <c r="I289" s="40">
        <v>401.38333333333333</v>
      </c>
      <c r="J289" s="40">
        <v>405.31666666666655</v>
      </c>
      <c r="K289" s="31">
        <v>397.45</v>
      </c>
      <c r="L289" s="31">
        <v>389.1</v>
      </c>
      <c r="M289" s="31">
        <v>1.1769700000000001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1697.5</v>
      </c>
      <c r="D290" s="40">
        <v>1700.9666666666665</v>
      </c>
      <c r="E290" s="40">
        <v>1685.4333333333329</v>
      </c>
      <c r="F290" s="40">
        <v>1673.3666666666666</v>
      </c>
      <c r="G290" s="40">
        <v>1657.833333333333</v>
      </c>
      <c r="H290" s="40">
        <v>1713.0333333333328</v>
      </c>
      <c r="I290" s="40">
        <v>1728.5666666666662</v>
      </c>
      <c r="J290" s="40">
        <v>1740.6333333333328</v>
      </c>
      <c r="K290" s="31">
        <v>1716.5</v>
      </c>
      <c r="L290" s="31">
        <v>1688.9</v>
      </c>
      <c r="M290" s="31">
        <v>43.825769999999999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81.2</v>
      </c>
      <c r="D291" s="40">
        <v>81</v>
      </c>
      <c r="E291" s="40">
        <v>80.2</v>
      </c>
      <c r="F291" s="40">
        <v>79.2</v>
      </c>
      <c r="G291" s="40">
        <v>78.400000000000006</v>
      </c>
      <c r="H291" s="40">
        <v>82</v>
      </c>
      <c r="I291" s="40">
        <v>82.800000000000011</v>
      </c>
      <c r="J291" s="40">
        <v>83.8</v>
      </c>
      <c r="K291" s="31">
        <v>81.8</v>
      </c>
      <c r="L291" s="31">
        <v>80</v>
      </c>
      <c r="M291" s="31">
        <v>90.934209999999993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3854.8</v>
      </c>
      <c r="D292" s="40">
        <v>3878.9166666666665</v>
      </c>
      <c r="E292" s="40">
        <v>3783.583333333333</v>
      </c>
      <c r="F292" s="40">
        <v>3712.3666666666663</v>
      </c>
      <c r="G292" s="40">
        <v>3617.0333333333328</v>
      </c>
      <c r="H292" s="40">
        <v>3950.1333333333332</v>
      </c>
      <c r="I292" s="40">
        <v>4045.4666666666662</v>
      </c>
      <c r="J292" s="40">
        <v>4116.6833333333334</v>
      </c>
      <c r="K292" s="31">
        <v>3974.25</v>
      </c>
      <c r="L292" s="31">
        <v>3807.7</v>
      </c>
      <c r="M292" s="31">
        <v>5.5455199999999998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386.25</v>
      </c>
      <c r="D293" s="40">
        <v>386.75</v>
      </c>
      <c r="E293" s="40">
        <v>381.85</v>
      </c>
      <c r="F293" s="40">
        <v>377.45000000000005</v>
      </c>
      <c r="G293" s="40">
        <v>372.55000000000007</v>
      </c>
      <c r="H293" s="40">
        <v>391.15</v>
      </c>
      <c r="I293" s="40">
        <v>396.04999999999995</v>
      </c>
      <c r="J293" s="40">
        <v>400.44999999999993</v>
      </c>
      <c r="K293" s="31">
        <v>391.65</v>
      </c>
      <c r="L293" s="31">
        <v>382.35</v>
      </c>
      <c r="M293" s="31">
        <v>54.60351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270.5</v>
      </c>
      <c r="D294" s="40">
        <v>271.51666666666665</v>
      </c>
      <c r="E294" s="40">
        <v>268.98333333333329</v>
      </c>
      <c r="F294" s="40">
        <v>267.46666666666664</v>
      </c>
      <c r="G294" s="40">
        <v>264.93333333333328</v>
      </c>
      <c r="H294" s="40">
        <v>273.0333333333333</v>
      </c>
      <c r="I294" s="40">
        <v>275.56666666666661</v>
      </c>
      <c r="J294" s="40">
        <v>277.08333333333331</v>
      </c>
      <c r="K294" s="31">
        <v>274.05</v>
      </c>
      <c r="L294" s="31">
        <v>270</v>
      </c>
      <c r="M294" s="31">
        <v>0.64493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7867.4</v>
      </c>
      <c r="D295" s="40">
        <v>7902.1500000000005</v>
      </c>
      <c r="E295" s="40">
        <v>7640.2500000000009</v>
      </c>
      <c r="F295" s="40">
        <v>7413.1</v>
      </c>
      <c r="G295" s="40">
        <v>7151.2000000000007</v>
      </c>
      <c r="H295" s="40">
        <v>8129.3000000000011</v>
      </c>
      <c r="I295" s="40">
        <v>8391.2000000000007</v>
      </c>
      <c r="J295" s="40">
        <v>8618.3500000000022</v>
      </c>
      <c r="K295" s="31">
        <v>8164.05</v>
      </c>
      <c r="L295" s="31">
        <v>7675</v>
      </c>
      <c r="M295" s="31">
        <v>0.20879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5137.7</v>
      </c>
      <c r="D296" s="40">
        <v>5135.1333333333323</v>
      </c>
      <c r="E296" s="40">
        <v>5053.616666666665</v>
      </c>
      <c r="F296" s="40">
        <v>4969.5333333333328</v>
      </c>
      <c r="G296" s="40">
        <v>4888.0166666666655</v>
      </c>
      <c r="H296" s="40">
        <v>5219.2166666666644</v>
      </c>
      <c r="I296" s="40">
        <v>5300.7333333333327</v>
      </c>
      <c r="J296" s="40">
        <v>5384.8166666666639</v>
      </c>
      <c r="K296" s="31">
        <v>5216.6499999999996</v>
      </c>
      <c r="L296" s="31">
        <v>5051.05</v>
      </c>
      <c r="M296" s="31">
        <v>5.1366699999999996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1595.75</v>
      </c>
      <c r="D297" s="40">
        <v>1594.5666666666666</v>
      </c>
      <c r="E297" s="40">
        <v>1586.1833333333332</v>
      </c>
      <c r="F297" s="40">
        <v>1576.6166666666666</v>
      </c>
      <c r="G297" s="40">
        <v>1568.2333333333331</v>
      </c>
      <c r="H297" s="40">
        <v>1604.1333333333332</v>
      </c>
      <c r="I297" s="40">
        <v>1612.5166666666664</v>
      </c>
      <c r="J297" s="40">
        <v>1622.0833333333333</v>
      </c>
      <c r="K297" s="31">
        <v>1602.95</v>
      </c>
      <c r="L297" s="31">
        <v>1585</v>
      </c>
      <c r="M297" s="31">
        <v>20.512619999999998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667.55</v>
      </c>
      <c r="D298" s="40">
        <v>670</v>
      </c>
      <c r="E298" s="40">
        <v>661.55</v>
      </c>
      <c r="F298" s="40">
        <v>655.55</v>
      </c>
      <c r="G298" s="40">
        <v>647.09999999999991</v>
      </c>
      <c r="H298" s="40">
        <v>676</v>
      </c>
      <c r="I298" s="40">
        <v>684.45</v>
      </c>
      <c r="J298" s="40">
        <v>690.45</v>
      </c>
      <c r="K298" s="31">
        <v>678.45</v>
      </c>
      <c r="L298" s="31">
        <v>664</v>
      </c>
      <c r="M298" s="31">
        <v>19.933499999999999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38.700000000000003</v>
      </c>
      <c r="D299" s="40">
        <v>38.783333333333331</v>
      </c>
      <c r="E299" s="40">
        <v>37.916666666666664</v>
      </c>
      <c r="F299" s="40">
        <v>37.133333333333333</v>
      </c>
      <c r="G299" s="40">
        <v>36.266666666666666</v>
      </c>
      <c r="H299" s="40">
        <v>39.566666666666663</v>
      </c>
      <c r="I299" s="40">
        <v>40.433333333333337</v>
      </c>
      <c r="J299" s="40">
        <v>41.216666666666661</v>
      </c>
      <c r="K299" s="31">
        <v>39.65</v>
      </c>
      <c r="L299" s="31">
        <v>38</v>
      </c>
      <c r="M299" s="31">
        <v>12.964029999999999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2373.0500000000002</v>
      </c>
      <c r="D300" s="40">
        <v>2484.7166666666667</v>
      </c>
      <c r="E300" s="40">
        <v>2219.4333333333334</v>
      </c>
      <c r="F300" s="40">
        <v>2065.8166666666666</v>
      </c>
      <c r="G300" s="40">
        <v>1800.5333333333333</v>
      </c>
      <c r="H300" s="40">
        <v>2638.3333333333335</v>
      </c>
      <c r="I300" s="40">
        <v>2903.6166666666672</v>
      </c>
      <c r="J300" s="40">
        <v>3057.2333333333336</v>
      </c>
      <c r="K300" s="31">
        <v>2750</v>
      </c>
      <c r="L300" s="31">
        <v>2331.1</v>
      </c>
      <c r="M300" s="31">
        <v>34.254080000000002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937.45</v>
      </c>
      <c r="D301" s="40">
        <v>938.75</v>
      </c>
      <c r="E301" s="40">
        <v>932.75</v>
      </c>
      <c r="F301" s="40">
        <v>928.05</v>
      </c>
      <c r="G301" s="40">
        <v>922.05</v>
      </c>
      <c r="H301" s="40">
        <v>943.45</v>
      </c>
      <c r="I301" s="40">
        <v>949.45</v>
      </c>
      <c r="J301" s="40">
        <v>954.15000000000009</v>
      </c>
      <c r="K301" s="31">
        <v>944.75</v>
      </c>
      <c r="L301" s="31">
        <v>934.05</v>
      </c>
      <c r="M301" s="31">
        <v>13.568070000000001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3914.6</v>
      </c>
      <c r="D302" s="40">
        <v>3932.5833333333335</v>
      </c>
      <c r="E302" s="40">
        <v>3865.166666666667</v>
      </c>
      <c r="F302" s="40">
        <v>3815.7333333333336</v>
      </c>
      <c r="G302" s="40">
        <v>3748.3166666666671</v>
      </c>
      <c r="H302" s="40">
        <v>3982.0166666666669</v>
      </c>
      <c r="I302" s="40">
        <v>4049.4333333333338</v>
      </c>
      <c r="J302" s="40">
        <v>4098.8666666666668</v>
      </c>
      <c r="K302" s="31">
        <v>4000</v>
      </c>
      <c r="L302" s="31">
        <v>3883.15</v>
      </c>
      <c r="M302" s="31">
        <v>0.39234999999999998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749.75</v>
      </c>
      <c r="D303" s="40">
        <v>746.6</v>
      </c>
      <c r="E303" s="40">
        <v>733.2</v>
      </c>
      <c r="F303" s="40">
        <v>716.65</v>
      </c>
      <c r="G303" s="40">
        <v>703.25</v>
      </c>
      <c r="H303" s="40">
        <v>763.15000000000009</v>
      </c>
      <c r="I303" s="40">
        <v>776.55</v>
      </c>
      <c r="J303" s="40">
        <v>793.10000000000014</v>
      </c>
      <c r="K303" s="31">
        <v>760</v>
      </c>
      <c r="L303" s="31">
        <v>730.05</v>
      </c>
      <c r="M303" s="31">
        <v>0.32088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43.7</v>
      </c>
      <c r="D304" s="40">
        <v>44.166666666666664</v>
      </c>
      <c r="E304" s="40">
        <v>42.633333333333326</v>
      </c>
      <c r="F304" s="40">
        <v>41.566666666666663</v>
      </c>
      <c r="G304" s="40">
        <v>40.033333333333324</v>
      </c>
      <c r="H304" s="40">
        <v>45.233333333333327</v>
      </c>
      <c r="I304" s="40">
        <v>46.766666666666673</v>
      </c>
      <c r="J304" s="40">
        <v>47.833333333333329</v>
      </c>
      <c r="K304" s="31">
        <v>45.7</v>
      </c>
      <c r="L304" s="31">
        <v>43.1</v>
      </c>
      <c r="M304" s="31">
        <v>34.767800000000001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161.35</v>
      </c>
      <c r="D305" s="40">
        <v>162.16666666666666</v>
      </c>
      <c r="E305" s="40">
        <v>159.73333333333332</v>
      </c>
      <c r="F305" s="40">
        <v>158.11666666666667</v>
      </c>
      <c r="G305" s="40">
        <v>155.68333333333334</v>
      </c>
      <c r="H305" s="40">
        <v>163.7833333333333</v>
      </c>
      <c r="I305" s="40">
        <v>166.21666666666664</v>
      </c>
      <c r="J305" s="40">
        <v>167.83333333333329</v>
      </c>
      <c r="K305" s="31">
        <v>164.6</v>
      </c>
      <c r="L305" s="31">
        <v>160.55000000000001</v>
      </c>
      <c r="M305" s="31">
        <v>1.5295300000000001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76564.55</v>
      </c>
      <c r="D306" s="40">
        <v>76709.849999999991</v>
      </c>
      <c r="E306" s="40">
        <v>76154.699999999983</v>
      </c>
      <c r="F306" s="40">
        <v>75744.849999999991</v>
      </c>
      <c r="G306" s="40">
        <v>75189.699999999983</v>
      </c>
      <c r="H306" s="40">
        <v>77119.699999999983</v>
      </c>
      <c r="I306" s="40">
        <v>77674.849999999977</v>
      </c>
      <c r="J306" s="40">
        <v>78084.699999999983</v>
      </c>
      <c r="K306" s="31">
        <v>77265</v>
      </c>
      <c r="L306" s="31">
        <v>76300</v>
      </c>
      <c r="M306" s="31">
        <v>8.3940000000000001E-2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1118.05</v>
      </c>
      <c r="D307" s="40">
        <v>1120.7666666666667</v>
      </c>
      <c r="E307" s="40">
        <v>1109.5333333333333</v>
      </c>
      <c r="F307" s="40">
        <v>1101.0166666666667</v>
      </c>
      <c r="G307" s="40">
        <v>1089.7833333333333</v>
      </c>
      <c r="H307" s="40">
        <v>1129.2833333333333</v>
      </c>
      <c r="I307" s="40">
        <v>1140.5166666666664</v>
      </c>
      <c r="J307" s="40">
        <v>1149.0333333333333</v>
      </c>
      <c r="K307" s="31">
        <v>1132</v>
      </c>
      <c r="L307" s="31">
        <v>1112.25</v>
      </c>
      <c r="M307" s="31">
        <v>2.5836999999999999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4295.8</v>
      </c>
      <c r="D308" s="40">
        <v>4311.5999999999995</v>
      </c>
      <c r="E308" s="40">
        <v>4259.1999999999989</v>
      </c>
      <c r="F308" s="40">
        <v>4222.5999999999995</v>
      </c>
      <c r="G308" s="40">
        <v>4170.1999999999989</v>
      </c>
      <c r="H308" s="40">
        <v>4348.1999999999989</v>
      </c>
      <c r="I308" s="40">
        <v>4400.5999999999985</v>
      </c>
      <c r="J308" s="40">
        <v>4437.1999999999989</v>
      </c>
      <c r="K308" s="31">
        <v>4364</v>
      </c>
      <c r="L308" s="31">
        <v>4275</v>
      </c>
      <c r="M308" s="31">
        <v>6.8400000000000002E-2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314.75</v>
      </c>
      <c r="D309" s="40">
        <v>315.45</v>
      </c>
      <c r="E309" s="40">
        <v>312.54999999999995</v>
      </c>
      <c r="F309" s="40">
        <v>310.34999999999997</v>
      </c>
      <c r="G309" s="40">
        <v>307.44999999999993</v>
      </c>
      <c r="H309" s="40">
        <v>317.64999999999998</v>
      </c>
      <c r="I309" s="40">
        <v>320.54999999999995</v>
      </c>
      <c r="J309" s="40">
        <v>322.75</v>
      </c>
      <c r="K309" s="31">
        <v>318.35000000000002</v>
      </c>
      <c r="L309" s="31">
        <v>313.25</v>
      </c>
      <c r="M309" s="31">
        <v>0.53437000000000001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155.1</v>
      </c>
      <c r="D310" s="40">
        <v>152.9</v>
      </c>
      <c r="E310" s="40">
        <v>150</v>
      </c>
      <c r="F310" s="40">
        <v>144.9</v>
      </c>
      <c r="G310" s="40">
        <v>142</v>
      </c>
      <c r="H310" s="40">
        <v>158</v>
      </c>
      <c r="I310" s="40">
        <v>160.90000000000003</v>
      </c>
      <c r="J310" s="40">
        <v>166</v>
      </c>
      <c r="K310" s="31">
        <v>155.80000000000001</v>
      </c>
      <c r="L310" s="31">
        <v>147.80000000000001</v>
      </c>
      <c r="M310" s="31">
        <v>184.03720999999999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781.4</v>
      </c>
      <c r="D311" s="40">
        <v>777.18333333333339</v>
      </c>
      <c r="E311" s="40">
        <v>771.46666666666681</v>
      </c>
      <c r="F311" s="40">
        <v>761.53333333333342</v>
      </c>
      <c r="G311" s="40">
        <v>755.81666666666683</v>
      </c>
      <c r="H311" s="40">
        <v>787.11666666666679</v>
      </c>
      <c r="I311" s="40">
        <v>792.83333333333348</v>
      </c>
      <c r="J311" s="40">
        <v>802.76666666666677</v>
      </c>
      <c r="K311" s="31">
        <v>782.9</v>
      </c>
      <c r="L311" s="31">
        <v>767.25</v>
      </c>
      <c r="M311" s="31">
        <v>25.768830000000001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231.95</v>
      </c>
      <c r="D312" s="40">
        <v>229.66666666666666</v>
      </c>
      <c r="E312" s="40">
        <v>224.33333333333331</v>
      </c>
      <c r="F312" s="40">
        <v>216.71666666666667</v>
      </c>
      <c r="G312" s="40">
        <v>211.38333333333333</v>
      </c>
      <c r="H312" s="40">
        <v>237.2833333333333</v>
      </c>
      <c r="I312" s="40">
        <v>242.61666666666662</v>
      </c>
      <c r="J312" s="40">
        <v>250.23333333333329</v>
      </c>
      <c r="K312" s="31">
        <v>235</v>
      </c>
      <c r="L312" s="31">
        <v>222.05</v>
      </c>
      <c r="M312" s="31">
        <v>1.36747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306.64999999999998</v>
      </c>
      <c r="D313" s="40">
        <v>310.31666666666666</v>
      </c>
      <c r="E313" s="40">
        <v>301.63333333333333</v>
      </c>
      <c r="F313" s="40">
        <v>296.61666666666667</v>
      </c>
      <c r="G313" s="40">
        <v>287.93333333333334</v>
      </c>
      <c r="H313" s="40">
        <v>315.33333333333331</v>
      </c>
      <c r="I313" s="40">
        <v>324.01666666666659</v>
      </c>
      <c r="J313" s="40">
        <v>329.0333333333333</v>
      </c>
      <c r="K313" s="31">
        <v>319</v>
      </c>
      <c r="L313" s="31">
        <v>305.3</v>
      </c>
      <c r="M313" s="31">
        <v>2.9789400000000001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732.7</v>
      </c>
      <c r="D314" s="40">
        <v>729.96666666666658</v>
      </c>
      <c r="E314" s="40">
        <v>720.03333333333319</v>
      </c>
      <c r="F314" s="40">
        <v>707.36666666666656</v>
      </c>
      <c r="G314" s="40">
        <v>697.43333333333317</v>
      </c>
      <c r="H314" s="40">
        <v>742.63333333333321</v>
      </c>
      <c r="I314" s="40">
        <v>752.56666666666661</v>
      </c>
      <c r="J314" s="40">
        <v>765.23333333333323</v>
      </c>
      <c r="K314" s="31">
        <v>739.9</v>
      </c>
      <c r="L314" s="31">
        <v>717.3</v>
      </c>
      <c r="M314" s="31">
        <v>1.22126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161.4</v>
      </c>
      <c r="D315" s="40">
        <v>162.29999999999998</v>
      </c>
      <c r="E315" s="40">
        <v>159.84999999999997</v>
      </c>
      <c r="F315" s="40">
        <v>158.29999999999998</v>
      </c>
      <c r="G315" s="40">
        <v>155.84999999999997</v>
      </c>
      <c r="H315" s="40">
        <v>163.84999999999997</v>
      </c>
      <c r="I315" s="40">
        <v>166.29999999999995</v>
      </c>
      <c r="J315" s="40">
        <v>167.84999999999997</v>
      </c>
      <c r="K315" s="31">
        <v>164.75</v>
      </c>
      <c r="L315" s="31">
        <v>160.75</v>
      </c>
      <c r="M315" s="31">
        <v>44.133629999999997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42.2</v>
      </c>
      <c r="D316" s="40">
        <v>42.366666666666667</v>
      </c>
      <c r="E316" s="40">
        <v>41.833333333333336</v>
      </c>
      <c r="F316" s="40">
        <v>41.466666666666669</v>
      </c>
      <c r="G316" s="40">
        <v>40.933333333333337</v>
      </c>
      <c r="H316" s="40">
        <v>42.733333333333334</v>
      </c>
      <c r="I316" s="40">
        <v>43.266666666666666</v>
      </c>
      <c r="J316" s="40">
        <v>43.633333333333333</v>
      </c>
      <c r="K316" s="31">
        <v>42.9</v>
      </c>
      <c r="L316" s="31">
        <v>42</v>
      </c>
      <c r="M316" s="31">
        <v>5.6816199999999997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522.1</v>
      </c>
      <c r="D317" s="40">
        <v>521.43333333333339</v>
      </c>
      <c r="E317" s="40">
        <v>514.16666666666674</v>
      </c>
      <c r="F317" s="40">
        <v>506.23333333333335</v>
      </c>
      <c r="G317" s="40">
        <v>498.9666666666667</v>
      </c>
      <c r="H317" s="40">
        <v>529.36666666666679</v>
      </c>
      <c r="I317" s="40">
        <v>536.63333333333344</v>
      </c>
      <c r="J317" s="40">
        <v>544.56666666666683</v>
      </c>
      <c r="K317" s="31">
        <v>528.70000000000005</v>
      </c>
      <c r="L317" s="31">
        <v>513.5</v>
      </c>
      <c r="M317" s="31">
        <v>51.099490000000003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6608.6</v>
      </c>
      <c r="D318" s="40">
        <v>6633.6500000000005</v>
      </c>
      <c r="E318" s="40">
        <v>6565.9500000000007</v>
      </c>
      <c r="F318" s="40">
        <v>6523.3</v>
      </c>
      <c r="G318" s="40">
        <v>6455.6</v>
      </c>
      <c r="H318" s="40">
        <v>6676.3000000000011</v>
      </c>
      <c r="I318" s="40">
        <v>6744</v>
      </c>
      <c r="J318" s="40">
        <v>6786.6500000000015</v>
      </c>
      <c r="K318" s="31">
        <v>6701.35</v>
      </c>
      <c r="L318" s="31">
        <v>6591</v>
      </c>
      <c r="M318" s="31">
        <v>11.994289999999999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1024.45</v>
      </c>
      <c r="D319" s="40">
        <v>1025.5</v>
      </c>
      <c r="E319" s="40">
        <v>1012.3</v>
      </c>
      <c r="F319" s="40">
        <v>1000.15</v>
      </c>
      <c r="G319" s="40">
        <v>986.94999999999993</v>
      </c>
      <c r="H319" s="40">
        <v>1037.6500000000001</v>
      </c>
      <c r="I319" s="40">
        <v>1050.8499999999999</v>
      </c>
      <c r="J319" s="40">
        <v>1063</v>
      </c>
      <c r="K319" s="31">
        <v>1038.7</v>
      </c>
      <c r="L319" s="31">
        <v>1013.35</v>
      </c>
      <c r="M319" s="31">
        <v>4.90524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333.3</v>
      </c>
      <c r="D320" s="40">
        <v>331.61666666666662</v>
      </c>
      <c r="E320" s="40">
        <v>325.98333333333323</v>
      </c>
      <c r="F320" s="40">
        <v>318.66666666666663</v>
      </c>
      <c r="G320" s="40">
        <v>313.03333333333325</v>
      </c>
      <c r="H320" s="40">
        <v>338.93333333333322</v>
      </c>
      <c r="I320" s="40">
        <v>344.56666666666655</v>
      </c>
      <c r="J320" s="40">
        <v>351.88333333333321</v>
      </c>
      <c r="K320" s="31">
        <v>337.25</v>
      </c>
      <c r="L320" s="31">
        <v>324.3</v>
      </c>
      <c r="M320" s="31">
        <v>21.766359999999999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233.55</v>
      </c>
      <c r="D321" s="40">
        <v>233.9</v>
      </c>
      <c r="E321" s="40">
        <v>231.20000000000002</v>
      </c>
      <c r="F321" s="40">
        <v>228.85000000000002</v>
      </c>
      <c r="G321" s="40">
        <v>226.15000000000003</v>
      </c>
      <c r="H321" s="40">
        <v>236.25</v>
      </c>
      <c r="I321" s="40">
        <v>238.95</v>
      </c>
      <c r="J321" s="40">
        <v>241.29999999999998</v>
      </c>
      <c r="K321" s="31">
        <v>236.6</v>
      </c>
      <c r="L321" s="31">
        <v>231.55</v>
      </c>
      <c r="M321" s="31">
        <v>2.7642899999999999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2687.9</v>
      </c>
      <c r="D322" s="40">
        <v>2682.0166666666669</v>
      </c>
      <c r="E322" s="40">
        <v>2659.4333333333338</v>
      </c>
      <c r="F322" s="40">
        <v>2630.9666666666672</v>
      </c>
      <c r="G322" s="40">
        <v>2608.3833333333341</v>
      </c>
      <c r="H322" s="40">
        <v>2710.4833333333336</v>
      </c>
      <c r="I322" s="40">
        <v>2733.0666666666666</v>
      </c>
      <c r="J322" s="40">
        <v>2761.5333333333333</v>
      </c>
      <c r="K322" s="31">
        <v>2704.6</v>
      </c>
      <c r="L322" s="31">
        <v>2653.55</v>
      </c>
      <c r="M322" s="31">
        <v>1.87975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3494.95</v>
      </c>
      <c r="D323" s="40">
        <v>3501.15</v>
      </c>
      <c r="E323" s="40">
        <v>3445.9</v>
      </c>
      <c r="F323" s="40">
        <v>3396.85</v>
      </c>
      <c r="G323" s="40">
        <v>3341.6</v>
      </c>
      <c r="H323" s="40">
        <v>3550.2000000000003</v>
      </c>
      <c r="I323" s="40">
        <v>3605.4500000000003</v>
      </c>
      <c r="J323" s="40">
        <v>3654.5000000000005</v>
      </c>
      <c r="K323" s="31">
        <v>3556.4</v>
      </c>
      <c r="L323" s="31">
        <v>3452.1</v>
      </c>
      <c r="M323" s="31">
        <v>10.27431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119.65</v>
      </c>
      <c r="D324" s="40">
        <v>120.03333333333335</v>
      </c>
      <c r="E324" s="40">
        <v>117.2166666666667</v>
      </c>
      <c r="F324" s="40">
        <v>114.78333333333335</v>
      </c>
      <c r="G324" s="40">
        <v>111.9666666666667</v>
      </c>
      <c r="H324" s="40">
        <v>122.4666666666667</v>
      </c>
      <c r="I324" s="40">
        <v>125.28333333333333</v>
      </c>
      <c r="J324" s="40">
        <v>127.7166666666667</v>
      </c>
      <c r="K324" s="31">
        <v>122.85</v>
      </c>
      <c r="L324" s="31">
        <v>117.6</v>
      </c>
      <c r="M324" s="31">
        <v>3.1604399999999999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722.8</v>
      </c>
      <c r="D325" s="40">
        <v>723.7833333333333</v>
      </c>
      <c r="E325" s="40">
        <v>712.56666666666661</v>
      </c>
      <c r="F325" s="40">
        <v>702.33333333333326</v>
      </c>
      <c r="G325" s="40">
        <v>691.11666666666656</v>
      </c>
      <c r="H325" s="40">
        <v>734.01666666666665</v>
      </c>
      <c r="I325" s="40">
        <v>745.23333333333335</v>
      </c>
      <c r="J325" s="40">
        <v>755.4666666666667</v>
      </c>
      <c r="K325" s="31">
        <v>735</v>
      </c>
      <c r="L325" s="31">
        <v>713.55</v>
      </c>
      <c r="M325" s="31">
        <v>1.04901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182.85</v>
      </c>
      <c r="D326" s="40">
        <v>182.61666666666665</v>
      </c>
      <c r="E326" s="40">
        <v>180.5333333333333</v>
      </c>
      <c r="F326" s="40">
        <v>178.21666666666667</v>
      </c>
      <c r="G326" s="40">
        <v>176.13333333333333</v>
      </c>
      <c r="H326" s="40">
        <v>184.93333333333328</v>
      </c>
      <c r="I326" s="40">
        <v>187.01666666666659</v>
      </c>
      <c r="J326" s="40">
        <v>189.33333333333326</v>
      </c>
      <c r="K326" s="31">
        <v>184.7</v>
      </c>
      <c r="L326" s="31">
        <v>180.3</v>
      </c>
      <c r="M326" s="31">
        <v>3.9821800000000001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803.5</v>
      </c>
      <c r="D327" s="40">
        <v>803.0333333333333</v>
      </c>
      <c r="E327" s="40">
        <v>795.06666666666661</v>
      </c>
      <c r="F327" s="40">
        <v>786.63333333333333</v>
      </c>
      <c r="G327" s="40">
        <v>778.66666666666663</v>
      </c>
      <c r="H327" s="40">
        <v>811.46666666666658</v>
      </c>
      <c r="I327" s="40">
        <v>819.43333333333328</v>
      </c>
      <c r="J327" s="40">
        <v>827.86666666666656</v>
      </c>
      <c r="K327" s="31">
        <v>811</v>
      </c>
      <c r="L327" s="31">
        <v>794.6</v>
      </c>
      <c r="M327" s="31">
        <v>3.0565799999999999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2743.25</v>
      </c>
      <c r="D328" s="40">
        <v>2767.7833333333333</v>
      </c>
      <c r="E328" s="40">
        <v>2711.5666666666666</v>
      </c>
      <c r="F328" s="40">
        <v>2679.8833333333332</v>
      </c>
      <c r="G328" s="40">
        <v>2623.6666666666665</v>
      </c>
      <c r="H328" s="40">
        <v>2799.4666666666667</v>
      </c>
      <c r="I328" s="40">
        <v>2855.6833333333329</v>
      </c>
      <c r="J328" s="40">
        <v>2887.3666666666668</v>
      </c>
      <c r="K328" s="31">
        <v>2824</v>
      </c>
      <c r="L328" s="31">
        <v>2736.1</v>
      </c>
      <c r="M328" s="31">
        <v>6.5041399999999996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1498.6</v>
      </c>
      <c r="D329" s="40">
        <v>1495.9166666666667</v>
      </c>
      <c r="E329" s="40">
        <v>1467.8333333333335</v>
      </c>
      <c r="F329" s="40">
        <v>1437.0666666666668</v>
      </c>
      <c r="G329" s="40">
        <v>1408.9833333333336</v>
      </c>
      <c r="H329" s="40">
        <v>1526.6833333333334</v>
      </c>
      <c r="I329" s="40">
        <v>1554.7666666666669</v>
      </c>
      <c r="J329" s="40">
        <v>1585.5333333333333</v>
      </c>
      <c r="K329" s="31">
        <v>1524</v>
      </c>
      <c r="L329" s="31">
        <v>1465.15</v>
      </c>
      <c r="M329" s="31">
        <v>8.9373000000000005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1485.4</v>
      </c>
      <c r="D330" s="40">
        <v>1484.1333333333332</v>
      </c>
      <c r="E330" s="40">
        <v>1468.3666666666663</v>
      </c>
      <c r="F330" s="40">
        <v>1451.333333333333</v>
      </c>
      <c r="G330" s="40">
        <v>1435.5666666666662</v>
      </c>
      <c r="H330" s="40">
        <v>1501.1666666666665</v>
      </c>
      <c r="I330" s="40">
        <v>1516.9333333333334</v>
      </c>
      <c r="J330" s="40">
        <v>1533.9666666666667</v>
      </c>
      <c r="K330" s="31">
        <v>1499.9</v>
      </c>
      <c r="L330" s="31">
        <v>1467.1</v>
      </c>
      <c r="M330" s="31">
        <v>5.9509999999999996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939.25</v>
      </c>
      <c r="D331" s="40">
        <v>934.66666666666663</v>
      </c>
      <c r="E331" s="40">
        <v>927.33333333333326</v>
      </c>
      <c r="F331" s="40">
        <v>915.41666666666663</v>
      </c>
      <c r="G331" s="40">
        <v>908.08333333333326</v>
      </c>
      <c r="H331" s="40">
        <v>946.58333333333326</v>
      </c>
      <c r="I331" s="40">
        <v>953.91666666666652</v>
      </c>
      <c r="J331" s="40">
        <v>965.83333333333326</v>
      </c>
      <c r="K331" s="31">
        <v>942</v>
      </c>
      <c r="L331" s="31">
        <v>922.75</v>
      </c>
      <c r="M331" s="31">
        <v>1.33833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44.1</v>
      </c>
      <c r="D332" s="40">
        <v>44.29999999999999</v>
      </c>
      <c r="E332" s="40">
        <v>43.59999999999998</v>
      </c>
      <c r="F332" s="40">
        <v>43.099999999999987</v>
      </c>
      <c r="G332" s="40">
        <v>42.399999999999977</v>
      </c>
      <c r="H332" s="40">
        <v>44.799999999999983</v>
      </c>
      <c r="I332" s="40">
        <v>45.499999999999986</v>
      </c>
      <c r="J332" s="40">
        <v>45.999999999999986</v>
      </c>
      <c r="K332" s="31">
        <v>45</v>
      </c>
      <c r="L332" s="31">
        <v>43.8</v>
      </c>
      <c r="M332" s="31">
        <v>35.710979999999999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75.900000000000006</v>
      </c>
      <c r="D333" s="40">
        <v>76.7</v>
      </c>
      <c r="E333" s="40">
        <v>74.2</v>
      </c>
      <c r="F333" s="40">
        <v>72.5</v>
      </c>
      <c r="G333" s="40">
        <v>70</v>
      </c>
      <c r="H333" s="40">
        <v>78.400000000000006</v>
      </c>
      <c r="I333" s="40">
        <v>80.900000000000006</v>
      </c>
      <c r="J333" s="40">
        <v>82.600000000000009</v>
      </c>
      <c r="K333" s="31">
        <v>79.2</v>
      </c>
      <c r="L333" s="31">
        <v>75</v>
      </c>
      <c r="M333" s="31">
        <v>32.054549999999999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574.9</v>
      </c>
      <c r="D334" s="40">
        <v>578.33333333333337</v>
      </c>
      <c r="E334" s="40">
        <v>568.56666666666672</v>
      </c>
      <c r="F334" s="40">
        <v>562.23333333333335</v>
      </c>
      <c r="G334" s="40">
        <v>552.4666666666667</v>
      </c>
      <c r="H334" s="40">
        <v>584.66666666666674</v>
      </c>
      <c r="I334" s="40">
        <v>594.43333333333339</v>
      </c>
      <c r="J334" s="40">
        <v>600.76666666666677</v>
      </c>
      <c r="K334" s="31">
        <v>588.1</v>
      </c>
      <c r="L334" s="31">
        <v>572</v>
      </c>
      <c r="M334" s="31">
        <v>0.2135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26.4</v>
      </c>
      <c r="D335" s="40">
        <v>26.416666666666668</v>
      </c>
      <c r="E335" s="40">
        <v>26.283333333333335</v>
      </c>
      <c r="F335" s="40">
        <v>26.166666666666668</v>
      </c>
      <c r="G335" s="40">
        <v>26.033333333333335</v>
      </c>
      <c r="H335" s="40">
        <v>26.533333333333335</v>
      </c>
      <c r="I335" s="40">
        <v>26.666666666666668</v>
      </c>
      <c r="J335" s="40">
        <v>26.783333333333335</v>
      </c>
      <c r="K335" s="31">
        <v>26.55</v>
      </c>
      <c r="L335" s="31">
        <v>26.3</v>
      </c>
      <c r="M335" s="31">
        <v>28.713550000000001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50.45</v>
      </c>
      <c r="D336" s="40">
        <v>50.516666666666673</v>
      </c>
      <c r="E336" s="40">
        <v>49.933333333333344</v>
      </c>
      <c r="F336" s="40">
        <v>49.416666666666671</v>
      </c>
      <c r="G336" s="40">
        <v>48.833333333333343</v>
      </c>
      <c r="H336" s="40">
        <v>51.033333333333346</v>
      </c>
      <c r="I336" s="40">
        <v>51.616666666666674</v>
      </c>
      <c r="J336" s="40">
        <v>52.133333333333347</v>
      </c>
      <c r="K336" s="31">
        <v>51.1</v>
      </c>
      <c r="L336" s="31">
        <v>50</v>
      </c>
      <c r="M336" s="31">
        <v>10.92001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148.55000000000001</v>
      </c>
      <c r="D337" s="40">
        <v>151.29999999999998</v>
      </c>
      <c r="E337" s="40">
        <v>145.14999999999998</v>
      </c>
      <c r="F337" s="40">
        <v>141.75</v>
      </c>
      <c r="G337" s="40">
        <v>135.6</v>
      </c>
      <c r="H337" s="40">
        <v>154.69999999999996</v>
      </c>
      <c r="I337" s="40">
        <v>160.85</v>
      </c>
      <c r="J337" s="40">
        <v>164.24999999999994</v>
      </c>
      <c r="K337" s="31">
        <v>157.44999999999999</v>
      </c>
      <c r="L337" s="31">
        <v>147.9</v>
      </c>
      <c r="M337" s="31">
        <v>437.57434000000001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259.64999999999998</v>
      </c>
      <c r="D338" s="40">
        <v>261.13333333333333</v>
      </c>
      <c r="E338" s="40">
        <v>257.51666666666665</v>
      </c>
      <c r="F338" s="40">
        <v>255.38333333333333</v>
      </c>
      <c r="G338" s="40">
        <v>251.76666666666665</v>
      </c>
      <c r="H338" s="40">
        <v>263.26666666666665</v>
      </c>
      <c r="I338" s="40">
        <v>266.88333333333333</v>
      </c>
      <c r="J338" s="40">
        <v>269.01666666666665</v>
      </c>
      <c r="K338" s="31">
        <v>264.75</v>
      </c>
      <c r="L338" s="31">
        <v>259</v>
      </c>
      <c r="M338" s="31">
        <v>5.4157999999999999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112.75</v>
      </c>
      <c r="D339" s="40">
        <v>113.06666666666666</v>
      </c>
      <c r="E339" s="40">
        <v>111.63333333333333</v>
      </c>
      <c r="F339" s="40">
        <v>110.51666666666667</v>
      </c>
      <c r="G339" s="40">
        <v>109.08333333333333</v>
      </c>
      <c r="H339" s="40">
        <v>114.18333333333332</v>
      </c>
      <c r="I339" s="40">
        <v>115.61666666666666</v>
      </c>
      <c r="J339" s="40">
        <v>116.73333333333332</v>
      </c>
      <c r="K339" s="31">
        <v>114.5</v>
      </c>
      <c r="L339" s="31">
        <v>111.95</v>
      </c>
      <c r="M339" s="31">
        <v>116.68986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498.1</v>
      </c>
      <c r="D340" s="40">
        <v>494.88333333333338</v>
      </c>
      <c r="E340" s="40">
        <v>488.26666666666677</v>
      </c>
      <c r="F340" s="40">
        <v>478.43333333333339</v>
      </c>
      <c r="G340" s="40">
        <v>471.81666666666678</v>
      </c>
      <c r="H340" s="40">
        <v>504.71666666666675</v>
      </c>
      <c r="I340" s="40">
        <v>511.33333333333343</v>
      </c>
      <c r="J340" s="40">
        <v>521.16666666666674</v>
      </c>
      <c r="K340" s="31">
        <v>501.5</v>
      </c>
      <c r="L340" s="31">
        <v>485.05</v>
      </c>
      <c r="M340" s="31">
        <v>0.93089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78.8</v>
      </c>
      <c r="D341" s="40">
        <v>79.783333333333331</v>
      </c>
      <c r="E341" s="40">
        <v>77.11666666666666</v>
      </c>
      <c r="F341" s="40">
        <v>75.433333333333323</v>
      </c>
      <c r="G341" s="40">
        <v>72.766666666666652</v>
      </c>
      <c r="H341" s="40">
        <v>81.466666666666669</v>
      </c>
      <c r="I341" s="40">
        <v>84.133333333333354</v>
      </c>
      <c r="J341" s="40">
        <v>85.816666666666677</v>
      </c>
      <c r="K341" s="31">
        <v>82.45</v>
      </c>
      <c r="L341" s="31">
        <v>78.099999999999994</v>
      </c>
      <c r="M341" s="31">
        <v>342.31088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52.4</v>
      </c>
      <c r="D342" s="40">
        <v>52.5</v>
      </c>
      <c r="E342" s="40">
        <v>51.9</v>
      </c>
      <c r="F342" s="40">
        <v>51.4</v>
      </c>
      <c r="G342" s="40">
        <v>50.8</v>
      </c>
      <c r="H342" s="40">
        <v>53</v>
      </c>
      <c r="I342" s="40">
        <v>53.599999999999994</v>
      </c>
      <c r="J342" s="40">
        <v>54.1</v>
      </c>
      <c r="K342" s="31">
        <v>53.1</v>
      </c>
      <c r="L342" s="31">
        <v>52</v>
      </c>
      <c r="M342" s="31">
        <v>3.2156500000000001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3602.1</v>
      </c>
      <c r="D343" s="40">
        <v>3610.1333333333337</v>
      </c>
      <c r="E343" s="40">
        <v>3572.2666666666673</v>
      </c>
      <c r="F343" s="40">
        <v>3542.4333333333338</v>
      </c>
      <c r="G343" s="40">
        <v>3504.5666666666675</v>
      </c>
      <c r="H343" s="40">
        <v>3639.9666666666672</v>
      </c>
      <c r="I343" s="40">
        <v>3677.833333333333</v>
      </c>
      <c r="J343" s="40">
        <v>3707.666666666667</v>
      </c>
      <c r="K343" s="31">
        <v>3648</v>
      </c>
      <c r="L343" s="31">
        <v>3580.3</v>
      </c>
      <c r="M343" s="31">
        <v>0.93071999999999999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20052.7</v>
      </c>
      <c r="D344" s="40">
        <v>19992.649999999998</v>
      </c>
      <c r="E344" s="40">
        <v>19865.599999999995</v>
      </c>
      <c r="F344" s="40">
        <v>19678.499999999996</v>
      </c>
      <c r="G344" s="40">
        <v>19551.449999999993</v>
      </c>
      <c r="H344" s="40">
        <v>20179.749999999996</v>
      </c>
      <c r="I344" s="40">
        <v>20306.8</v>
      </c>
      <c r="J344" s="40">
        <v>20493.899999999998</v>
      </c>
      <c r="K344" s="31">
        <v>20119.7</v>
      </c>
      <c r="L344" s="31">
        <v>19805.55</v>
      </c>
      <c r="M344" s="31">
        <v>0.63204000000000005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48.6</v>
      </c>
      <c r="D345" s="40">
        <v>48.283333333333331</v>
      </c>
      <c r="E345" s="40">
        <v>47.566666666666663</v>
      </c>
      <c r="F345" s="40">
        <v>46.533333333333331</v>
      </c>
      <c r="G345" s="40">
        <v>45.816666666666663</v>
      </c>
      <c r="H345" s="40">
        <v>49.316666666666663</v>
      </c>
      <c r="I345" s="40">
        <v>50.033333333333331</v>
      </c>
      <c r="J345" s="40">
        <v>51.066666666666663</v>
      </c>
      <c r="K345" s="31">
        <v>49</v>
      </c>
      <c r="L345" s="31">
        <v>47.25</v>
      </c>
      <c r="M345" s="31">
        <v>8.8793500000000005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2734.6</v>
      </c>
      <c r="D346" s="40">
        <v>2732.6833333333329</v>
      </c>
      <c r="E346" s="40">
        <v>2677.3666666666659</v>
      </c>
      <c r="F346" s="40">
        <v>2620.1333333333328</v>
      </c>
      <c r="G346" s="40">
        <v>2564.8166666666657</v>
      </c>
      <c r="H346" s="40">
        <v>2789.9166666666661</v>
      </c>
      <c r="I346" s="40">
        <v>2845.2333333333327</v>
      </c>
      <c r="J346" s="40">
        <v>2902.4666666666662</v>
      </c>
      <c r="K346" s="31">
        <v>2788</v>
      </c>
      <c r="L346" s="31">
        <v>2675.45</v>
      </c>
      <c r="M346" s="31">
        <v>0.20038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407.8</v>
      </c>
      <c r="D347" s="40">
        <v>409.55</v>
      </c>
      <c r="E347" s="40">
        <v>401.8</v>
      </c>
      <c r="F347" s="40">
        <v>395.8</v>
      </c>
      <c r="G347" s="40">
        <v>388.05</v>
      </c>
      <c r="H347" s="40">
        <v>415.55</v>
      </c>
      <c r="I347" s="40">
        <v>423.3</v>
      </c>
      <c r="J347" s="40">
        <v>429.3</v>
      </c>
      <c r="K347" s="31">
        <v>417.3</v>
      </c>
      <c r="L347" s="31">
        <v>403.55</v>
      </c>
      <c r="M347" s="31">
        <v>23.423749999999998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665.75</v>
      </c>
      <c r="D348" s="40">
        <v>668.13333333333333</v>
      </c>
      <c r="E348" s="40">
        <v>659.7166666666667</v>
      </c>
      <c r="F348" s="40">
        <v>653.68333333333339</v>
      </c>
      <c r="G348" s="40">
        <v>645.26666666666677</v>
      </c>
      <c r="H348" s="40">
        <v>674.16666666666663</v>
      </c>
      <c r="I348" s="40">
        <v>682.58333333333337</v>
      </c>
      <c r="J348" s="40">
        <v>688.61666666666656</v>
      </c>
      <c r="K348" s="31">
        <v>676.55</v>
      </c>
      <c r="L348" s="31">
        <v>662.1</v>
      </c>
      <c r="M348" s="31">
        <v>1.69269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115.55</v>
      </c>
      <c r="D349" s="40">
        <v>115.40000000000002</v>
      </c>
      <c r="E349" s="40">
        <v>114.55000000000004</v>
      </c>
      <c r="F349" s="40">
        <v>113.55000000000003</v>
      </c>
      <c r="G349" s="40">
        <v>112.70000000000005</v>
      </c>
      <c r="H349" s="40">
        <v>116.40000000000003</v>
      </c>
      <c r="I349" s="40">
        <v>117.25000000000003</v>
      </c>
      <c r="J349" s="40">
        <v>118.25000000000003</v>
      </c>
      <c r="K349" s="31">
        <v>116.25</v>
      </c>
      <c r="L349" s="31">
        <v>114.4</v>
      </c>
      <c r="M349" s="31">
        <v>87.792460000000005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179.65</v>
      </c>
      <c r="D350" s="40">
        <v>179.11666666666667</v>
      </c>
      <c r="E350" s="40">
        <v>176.03333333333336</v>
      </c>
      <c r="F350" s="40">
        <v>172.41666666666669</v>
      </c>
      <c r="G350" s="40">
        <v>169.33333333333337</v>
      </c>
      <c r="H350" s="40">
        <v>182.73333333333335</v>
      </c>
      <c r="I350" s="40">
        <v>185.81666666666666</v>
      </c>
      <c r="J350" s="40">
        <v>189.43333333333334</v>
      </c>
      <c r="K350" s="31">
        <v>182.2</v>
      </c>
      <c r="L350" s="31">
        <v>175.5</v>
      </c>
      <c r="M350" s="31">
        <v>47.035870000000003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4739</v>
      </c>
      <c r="D351" s="40">
        <v>4739.7</v>
      </c>
      <c r="E351" s="40">
        <v>4654.3999999999996</v>
      </c>
      <c r="F351" s="40">
        <v>4569.8</v>
      </c>
      <c r="G351" s="40">
        <v>4484.5</v>
      </c>
      <c r="H351" s="40">
        <v>4824.2999999999993</v>
      </c>
      <c r="I351" s="40">
        <v>4909.6000000000004</v>
      </c>
      <c r="J351" s="40">
        <v>4994.1999999999989</v>
      </c>
      <c r="K351" s="31">
        <v>4825</v>
      </c>
      <c r="L351" s="31">
        <v>4655.1000000000004</v>
      </c>
      <c r="M351" s="31">
        <v>2.5352899999999998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322.14999999999998</v>
      </c>
      <c r="D352" s="40">
        <v>321.31666666666666</v>
      </c>
      <c r="E352" s="40">
        <v>318.88333333333333</v>
      </c>
      <c r="F352" s="40">
        <v>315.61666666666667</v>
      </c>
      <c r="G352" s="40">
        <v>313.18333333333334</v>
      </c>
      <c r="H352" s="40">
        <v>324.58333333333331</v>
      </c>
      <c r="I352" s="40">
        <v>327.01666666666659</v>
      </c>
      <c r="J352" s="40">
        <v>330.2833333333333</v>
      </c>
      <c r="K352" s="31">
        <v>323.75</v>
      </c>
      <c r="L352" s="31">
        <v>318.05</v>
      </c>
      <c r="M352" s="31">
        <v>3.5957400000000002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3138.65</v>
      </c>
      <c r="D354" s="40">
        <v>3133.0166666666669</v>
      </c>
      <c r="E354" s="40">
        <v>3097.7333333333336</v>
      </c>
      <c r="F354" s="40">
        <v>3056.8166666666666</v>
      </c>
      <c r="G354" s="40">
        <v>3021.5333333333333</v>
      </c>
      <c r="H354" s="40">
        <v>3173.9333333333338</v>
      </c>
      <c r="I354" s="40">
        <v>3209.2166666666676</v>
      </c>
      <c r="J354" s="40">
        <v>3250.1333333333341</v>
      </c>
      <c r="K354" s="31">
        <v>3168.3</v>
      </c>
      <c r="L354" s="31">
        <v>3092.1</v>
      </c>
      <c r="M354" s="31">
        <v>2.1250100000000001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649.75</v>
      </c>
      <c r="D355" s="40">
        <v>656.91666666666663</v>
      </c>
      <c r="E355" s="40">
        <v>637.83333333333326</v>
      </c>
      <c r="F355" s="40">
        <v>625.91666666666663</v>
      </c>
      <c r="G355" s="40">
        <v>606.83333333333326</v>
      </c>
      <c r="H355" s="40">
        <v>668.83333333333326</v>
      </c>
      <c r="I355" s="40">
        <v>687.91666666666652</v>
      </c>
      <c r="J355" s="40">
        <v>699.83333333333326</v>
      </c>
      <c r="K355" s="31">
        <v>676</v>
      </c>
      <c r="L355" s="31">
        <v>645</v>
      </c>
      <c r="M355" s="31">
        <v>0.23174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302.3</v>
      </c>
      <c r="D356" s="40">
        <v>303.14999999999998</v>
      </c>
      <c r="E356" s="40">
        <v>297.29999999999995</v>
      </c>
      <c r="F356" s="40">
        <v>292.29999999999995</v>
      </c>
      <c r="G356" s="40">
        <v>286.44999999999993</v>
      </c>
      <c r="H356" s="40">
        <v>308.14999999999998</v>
      </c>
      <c r="I356" s="40">
        <v>314</v>
      </c>
      <c r="J356" s="40">
        <v>319</v>
      </c>
      <c r="K356" s="31">
        <v>309</v>
      </c>
      <c r="L356" s="31">
        <v>298.14999999999998</v>
      </c>
      <c r="M356" s="31">
        <v>4.52163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1300.0999999999999</v>
      </c>
      <c r="D357" s="40">
        <v>1307.1333333333332</v>
      </c>
      <c r="E357" s="40">
        <v>1287.9666666666665</v>
      </c>
      <c r="F357" s="40">
        <v>1275.8333333333333</v>
      </c>
      <c r="G357" s="40">
        <v>1256.6666666666665</v>
      </c>
      <c r="H357" s="40">
        <v>1319.2666666666664</v>
      </c>
      <c r="I357" s="40">
        <v>1338.4333333333334</v>
      </c>
      <c r="J357" s="40">
        <v>1350.5666666666664</v>
      </c>
      <c r="K357" s="31">
        <v>1326.3</v>
      </c>
      <c r="L357" s="31">
        <v>1295</v>
      </c>
      <c r="M357" s="31">
        <v>3.8602699999999999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30471.75</v>
      </c>
      <c r="D358" s="40">
        <v>30654.216666666664</v>
      </c>
      <c r="E358" s="40">
        <v>30130.183333333327</v>
      </c>
      <c r="F358" s="40">
        <v>29788.616666666665</v>
      </c>
      <c r="G358" s="40">
        <v>29264.583333333328</v>
      </c>
      <c r="H358" s="40">
        <v>30995.783333333326</v>
      </c>
      <c r="I358" s="40">
        <v>31519.816666666658</v>
      </c>
      <c r="J358" s="40">
        <v>31861.383333333324</v>
      </c>
      <c r="K358" s="31">
        <v>31178.25</v>
      </c>
      <c r="L358" s="31">
        <v>30312.65</v>
      </c>
      <c r="M358" s="31">
        <v>0.27378999999999998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3214.35</v>
      </c>
      <c r="D359" s="40">
        <v>3212.9166666666665</v>
      </c>
      <c r="E359" s="40">
        <v>3181.4333333333329</v>
      </c>
      <c r="F359" s="40">
        <v>3148.5166666666664</v>
      </c>
      <c r="G359" s="40">
        <v>3117.0333333333328</v>
      </c>
      <c r="H359" s="40">
        <v>3245.833333333333</v>
      </c>
      <c r="I359" s="40">
        <v>3277.3166666666666</v>
      </c>
      <c r="J359" s="40">
        <v>3310.2333333333331</v>
      </c>
      <c r="K359" s="31">
        <v>3244.4</v>
      </c>
      <c r="L359" s="31">
        <v>3180</v>
      </c>
      <c r="M359" s="31">
        <v>1.3389599999999999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227.6</v>
      </c>
      <c r="D360" s="40">
        <v>227.93333333333331</v>
      </c>
      <c r="E360" s="40">
        <v>225.11666666666662</v>
      </c>
      <c r="F360" s="40">
        <v>222.6333333333333</v>
      </c>
      <c r="G360" s="40">
        <v>219.81666666666661</v>
      </c>
      <c r="H360" s="40">
        <v>230.41666666666663</v>
      </c>
      <c r="I360" s="40">
        <v>233.23333333333329</v>
      </c>
      <c r="J360" s="40">
        <v>235.71666666666664</v>
      </c>
      <c r="K360" s="31">
        <v>230.75</v>
      </c>
      <c r="L360" s="31">
        <v>225.45</v>
      </c>
      <c r="M360" s="31">
        <v>33.868740000000003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5694.7</v>
      </c>
      <c r="D361" s="40">
        <v>5719.2</v>
      </c>
      <c r="E361" s="40">
        <v>5658.5</v>
      </c>
      <c r="F361" s="40">
        <v>5622.3</v>
      </c>
      <c r="G361" s="40">
        <v>5561.6</v>
      </c>
      <c r="H361" s="40">
        <v>5755.4</v>
      </c>
      <c r="I361" s="40">
        <v>5816.0999999999985</v>
      </c>
      <c r="J361" s="40">
        <v>5852.2999999999993</v>
      </c>
      <c r="K361" s="31">
        <v>5779.9</v>
      </c>
      <c r="L361" s="31">
        <v>5683</v>
      </c>
      <c r="M361" s="31">
        <v>0.32901000000000002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242.05</v>
      </c>
      <c r="D362" s="40">
        <v>240.88333333333333</v>
      </c>
      <c r="E362" s="40">
        <v>235.81666666666666</v>
      </c>
      <c r="F362" s="40">
        <v>229.58333333333334</v>
      </c>
      <c r="G362" s="40">
        <v>224.51666666666668</v>
      </c>
      <c r="H362" s="40">
        <v>247.11666666666665</v>
      </c>
      <c r="I362" s="40">
        <v>252.18333333333331</v>
      </c>
      <c r="J362" s="40">
        <v>258.41666666666663</v>
      </c>
      <c r="K362" s="31">
        <v>245.95</v>
      </c>
      <c r="L362" s="31">
        <v>234.65</v>
      </c>
      <c r="M362" s="31">
        <v>12.88428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861</v>
      </c>
      <c r="D363" s="40">
        <v>857.35</v>
      </c>
      <c r="E363" s="40">
        <v>844.75</v>
      </c>
      <c r="F363" s="40">
        <v>828.5</v>
      </c>
      <c r="G363" s="40">
        <v>815.9</v>
      </c>
      <c r="H363" s="40">
        <v>873.6</v>
      </c>
      <c r="I363" s="40">
        <v>886.20000000000016</v>
      </c>
      <c r="J363" s="40">
        <v>902.45</v>
      </c>
      <c r="K363" s="31">
        <v>869.95</v>
      </c>
      <c r="L363" s="31">
        <v>841.1</v>
      </c>
      <c r="M363" s="31">
        <v>2.2891499999999998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2227.6999999999998</v>
      </c>
      <c r="D364" s="40">
        <v>2224.8333333333335</v>
      </c>
      <c r="E364" s="40">
        <v>2209.8666666666668</v>
      </c>
      <c r="F364" s="40">
        <v>2192.0333333333333</v>
      </c>
      <c r="G364" s="40">
        <v>2177.0666666666666</v>
      </c>
      <c r="H364" s="40">
        <v>2242.666666666667</v>
      </c>
      <c r="I364" s="40">
        <v>2257.6333333333332</v>
      </c>
      <c r="J364" s="40">
        <v>2275.4666666666672</v>
      </c>
      <c r="K364" s="31">
        <v>2239.8000000000002</v>
      </c>
      <c r="L364" s="31">
        <v>2207</v>
      </c>
      <c r="M364" s="31">
        <v>3.3798499999999998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2567.0500000000002</v>
      </c>
      <c r="D365" s="40">
        <v>2580.0166666666669</v>
      </c>
      <c r="E365" s="40">
        <v>2537.1333333333337</v>
      </c>
      <c r="F365" s="40">
        <v>2507.2166666666667</v>
      </c>
      <c r="G365" s="40">
        <v>2464.3333333333335</v>
      </c>
      <c r="H365" s="40">
        <v>2609.9333333333338</v>
      </c>
      <c r="I365" s="40">
        <v>2652.8166666666671</v>
      </c>
      <c r="J365" s="40">
        <v>2682.733333333334</v>
      </c>
      <c r="K365" s="31">
        <v>2622.9</v>
      </c>
      <c r="L365" s="31">
        <v>2550.1</v>
      </c>
      <c r="M365" s="31">
        <v>5.0958899999999998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928.45</v>
      </c>
      <c r="D366" s="40">
        <v>925.11666666666667</v>
      </c>
      <c r="E366" s="40">
        <v>915.23333333333335</v>
      </c>
      <c r="F366" s="40">
        <v>902.01666666666665</v>
      </c>
      <c r="G366" s="40">
        <v>892.13333333333333</v>
      </c>
      <c r="H366" s="40">
        <v>938.33333333333337</v>
      </c>
      <c r="I366" s="40">
        <v>948.21666666666681</v>
      </c>
      <c r="J366" s="40">
        <v>961.43333333333339</v>
      </c>
      <c r="K366" s="31">
        <v>935</v>
      </c>
      <c r="L366" s="31">
        <v>911.9</v>
      </c>
      <c r="M366" s="31">
        <v>0.73741999999999996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1857.25</v>
      </c>
      <c r="D367" s="40">
        <v>1857.2333333333333</v>
      </c>
      <c r="E367" s="40">
        <v>1832.0666666666666</v>
      </c>
      <c r="F367" s="40">
        <v>1806.8833333333332</v>
      </c>
      <c r="G367" s="40">
        <v>1781.7166666666665</v>
      </c>
      <c r="H367" s="40">
        <v>1882.4166666666667</v>
      </c>
      <c r="I367" s="40">
        <v>1907.5833333333333</v>
      </c>
      <c r="J367" s="40">
        <v>1932.7666666666669</v>
      </c>
      <c r="K367" s="31">
        <v>1882.4</v>
      </c>
      <c r="L367" s="31">
        <v>1832.05</v>
      </c>
      <c r="M367" s="31">
        <v>1.87893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1484.3</v>
      </c>
      <c r="D368" s="40">
        <v>1492.1000000000001</v>
      </c>
      <c r="E368" s="40">
        <v>1466.2000000000003</v>
      </c>
      <c r="F368" s="40">
        <v>1448.1000000000001</v>
      </c>
      <c r="G368" s="40">
        <v>1422.2000000000003</v>
      </c>
      <c r="H368" s="40">
        <v>1510.2000000000003</v>
      </c>
      <c r="I368" s="40">
        <v>1536.1000000000004</v>
      </c>
      <c r="J368" s="40">
        <v>1554.2000000000003</v>
      </c>
      <c r="K368" s="31">
        <v>1518</v>
      </c>
      <c r="L368" s="31">
        <v>1474</v>
      </c>
      <c r="M368" s="31">
        <v>0.67603999999999997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124.65</v>
      </c>
      <c r="D369" s="40">
        <v>125.18333333333332</v>
      </c>
      <c r="E369" s="40">
        <v>123.56666666666665</v>
      </c>
      <c r="F369" s="40">
        <v>122.48333333333332</v>
      </c>
      <c r="G369" s="40">
        <v>120.86666666666665</v>
      </c>
      <c r="H369" s="40">
        <v>126.26666666666665</v>
      </c>
      <c r="I369" s="40">
        <v>127.88333333333333</v>
      </c>
      <c r="J369" s="40">
        <v>128.96666666666664</v>
      </c>
      <c r="K369" s="31">
        <v>126.8</v>
      </c>
      <c r="L369" s="31">
        <v>124.1</v>
      </c>
      <c r="M369" s="31">
        <v>26.573920000000001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173.1</v>
      </c>
      <c r="D370" s="40">
        <v>173.36666666666667</v>
      </c>
      <c r="E370" s="40">
        <v>171.33333333333334</v>
      </c>
      <c r="F370" s="40">
        <v>169.56666666666666</v>
      </c>
      <c r="G370" s="40">
        <v>167.53333333333333</v>
      </c>
      <c r="H370" s="40">
        <v>175.13333333333335</v>
      </c>
      <c r="I370" s="40">
        <v>177.16666666666666</v>
      </c>
      <c r="J370" s="40">
        <v>178.93333333333337</v>
      </c>
      <c r="K370" s="31">
        <v>175.4</v>
      </c>
      <c r="L370" s="31">
        <v>171.6</v>
      </c>
      <c r="M370" s="31">
        <v>90.864350000000002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350.65</v>
      </c>
      <c r="D371" s="40">
        <v>347.36666666666662</v>
      </c>
      <c r="E371" s="40">
        <v>340.73333333333323</v>
      </c>
      <c r="F371" s="40">
        <v>330.81666666666661</v>
      </c>
      <c r="G371" s="40">
        <v>324.18333333333322</v>
      </c>
      <c r="H371" s="40">
        <v>357.28333333333325</v>
      </c>
      <c r="I371" s="40">
        <v>363.91666666666657</v>
      </c>
      <c r="J371" s="40">
        <v>373.83333333333326</v>
      </c>
      <c r="K371" s="31">
        <v>354</v>
      </c>
      <c r="L371" s="31">
        <v>337.45</v>
      </c>
      <c r="M371" s="31">
        <v>5.8403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603.5</v>
      </c>
      <c r="D372" s="40">
        <v>603.75</v>
      </c>
      <c r="E372" s="40">
        <v>595</v>
      </c>
      <c r="F372" s="40">
        <v>586.5</v>
      </c>
      <c r="G372" s="40">
        <v>577.75</v>
      </c>
      <c r="H372" s="40">
        <v>612.25</v>
      </c>
      <c r="I372" s="40">
        <v>621</v>
      </c>
      <c r="J372" s="40">
        <v>629.5</v>
      </c>
      <c r="K372" s="31">
        <v>612.5</v>
      </c>
      <c r="L372" s="31">
        <v>595.25</v>
      </c>
      <c r="M372" s="31">
        <v>3.2137500000000001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125.1</v>
      </c>
      <c r="D373" s="40">
        <v>125.68333333333334</v>
      </c>
      <c r="E373" s="40">
        <v>124.41666666666667</v>
      </c>
      <c r="F373" s="40">
        <v>123.73333333333333</v>
      </c>
      <c r="G373" s="40">
        <v>122.46666666666667</v>
      </c>
      <c r="H373" s="40">
        <v>126.36666666666667</v>
      </c>
      <c r="I373" s="40">
        <v>127.63333333333333</v>
      </c>
      <c r="J373" s="40">
        <v>128.31666666666666</v>
      </c>
      <c r="K373" s="31">
        <v>126.95</v>
      </c>
      <c r="L373" s="31">
        <v>125</v>
      </c>
      <c r="M373" s="31">
        <v>0.92740999999999996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5483.15</v>
      </c>
      <c r="D374" s="40">
        <v>5495.166666666667</v>
      </c>
      <c r="E374" s="40">
        <v>5390.3333333333339</v>
      </c>
      <c r="F374" s="40">
        <v>5297.5166666666673</v>
      </c>
      <c r="G374" s="40">
        <v>5192.6833333333343</v>
      </c>
      <c r="H374" s="40">
        <v>5587.9833333333336</v>
      </c>
      <c r="I374" s="40">
        <v>5692.8166666666675</v>
      </c>
      <c r="J374" s="40">
        <v>5785.6333333333332</v>
      </c>
      <c r="K374" s="31">
        <v>5600</v>
      </c>
      <c r="L374" s="31">
        <v>5402.35</v>
      </c>
      <c r="M374" s="31">
        <v>0.31215999999999999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13589.95</v>
      </c>
      <c r="D375" s="40">
        <v>13476.283333333333</v>
      </c>
      <c r="E375" s="40">
        <v>12864.666666666666</v>
      </c>
      <c r="F375" s="40">
        <v>12139.383333333333</v>
      </c>
      <c r="G375" s="40">
        <v>11527.766666666666</v>
      </c>
      <c r="H375" s="40">
        <v>14201.566666666666</v>
      </c>
      <c r="I375" s="40">
        <v>14813.183333333334</v>
      </c>
      <c r="J375" s="40">
        <v>15538.466666666665</v>
      </c>
      <c r="K375" s="31">
        <v>14087.9</v>
      </c>
      <c r="L375" s="31">
        <v>12751</v>
      </c>
      <c r="M375" s="31">
        <v>0.71955000000000002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35.799999999999997</v>
      </c>
      <c r="D376" s="40">
        <v>36.049999999999997</v>
      </c>
      <c r="E376" s="40">
        <v>35.449999999999996</v>
      </c>
      <c r="F376" s="40">
        <v>35.1</v>
      </c>
      <c r="G376" s="40">
        <v>34.5</v>
      </c>
      <c r="H376" s="40">
        <v>36.399999999999991</v>
      </c>
      <c r="I376" s="40">
        <v>36.999999999999986</v>
      </c>
      <c r="J376" s="40">
        <v>37.349999999999987</v>
      </c>
      <c r="K376" s="31">
        <v>36.65</v>
      </c>
      <c r="L376" s="31">
        <v>35.700000000000003</v>
      </c>
      <c r="M376" s="31">
        <v>355.09249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829.8</v>
      </c>
      <c r="D377" s="40">
        <v>834.94999999999993</v>
      </c>
      <c r="E377" s="40">
        <v>821.89999999999986</v>
      </c>
      <c r="F377" s="40">
        <v>813.99999999999989</v>
      </c>
      <c r="G377" s="40">
        <v>800.94999999999982</v>
      </c>
      <c r="H377" s="40">
        <v>842.84999999999991</v>
      </c>
      <c r="I377" s="40">
        <v>855.89999999999986</v>
      </c>
      <c r="J377" s="40">
        <v>863.8</v>
      </c>
      <c r="K377" s="31">
        <v>848</v>
      </c>
      <c r="L377" s="31">
        <v>827.05</v>
      </c>
      <c r="M377" s="31">
        <v>3.10121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162.55000000000001</v>
      </c>
      <c r="D378" s="40">
        <v>162.76666666666668</v>
      </c>
      <c r="E378" s="40">
        <v>160.33333333333337</v>
      </c>
      <c r="F378" s="40">
        <v>158.1166666666667</v>
      </c>
      <c r="G378" s="40">
        <v>155.68333333333339</v>
      </c>
      <c r="H378" s="40">
        <v>164.98333333333335</v>
      </c>
      <c r="I378" s="40">
        <v>167.41666666666669</v>
      </c>
      <c r="J378" s="40">
        <v>169.63333333333333</v>
      </c>
      <c r="K378" s="31">
        <v>165.2</v>
      </c>
      <c r="L378" s="31">
        <v>160.55000000000001</v>
      </c>
      <c r="M378" s="31">
        <v>90.710809999999995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144.1</v>
      </c>
      <c r="D379" s="40">
        <v>144.54999999999998</v>
      </c>
      <c r="E379" s="40">
        <v>143.04999999999995</v>
      </c>
      <c r="F379" s="40">
        <v>141.99999999999997</v>
      </c>
      <c r="G379" s="40">
        <v>140.49999999999994</v>
      </c>
      <c r="H379" s="40">
        <v>145.59999999999997</v>
      </c>
      <c r="I379" s="40">
        <v>147.10000000000002</v>
      </c>
      <c r="J379" s="40">
        <v>148.14999999999998</v>
      </c>
      <c r="K379" s="31">
        <v>146.05000000000001</v>
      </c>
      <c r="L379" s="31">
        <v>143.5</v>
      </c>
      <c r="M379" s="31">
        <v>23.083570000000002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259.25</v>
      </c>
      <c r="D380" s="40">
        <v>260.48333333333335</v>
      </c>
      <c r="E380" s="40">
        <v>257.36666666666667</v>
      </c>
      <c r="F380" s="40">
        <v>255.48333333333335</v>
      </c>
      <c r="G380" s="40">
        <v>252.36666666666667</v>
      </c>
      <c r="H380" s="40">
        <v>262.36666666666667</v>
      </c>
      <c r="I380" s="40">
        <v>265.48333333333335</v>
      </c>
      <c r="J380" s="40">
        <v>267.36666666666667</v>
      </c>
      <c r="K380" s="31">
        <v>263.60000000000002</v>
      </c>
      <c r="L380" s="31">
        <v>258.60000000000002</v>
      </c>
      <c r="M380" s="31">
        <v>0.81884000000000001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885.1</v>
      </c>
      <c r="D381" s="40">
        <v>888.41666666666663</v>
      </c>
      <c r="E381" s="40">
        <v>867.93333333333328</v>
      </c>
      <c r="F381" s="40">
        <v>850.76666666666665</v>
      </c>
      <c r="G381" s="40">
        <v>830.2833333333333</v>
      </c>
      <c r="H381" s="40">
        <v>905.58333333333326</v>
      </c>
      <c r="I381" s="40">
        <v>926.06666666666661</v>
      </c>
      <c r="J381" s="40">
        <v>943.23333333333323</v>
      </c>
      <c r="K381" s="31">
        <v>908.9</v>
      </c>
      <c r="L381" s="31">
        <v>871.25</v>
      </c>
      <c r="M381" s="31">
        <v>6.9490699999999999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27.85</v>
      </c>
      <c r="D382" s="40">
        <v>27.900000000000002</v>
      </c>
      <c r="E382" s="40">
        <v>27.650000000000006</v>
      </c>
      <c r="F382" s="40">
        <v>27.450000000000003</v>
      </c>
      <c r="G382" s="40">
        <v>27.200000000000006</v>
      </c>
      <c r="H382" s="40">
        <v>28.100000000000005</v>
      </c>
      <c r="I382" s="40">
        <v>28.349999999999998</v>
      </c>
      <c r="J382" s="40">
        <v>28.550000000000004</v>
      </c>
      <c r="K382" s="31">
        <v>28.15</v>
      </c>
      <c r="L382" s="31">
        <v>27.7</v>
      </c>
      <c r="M382" s="31">
        <v>12.07137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211.1</v>
      </c>
      <c r="D383" s="40">
        <v>210.93333333333331</v>
      </c>
      <c r="E383" s="40">
        <v>206.86666666666662</v>
      </c>
      <c r="F383" s="40">
        <v>202.6333333333333</v>
      </c>
      <c r="G383" s="40">
        <v>198.56666666666661</v>
      </c>
      <c r="H383" s="40">
        <v>215.16666666666663</v>
      </c>
      <c r="I383" s="40">
        <v>219.23333333333329</v>
      </c>
      <c r="J383" s="40">
        <v>223.46666666666664</v>
      </c>
      <c r="K383" s="31">
        <v>215</v>
      </c>
      <c r="L383" s="31">
        <v>206.7</v>
      </c>
      <c r="M383" s="31">
        <v>21.520689999999998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592.85</v>
      </c>
      <c r="D384" s="40">
        <v>592.9666666666667</v>
      </c>
      <c r="E384" s="40">
        <v>586.38333333333344</v>
      </c>
      <c r="F384" s="40">
        <v>579.91666666666674</v>
      </c>
      <c r="G384" s="40">
        <v>573.33333333333348</v>
      </c>
      <c r="H384" s="40">
        <v>599.43333333333339</v>
      </c>
      <c r="I384" s="40">
        <v>606.01666666666665</v>
      </c>
      <c r="J384" s="40">
        <v>612.48333333333335</v>
      </c>
      <c r="K384" s="31">
        <v>599.54999999999995</v>
      </c>
      <c r="L384" s="31">
        <v>586.5</v>
      </c>
      <c r="M384" s="31">
        <v>2.3261599999999998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286.05</v>
      </c>
      <c r="D385" s="40">
        <v>283.59999999999997</v>
      </c>
      <c r="E385" s="40">
        <v>278.89999999999992</v>
      </c>
      <c r="F385" s="40">
        <v>271.74999999999994</v>
      </c>
      <c r="G385" s="40">
        <v>267.0499999999999</v>
      </c>
      <c r="H385" s="40">
        <v>290.74999999999994</v>
      </c>
      <c r="I385" s="40">
        <v>295.45</v>
      </c>
      <c r="J385" s="40">
        <v>302.59999999999997</v>
      </c>
      <c r="K385" s="31">
        <v>288.3</v>
      </c>
      <c r="L385" s="31">
        <v>276.45</v>
      </c>
      <c r="M385" s="31">
        <v>10.334860000000001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71.349999999999994</v>
      </c>
      <c r="D386" s="40">
        <v>71.566666666666663</v>
      </c>
      <c r="E386" s="40">
        <v>70.833333333333329</v>
      </c>
      <c r="F386" s="40">
        <v>70.316666666666663</v>
      </c>
      <c r="G386" s="40">
        <v>69.583333333333329</v>
      </c>
      <c r="H386" s="40">
        <v>72.083333333333329</v>
      </c>
      <c r="I386" s="40">
        <v>72.816666666666677</v>
      </c>
      <c r="J386" s="40">
        <v>73.333333333333329</v>
      </c>
      <c r="K386" s="31">
        <v>72.3</v>
      </c>
      <c r="L386" s="31">
        <v>71.05</v>
      </c>
      <c r="M386" s="31">
        <v>7.9338199999999999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2075.9</v>
      </c>
      <c r="D387" s="40">
        <v>2093.3833333333332</v>
      </c>
      <c r="E387" s="40">
        <v>2051.5166666666664</v>
      </c>
      <c r="F387" s="40">
        <v>2027.1333333333332</v>
      </c>
      <c r="G387" s="40">
        <v>1985.2666666666664</v>
      </c>
      <c r="H387" s="40">
        <v>2117.7666666666664</v>
      </c>
      <c r="I387" s="40">
        <v>2159.6333333333332</v>
      </c>
      <c r="J387" s="40">
        <v>2184.0166666666664</v>
      </c>
      <c r="K387" s="31">
        <v>2135.25</v>
      </c>
      <c r="L387" s="31">
        <v>2069</v>
      </c>
      <c r="M387" s="31">
        <v>9.4189999999999996E-2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395.2</v>
      </c>
      <c r="D388" s="40">
        <v>397.73333333333335</v>
      </c>
      <c r="E388" s="40">
        <v>391.26666666666671</v>
      </c>
      <c r="F388" s="40">
        <v>387.33333333333337</v>
      </c>
      <c r="G388" s="40">
        <v>380.86666666666673</v>
      </c>
      <c r="H388" s="40">
        <v>401.66666666666669</v>
      </c>
      <c r="I388" s="40">
        <v>408.13333333333338</v>
      </c>
      <c r="J388" s="40">
        <v>412.06666666666666</v>
      </c>
      <c r="K388" s="31">
        <v>404.2</v>
      </c>
      <c r="L388" s="31">
        <v>393.8</v>
      </c>
      <c r="M388" s="31">
        <v>2.2757700000000001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150.25</v>
      </c>
      <c r="D389" s="40">
        <v>151.25</v>
      </c>
      <c r="E389" s="40">
        <v>147.5</v>
      </c>
      <c r="F389" s="40">
        <v>144.75</v>
      </c>
      <c r="G389" s="40">
        <v>141</v>
      </c>
      <c r="H389" s="40">
        <v>154</v>
      </c>
      <c r="I389" s="40">
        <v>157.75</v>
      </c>
      <c r="J389" s="40">
        <v>160.5</v>
      </c>
      <c r="K389" s="31">
        <v>155</v>
      </c>
      <c r="L389" s="31">
        <v>148.5</v>
      </c>
      <c r="M389" s="31">
        <v>5.5498399999999997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1168.3499999999999</v>
      </c>
      <c r="D390" s="40">
        <v>1170.3166666666666</v>
      </c>
      <c r="E390" s="40">
        <v>1163.0333333333333</v>
      </c>
      <c r="F390" s="40">
        <v>1157.7166666666667</v>
      </c>
      <c r="G390" s="40">
        <v>1150.4333333333334</v>
      </c>
      <c r="H390" s="40">
        <v>1175.6333333333332</v>
      </c>
      <c r="I390" s="40">
        <v>1182.9166666666665</v>
      </c>
      <c r="J390" s="40">
        <v>1188.2333333333331</v>
      </c>
      <c r="K390" s="31">
        <v>1177.5999999999999</v>
      </c>
      <c r="L390" s="31">
        <v>1165</v>
      </c>
      <c r="M390" s="31">
        <v>0.75912999999999997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2230.4499999999998</v>
      </c>
      <c r="D391" s="40">
        <v>2226.7833333333333</v>
      </c>
      <c r="E391" s="40">
        <v>2208.6666666666665</v>
      </c>
      <c r="F391" s="40">
        <v>2186.8833333333332</v>
      </c>
      <c r="G391" s="40">
        <v>2168.7666666666664</v>
      </c>
      <c r="H391" s="40">
        <v>2248.5666666666666</v>
      </c>
      <c r="I391" s="40">
        <v>2266.6833333333334</v>
      </c>
      <c r="J391" s="40">
        <v>2288.4666666666667</v>
      </c>
      <c r="K391" s="31">
        <v>2244.9</v>
      </c>
      <c r="L391" s="31">
        <v>2205</v>
      </c>
      <c r="M391" s="31">
        <v>85.791049999999998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123.5</v>
      </c>
      <c r="D392" s="40">
        <v>122.8</v>
      </c>
      <c r="E392" s="40">
        <v>120.6</v>
      </c>
      <c r="F392" s="40">
        <v>117.7</v>
      </c>
      <c r="G392" s="40">
        <v>115.5</v>
      </c>
      <c r="H392" s="40">
        <v>125.69999999999999</v>
      </c>
      <c r="I392" s="40">
        <v>127.9</v>
      </c>
      <c r="J392" s="40">
        <v>130.79999999999998</v>
      </c>
      <c r="K392" s="31">
        <v>125</v>
      </c>
      <c r="L392" s="31">
        <v>119.9</v>
      </c>
      <c r="M392" s="31">
        <v>0.61246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1322.7</v>
      </c>
      <c r="D393" s="40">
        <v>1328.6499999999999</v>
      </c>
      <c r="E393" s="40">
        <v>1309.9999999999998</v>
      </c>
      <c r="F393" s="40">
        <v>1297.3</v>
      </c>
      <c r="G393" s="40">
        <v>1278.6499999999999</v>
      </c>
      <c r="H393" s="40">
        <v>1341.3499999999997</v>
      </c>
      <c r="I393" s="40">
        <v>1359.9999999999998</v>
      </c>
      <c r="J393" s="40">
        <v>1372.6999999999996</v>
      </c>
      <c r="K393" s="31">
        <v>1347.3</v>
      </c>
      <c r="L393" s="31">
        <v>1315.95</v>
      </c>
      <c r="M393" s="31">
        <v>0.32235000000000003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1909.9</v>
      </c>
      <c r="D394" s="40">
        <v>1914.5166666666667</v>
      </c>
      <c r="E394" s="40">
        <v>1889.3333333333333</v>
      </c>
      <c r="F394" s="40">
        <v>1868.7666666666667</v>
      </c>
      <c r="G394" s="40">
        <v>1843.5833333333333</v>
      </c>
      <c r="H394" s="40">
        <v>1935.0833333333333</v>
      </c>
      <c r="I394" s="40">
        <v>1960.2666666666667</v>
      </c>
      <c r="J394" s="40">
        <v>1980.8333333333333</v>
      </c>
      <c r="K394" s="31">
        <v>1939.7</v>
      </c>
      <c r="L394" s="31">
        <v>1893.95</v>
      </c>
      <c r="M394" s="31">
        <v>1.3162499999999999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1088.05</v>
      </c>
      <c r="D395" s="40">
        <v>1080.5</v>
      </c>
      <c r="E395" s="40">
        <v>1061</v>
      </c>
      <c r="F395" s="40">
        <v>1033.95</v>
      </c>
      <c r="G395" s="40">
        <v>1014.45</v>
      </c>
      <c r="H395" s="40">
        <v>1107.55</v>
      </c>
      <c r="I395" s="40">
        <v>1127.05</v>
      </c>
      <c r="J395" s="40">
        <v>1154.0999999999999</v>
      </c>
      <c r="K395" s="31">
        <v>1100</v>
      </c>
      <c r="L395" s="31">
        <v>1053.45</v>
      </c>
      <c r="M395" s="31">
        <v>19.717659999999999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1151.8</v>
      </c>
      <c r="D396" s="40">
        <v>1153.7166666666667</v>
      </c>
      <c r="E396" s="40">
        <v>1142.9333333333334</v>
      </c>
      <c r="F396" s="40">
        <v>1134.0666666666666</v>
      </c>
      <c r="G396" s="40">
        <v>1123.2833333333333</v>
      </c>
      <c r="H396" s="40">
        <v>1162.5833333333335</v>
      </c>
      <c r="I396" s="40">
        <v>1173.3666666666668</v>
      </c>
      <c r="J396" s="40">
        <v>1182.2333333333336</v>
      </c>
      <c r="K396" s="31">
        <v>1164.5</v>
      </c>
      <c r="L396" s="31">
        <v>1144.8499999999999</v>
      </c>
      <c r="M396" s="31">
        <v>8.2381399999999996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466.55</v>
      </c>
      <c r="D397" s="40">
        <v>451.84999999999997</v>
      </c>
      <c r="E397" s="40">
        <v>434.69999999999993</v>
      </c>
      <c r="F397" s="40">
        <v>402.84999999999997</v>
      </c>
      <c r="G397" s="40">
        <v>385.69999999999993</v>
      </c>
      <c r="H397" s="40">
        <v>483.69999999999993</v>
      </c>
      <c r="I397" s="40">
        <v>500.84999999999991</v>
      </c>
      <c r="J397" s="40">
        <v>532.69999999999993</v>
      </c>
      <c r="K397" s="31">
        <v>469</v>
      </c>
      <c r="L397" s="31">
        <v>420</v>
      </c>
      <c r="M397" s="31">
        <v>1.7876000000000001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26.05</v>
      </c>
      <c r="D398" s="40">
        <v>26.083333333333332</v>
      </c>
      <c r="E398" s="40">
        <v>25.916666666666664</v>
      </c>
      <c r="F398" s="40">
        <v>25.783333333333331</v>
      </c>
      <c r="G398" s="40">
        <v>25.616666666666664</v>
      </c>
      <c r="H398" s="40">
        <v>26.216666666666665</v>
      </c>
      <c r="I398" s="40">
        <v>26.383333333333329</v>
      </c>
      <c r="J398" s="40">
        <v>26.516666666666666</v>
      </c>
      <c r="K398" s="31">
        <v>26.25</v>
      </c>
      <c r="L398" s="31">
        <v>25.95</v>
      </c>
      <c r="M398" s="31">
        <v>5.9876300000000002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2799.95</v>
      </c>
      <c r="D399" s="40">
        <v>2807.0166666666664</v>
      </c>
      <c r="E399" s="40">
        <v>2764.0333333333328</v>
      </c>
      <c r="F399" s="40">
        <v>2728.1166666666663</v>
      </c>
      <c r="G399" s="40">
        <v>2685.1333333333328</v>
      </c>
      <c r="H399" s="40">
        <v>2842.9333333333329</v>
      </c>
      <c r="I399" s="40">
        <v>2885.9166666666665</v>
      </c>
      <c r="J399" s="40">
        <v>2921.833333333333</v>
      </c>
      <c r="K399" s="31">
        <v>2850</v>
      </c>
      <c r="L399" s="31">
        <v>2771.1</v>
      </c>
      <c r="M399" s="31">
        <v>0.75973999999999997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9063.15</v>
      </c>
      <c r="D400" s="40">
        <v>9034.4166666666661</v>
      </c>
      <c r="E400" s="40">
        <v>8918.8333333333321</v>
      </c>
      <c r="F400" s="40">
        <v>8774.5166666666664</v>
      </c>
      <c r="G400" s="40">
        <v>8658.9333333333325</v>
      </c>
      <c r="H400" s="40">
        <v>9178.7333333333318</v>
      </c>
      <c r="I400" s="40">
        <v>9294.3166666666639</v>
      </c>
      <c r="J400" s="40">
        <v>9438.6333333333314</v>
      </c>
      <c r="K400" s="31">
        <v>9150</v>
      </c>
      <c r="L400" s="31">
        <v>8890.1</v>
      </c>
      <c r="M400" s="31">
        <v>1.3294999999999999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8688.4</v>
      </c>
      <c r="D401" s="40">
        <v>8752.7666666666664</v>
      </c>
      <c r="E401" s="40">
        <v>8605.6333333333332</v>
      </c>
      <c r="F401" s="40">
        <v>8522.8666666666668</v>
      </c>
      <c r="G401" s="40">
        <v>8375.7333333333336</v>
      </c>
      <c r="H401" s="40">
        <v>8835.5333333333328</v>
      </c>
      <c r="I401" s="40">
        <v>8982.6666666666642</v>
      </c>
      <c r="J401" s="40">
        <v>9065.4333333333325</v>
      </c>
      <c r="K401" s="31">
        <v>8899.9</v>
      </c>
      <c r="L401" s="31">
        <v>8670</v>
      </c>
      <c r="M401" s="31">
        <v>0.10971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7091.1</v>
      </c>
      <c r="D402" s="40">
        <v>7117.0333333333328</v>
      </c>
      <c r="E402" s="40">
        <v>7024.0666666666657</v>
      </c>
      <c r="F402" s="40">
        <v>6957.0333333333328</v>
      </c>
      <c r="G402" s="40">
        <v>6864.0666666666657</v>
      </c>
      <c r="H402" s="40">
        <v>7184.0666666666657</v>
      </c>
      <c r="I402" s="40">
        <v>7277.0333333333328</v>
      </c>
      <c r="J402" s="40">
        <v>7344.0666666666657</v>
      </c>
      <c r="K402" s="31">
        <v>7210</v>
      </c>
      <c r="L402" s="31">
        <v>7050</v>
      </c>
      <c r="M402" s="31">
        <v>0.14327999999999999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117.3</v>
      </c>
      <c r="D403" s="40">
        <v>117.41666666666667</v>
      </c>
      <c r="E403" s="40">
        <v>114.88333333333334</v>
      </c>
      <c r="F403" s="40">
        <v>112.46666666666667</v>
      </c>
      <c r="G403" s="40">
        <v>109.93333333333334</v>
      </c>
      <c r="H403" s="40">
        <v>119.83333333333334</v>
      </c>
      <c r="I403" s="40">
        <v>122.36666666666667</v>
      </c>
      <c r="J403" s="40">
        <v>124.78333333333335</v>
      </c>
      <c r="K403" s="31">
        <v>119.95</v>
      </c>
      <c r="L403" s="31">
        <v>115</v>
      </c>
      <c r="M403" s="31">
        <v>9.9293200000000006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227.2</v>
      </c>
      <c r="D404" s="40">
        <v>229.58333333333334</v>
      </c>
      <c r="E404" s="40">
        <v>222.66666666666669</v>
      </c>
      <c r="F404" s="40">
        <v>218.13333333333335</v>
      </c>
      <c r="G404" s="40">
        <v>211.2166666666667</v>
      </c>
      <c r="H404" s="40">
        <v>234.11666666666667</v>
      </c>
      <c r="I404" s="40">
        <v>241.03333333333336</v>
      </c>
      <c r="J404" s="40">
        <v>245.56666666666666</v>
      </c>
      <c r="K404" s="31">
        <v>236.5</v>
      </c>
      <c r="L404" s="31">
        <v>225.05</v>
      </c>
      <c r="M404" s="31">
        <v>7.2760499999999997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307.75</v>
      </c>
      <c r="D405" s="40">
        <v>307.86666666666667</v>
      </c>
      <c r="E405" s="40">
        <v>295.88333333333333</v>
      </c>
      <c r="F405" s="40">
        <v>284.01666666666665</v>
      </c>
      <c r="G405" s="40">
        <v>272.0333333333333</v>
      </c>
      <c r="H405" s="40">
        <v>319.73333333333335</v>
      </c>
      <c r="I405" s="40">
        <v>331.7166666666667</v>
      </c>
      <c r="J405" s="40">
        <v>343.58333333333337</v>
      </c>
      <c r="K405" s="31">
        <v>319.85000000000002</v>
      </c>
      <c r="L405" s="31">
        <v>296</v>
      </c>
      <c r="M405" s="31">
        <v>3.7298200000000001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2309.35</v>
      </c>
      <c r="D406" s="40">
        <v>2318.7166666666667</v>
      </c>
      <c r="E406" s="40">
        <v>2269.4333333333334</v>
      </c>
      <c r="F406" s="40">
        <v>2229.5166666666669</v>
      </c>
      <c r="G406" s="40">
        <v>2180.2333333333336</v>
      </c>
      <c r="H406" s="40">
        <v>2358.6333333333332</v>
      </c>
      <c r="I406" s="40">
        <v>2407.916666666667</v>
      </c>
      <c r="J406" s="40">
        <v>2447.833333333333</v>
      </c>
      <c r="K406" s="31">
        <v>2368</v>
      </c>
      <c r="L406" s="31">
        <v>2278.8000000000002</v>
      </c>
      <c r="M406" s="31">
        <v>4.7649999999999998E-2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574.15</v>
      </c>
      <c r="D407" s="40">
        <v>577.76666666666677</v>
      </c>
      <c r="E407" s="40">
        <v>563.53333333333353</v>
      </c>
      <c r="F407" s="40">
        <v>552.91666666666674</v>
      </c>
      <c r="G407" s="40">
        <v>538.68333333333351</v>
      </c>
      <c r="H407" s="40">
        <v>588.38333333333355</v>
      </c>
      <c r="I407" s="40">
        <v>602.6166666666669</v>
      </c>
      <c r="J407" s="40">
        <v>613.23333333333358</v>
      </c>
      <c r="K407" s="31">
        <v>592</v>
      </c>
      <c r="L407" s="31">
        <v>567.15</v>
      </c>
      <c r="M407" s="31">
        <v>3.4342800000000002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108.15</v>
      </c>
      <c r="D408" s="40">
        <v>106.73333333333333</v>
      </c>
      <c r="E408" s="40">
        <v>102.21666666666667</v>
      </c>
      <c r="F408" s="40">
        <v>96.283333333333331</v>
      </c>
      <c r="G408" s="40">
        <v>91.766666666666666</v>
      </c>
      <c r="H408" s="40">
        <v>112.66666666666667</v>
      </c>
      <c r="I408" s="40">
        <v>117.18333333333335</v>
      </c>
      <c r="J408" s="40">
        <v>123.11666666666667</v>
      </c>
      <c r="K408" s="31">
        <v>111.25</v>
      </c>
      <c r="L408" s="31">
        <v>100.8</v>
      </c>
      <c r="M408" s="31">
        <v>73.84057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245.75</v>
      </c>
      <c r="D409" s="40">
        <v>246.71666666666667</v>
      </c>
      <c r="E409" s="40">
        <v>235.63333333333333</v>
      </c>
      <c r="F409" s="40">
        <v>225.51666666666665</v>
      </c>
      <c r="G409" s="40">
        <v>214.43333333333331</v>
      </c>
      <c r="H409" s="40">
        <v>256.83333333333337</v>
      </c>
      <c r="I409" s="40">
        <v>267.91666666666663</v>
      </c>
      <c r="J409" s="40">
        <v>278.03333333333336</v>
      </c>
      <c r="K409" s="31">
        <v>257.8</v>
      </c>
      <c r="L409" s="31">
        <v>236.6</v>
      </c>
      <c r="M409" s="31">
        <v>10.366630000000001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26556.05</v>
      </c>
      <c r="D410" s="40">
        <v>26434.016666666666</v>
      </c>
      <c r="E410" s="40">
        <v>26238.033333333333</v>
      </c>
      <c r="F410" s="40">
        <v>25920.016666666666</v>
      </c>
      <c r="G410" s="40">
        <v>25724.033333333333</v>
      </c>
      <c r="H410" s="40">
        <v>26752.033333333333</v>
      </c>
      <c r="I410" s="40">
        <v>26948.016666666663</v>
      </c>
      <c r="J410" s="40">
        <v>27266.033333333333</v>
      </c>
      <c r="K410" s="31">
        <v>26630</v>
      </c>
      <c r="L410" s="31">
        <v>26116</v>
      </c>
      <c r="M410" s="31">
        <v>0.49408999999999997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2050.35</v>
      </c>
      <c r="D411" s="40">
        <v>2045.05</v>
      </c>
      <c r="E411" s="40">
        <v>2030.2999999999997</v>
      </c>
      <c r="F411" s="40">
        <v>2010.2499999999998</v>
      </c>
      <c r="G411" s="40">
        <v>1995.4999999999995</v>
      </c>
      <c r="H411" s="40">
        <v>2065.1</v>
      </c>
      <c r="I411" s="40">
        <v>2079.8500000000004</v>
      </c>
      <c r="J411" s="40">
        <v>2099.9</v>
      </c>
      <c r="K411" s="31">
        <v>2059.8000000000002</v>
      </c>
      <c r="L411" s="31">
        <v>2025</v>
      </c>
      <c r="M411" s="31">
        <v>0.57054000000000005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1265.45</v>
      </c>
      <c r="D412" s="40">
        <v>1273.1833333333334</v>
      </c>
      <c r="E412" s="40">
        <v>1249.2166666666667</v>
      </c>
      <c r="F412" s="40">
        <v>1232.9833333333333</v>
      </c>
      <c r="G412" s="40">
        <v>1209.0166666666667</v>
      </c>
      <c r="H412" s="40">
        <v>1289.4166666666667</v>
      </c>
      <c r="I412" s="40">
        <v>1313.3833333333334</v>
      </c>
      <c r="J412" s="40">
        <v>1329.6166666666668</v>
      </c>
      <c r="K412" s="31">
        <v>1297.1500000000001</v>
      </c>
      <c r="L412" s="31">
        <v>1256.95</v>
      </c>
      <c r="M412" s="31">
        <v>13.13532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2211.0500000000002</v>
      </c>
      <c r="D413" s="40">
        <v>2204.6666666666665</v>
      </c>
      <c r="E413" s="40">
        <v>2187.3833333333332</v>
      </c>
      <c r="F413" s="40">
        <v>2163.7166666666667</v>
      </c>
      <c r="G413" s="40">
        <v>2146.4333333333334</v>
      </c>
      <c r="H413" s="40">
        <v>2228.333333333333</v>
      </c>
      <c r="I413" s="40">
        <v>2245.6166666666668</v>
      </c>
      <c r="J413" s="40">
        <v>2269.2833333333328</v>
      </c>
      <c r="K413" s="31">
        <v>2221.9499999999998</v>
      </c>
      <c r="L413" s="31">
        <v>2181</v>
      </c>
      <c r="M413" s="31">
        <v>3.1800199999999998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584.20000000000005</v>
      </c>
      <c r="D414" s="40">
        <v>585.30000000000007</v>
      </c>
      <c r="E414" s="40">
        <v>574.60000000000014</v>
      </c>
      <c r="F414" s="40">
        <v>565.00000000000011</v>
      </c>
      <c r="G414" s="40">
        <v>554.30000000000018</v>
      </c>
      <c r="H414" s="40">
        <v>594.90000000000009</v>
      </c>
      <c r="I414" s="40">
        <v>605.60000000000014</v>
      </c>
      <c r="J414" s="40">
        <v>615.20000000000005</v>
      </c>
      <c r="K414" s="31">
        <v>596</v>
      </c>
      <c r="L414" s="31">
        <v>575.70000000000005</v>
      </c>
      <c r="M414" s="31">
        <v>1.0802700000000001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1700.75</v>
      </c>
      <c r="D415" s="40">
        <v>1699.5833333333333</v>
      </c>
      <c r="E415" s="40">
        <v>1676.1666666666665</v>
      </c>
      <c r="F415" s="40">
        <v>1651.5833333333333</v>
      </c>
      <c r="G415" s="40">
        <v>1628.1666666666665</v>
      </c>
      <c r="H415" s="40">
        <v>1724.1666666666665</v>
      </c>
      <c r="I415" s="40">
        <v>1747.583333333333</v>
      </c>
      <c r="J415" s="40">
        <v>1772.1666666666665</v>
      </c>
      <c r="K415" s="31">
        <v>1723</v>
      </c>
      <c r="L415" s="31">
        <v>1675</v>
      </c>
      <c r="M415" s="31">
        <v>0.66137000000000001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1626.85</v>
      </c>
      <c r="D416" s="40">
        <v>1647.6666666666667</v>
      </c>
      <c r="E416" s="40">
        <v>1597.2333333333336</v>
      </c>
      <c r="F416" s="40">
        <v>1567.6166666666668</v>
      </c>
      <c r="G416" s="40">
        <v>1517.1833333333336</v>
      </c>
      <c r="H416" s="40">
        <v>1677.2833333333335</v>
      </c>
      <c r="I416" s="40">
        <v>1727.7166666666665</v>
      </c>
      <c r="J416" s="40">
        <v>1757.3333333333335</v>
      </c>
      <c r="K416" s="31">
        <v>1698.1</v>
      </c>
      <c r="L416" s="31">
        <v>1618.05</v>
      </c>
      <c r="M416" s="31">
        <v>0.54864999999999997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869.95</v>
      </c>
      <c r="D417" s="40">
        <v>851.23333333333323</v>
      </c>
      <c r="E417" s="40">
        <v>817.91666666666652</v>
      </c>
      <c r="F417" s="40">
        <v>765.88333333333333</v>
      </c>
      <c r="G417" s="40">
        <v>732.56666666666661</v>
      </c>
      <c r="H417" s="40">
        <v>903.26666666666642</v>
      </c>
      <c r="I417" s="40">
        <v>936.58333333333326</v>
      </c>
      <c r="J417" s="40">
        <v>988.61666666666633</v>
      </c>
      <c r="K417" s="31">
        <v>884.55</v>
      </c>
      <c r="L417" s="31">
        <v>799.2</v>
      </c>
      <c r="M417" s="31">
        <v>2.3655499999999998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634.4</v>
      </c>
      <c r="D418" s="40">
        <v>630.0333333333333</v>
      </c>
      <c r="E418" s="40">
        <v>619.86666666666656</v>
      </c>
      <c r="F418" s="40">
        <v>605.33333333333326</v>
      </c>
      <c r="G418" s="40">
        <v>595.16666666666652</v>
      </c>
      <c r="H418" s="40">
        <v>644.56666666666661</v>
      </c>
      <c r="I418" s="40">
        <v>654.73333333333335</v>
      </c>
      <c r="J418" s="40">
        <v>669.26666666666665</v>
      </c>
      <c r="K418" s="31">
        <v>640.20000000000005</v>
      </c>
      <c r="L418" s="31">
        <v>615.5</v>
      </c>
      <c r="M418" s="31">
        <v>1.84294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71.099999999999994</v>
      </c>
      <c r="D419" s="40">
        <v>71.850000000000009</v>
      </c>
      <c r="E419" s="40">
        <v>69.550000000000011</v>
      </c>
      <c r="F419" s="40">
        <v>68</v>
      </c>
      <c r="G419" s="40">
        <v>65.7</v>
      </c>
      <c r="H419" s="40">
        <v>73.40000000000002</v>
      </c>
      <c r="I419" s="40">
        <v>75.7</v>
      </c>
      <c r="J419" s="40">
        <v>77.250000000000028</v>
      </c>
      <c r="K419" s="31">
        <v>74.150000000000006</v>
      </c>
      <c r="L419" s="31">
        <v>70.3</v>
      </c>
      <c r="M419" s="31">
        <v>59.373019999999997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108.3</v>
      </c>
      <c r="D420" s="40">
        <v>109.33333333333333</v>
      </c>
      <c r="E420" s="40">
        <v>106.46666666666665</v>
      </c>
      <c r="F420" s="40">
        <v>104.63333333333333</v>
      </c>
      <c r="G420" s="40">
        <v>101.76666666666665</v>
      </c>
      <c r="H420" s="40">
        <v>111.16666666666666</v>
      </c>
      <c r="I420" s="40">
        <v>114.03333333333333</v>
      </c>
      <c r="J420" s="40">
        <v>115.86666666666666</v>
      </c>
      <c r="K420" s="31">
        <v>112.2</v>
      </c>
      <c r="L420" s="31">
        <v>107.5</v>
      </c>
      <c r="M420" s="31">
        <v>6.7690200000000003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410.75</v>
      </c>
      <c r="D421" s="40">
        <v>412.18333333333334</v>
      </c>
      <c r="E421" s="40">
        <v>408.56666666666666</v>
      </c>
      <c r="F421" s="40">
        <v>406.38333333333333</v>
      </c>
      <c r="G421" s="40">
        <v>402.76666666666665</v>
      </c>
      <c r="H421" s="40">
        <v>414.36666666666667</v>
      </c>
      <c r="I421" s="40">
        <v>417.98333333333335</v>
      </c>
      <c r="J421" s="40">
        <v>420.16666666666669</v>
      </c>
      <c r="K421" s="31">
        <v>415.8</v>
      </c>
      <c r="L421" s="31">
        <v>410</v>
      </c>
      <c r="M421" s="31">
        <v>158.97678999999999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115.25</v>
      </c>
      <c r="D422" s="40">
        <v>116.18333333333334</v>
      </c>
      <c r="E422" s="40">
        <v>113.06666666666668</v>
      </c>
      <c r="F422" s="40">
        <v>110.88333333333334</v>
      </c>
      <c r="G422" s="40">
        <v>107.76666666666668</v>
      </c>
      <c r="H422" s="40">
        <v>118.36666666666667</v>
      </c>
      <c r="I422" s="40">
        <v>121.48333333333335</v>
      </c>
      <c r="J422" s="40">
        <v>123.66666666666667</v>
      </c>
      <c r="K422" s="31">
        <v>119.3</v>
      </c>
      <c r="L422" s="31">
        <v>114</v>
      </c>
      <c r="M422" s="31">
        <v>583.81362999999999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311.45</v>
      </c>
      <c r="D423" s="40">
        <v>302.89999999999998</v>
      </c>
      <c r="E423" s="40">
        <v>290.89999999999998</v>
      </c>
      <c r="F423" s="40">
        <v>270.35000000000002</v>
      </c>
      <c r="G423" s="40">
        <v>258.35000000000002</v>
      </c>
      <c r="H423" s="40">
        <v>323.44999999999993</v>
      </c>
      <c r="I423" s="40">
        <v>335.44999999999993</v>
      </c>
      <c r="J423" s="40">
        <v>355.99999999999989</v>
      </c>
      <c r="K423" s="31">
        <v>314.89999999999998</v>
      </c>
      <c r="L423" s="31">
        <v>282.35000000000002</v>
      </c>
      <c r="M423" s="31">
        <v>69.182860000000005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259.3</v>
      </c>
      <c r="D424" s="40">
        <v>262.2</v>
      </c>
      <c r="E424" s="40">
        <v>254.64999999999998</v>
      </c>
      <c r="F424" s="40">
        <v>250</v>
      </c>
      <c r="G424" s="40">
        <v>242.45</v>
      </c>
      <c r="H424" s="40">
        <v>266.84999999999997</v>
      </c>
      <c r="I424" s="40">
        <v>274.40000000000003</v>
      </c>
      <c r="J424" s="40">
        <v>279.04999999999995</v>
      </c>
      <c r="K424" s="31">
        <v>269.75</v>
      </c>
      <c r="L424" s="31">
        <v>257.55</v>
      </c>
      <c r="M424" s="31">
        <v>3.0744099999999999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581.75</v>
      </c>
      <c r="D425" s="40">
        <v>584.5333333333333</v>
      </c>
      <c r="E425" s="40">
        <v>576.71666666666658</v>
      </c>
      <c r="F425" s="40">
        <v>571.68333333333328</v>
      </c>
      <c r="G425" s="40">
        <v>563.86666666666656</v>
      </c>
      <c r="H425" s="40">
        <v>589.56666666666661</v>
      </c>
      <c r="I425" s="40">
        <v>597.38333333333321</v>
      </c>
      <c r="J425" s="40">
        <v>602.41666666666663</v>
      </c>
      <c r="K425" s="31">
        <v>592.35</v>
      </c>
      <c r="L425" s="31">
        <v>579.5</v>
      </c>
      <c r="M425" s="31">
        <v>4.8887200000000002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592</v>
      </c>
      <c r="D426" s="40">
        <v>593.01666666666665</v>
      </c>
      <c r="E426" s="40">
        <v>586.0333333333333</v>
      </c>
      <c r="F426" s="40">
        <v>580.06666666666661</v>
      </c>
      <c r="G426" s="40">
        <v>573.08333333333326</v>
      </c>
      <c r="H426" s="40">
        <v>598.98333333333335</v>
      </c>
      <c r="I426" s="40">
        <v>605.9666666666667</v>
      </c>
      <c r="J426" s="40">
        <v>611.93333333333339</v>
      </c>
      <c r="K426" s="31">
        <v>600</v>
      </c>
      <c r="L426" s="31">
        <v>587.04999999999995</v>
      </c>
      <c r="M426" s="31">
        <v>2.4806300000000001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398.95</v>
      </c>
      <c r="D427" s="40">
        <v>398.93333333333339</v>
      </c>
      <c r="E427" s="40">
        <v>396.11666666666679</v>
      </c>
      <c r="F427" s="40">
        <v>393.28333333333342</v>
      </c>
      <c r="G427" s="40">
        <v>390.46666666666681</v>
      </c>
      <c r="H427" s="40">
        <v>401.76666666666677</v>
      </c>
      <c r="I427" s="40">
        <v>404.58333333333337</v>
      </c>
      <c r="J427" s="40">
        <v>407.41666666666674</v>
      </c>
      <c r="K427" s="31">
        <v>401.75</v>
      </c>
      <c r="L427" s="31">
        <v>396.1</v>
      </c>
      <c r="M427" s="31">
        <v>1.80162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288.7</v>
      </c>
      <c r="D428" s="40">
        <v>289.84999999999997</v>
      </c>
      <c r="E428" s="40">
        <v>285.14999999999992</v>
      </c>
      <c r="F428" s="40">
        <v>281.59999999999997</v>
      </c>
      <c r="G428" s="40">
        <v>276.89999999999992</v>
      </c>
      <c r="H428" s="40">
        <v>293.39999999999992</v>
      </c>
      <c r="I428" s="40">
        <v>298.09999999999997</v>
      </c>
      <c r="J428" s="40">
        <v>301.64999999999992</v>
      </c>
      <c r="K428" s="31">
        <v>294.55</v>
      </c>
      <c r="L428" s="31">
        <v>286.3</v>
      </c>
      <c r="M428" s="31">
        <v>6.6215900000000003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760.55</v>
      </c>
      <c r="D429" s="40">
        <v>763.63333333333333</v>
      </c>
      <c r="E429" s="40">
        <v>756.16666666666663</v>
      </c>
      <c r="F429" s="40">
        <v>751.7833333333333</v>
      </c>
      <c r="G429" s="40">
        <v>744.31666666666661</v>
      </c>
      <c r="H429" s="40">
        <v>768.01666666666665</v>
      </c>
      <c r="I429" s="40">
        <v>775.48333333333335</v>
      </c>
      <c r="J429" s="40">
        <v>779.86666666666667</v>
      </c>
      <c r="K429" s="31">
        <v>771.1</v>
      </c>
      <c r="L429" s="31">
        <v>759.25</v>
      </c>
      <c r="M429" s="31">
        <v>17.358640000000001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475.55</v>
      </c>
      <c r="D430" s="40">
        <v>479.14999999999992</v>
      </c>
      <c r="E430" s="40">
        <v>469.54999999999984</v>
      </c>
      <c r="F430" s="40">
        <v>463.5499999999999</v>
      </c>
      <c r="G430" s="40">
        <v>453.94999999999982</v>
      </c>
      <c r="H430" s="40">
        <v>485.14999999999986</v>
      </c>
      <c r="I430" s="40">
        <v>494.74999999999989</v>
      </c>
      <c r="J430" s="40">
        <v>500.74999999999989</v>
      </c>
      <c r="K430" s="31">
        <v>488.75</v>
      </c>
      <c r="L430" s="31">
        <v>473.15</v>
      </c>
      <c r="M430" s="31">
        <v>16.779409999999999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3517.45</v>
      </c>
      <c r="D431" s="40">
        <v>3547.9833333333336</v>
      </c>
      <c r="E431" s="40">
        <v>3466.416666666667</v>
      </c>
      <c r="F431" s="40">
        <v>3415.3833333333332</v>
      </c>
      <c r="G431" s="40">
        <v>3333.8166666666666</v>
      </c>
      <c r="H431" s="40">
        <v>3599.0166666666673</v>
      </c>
      <c r="I431" s="40">
        <v>3680.5833333333339</v>
      </c>
      <c r="J431" s="40">
        <v>3731.6166666666677</v>
      </c>
      <c r="K431" s="31">
        <v>3629.55</v>
      </c>
      <c r="L431" s="31">
        <v>3496.95</v>
      </c>
      <c r="M431" s="31">
        <v>3.1759999999999997E-2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2596.25</v>
      </c>
      <c r="D432" s="40">
        <v>2585.5833333333335</v>
      </c>
      <c r="E432" s="40">
        <v>2569.7166666666672</v>
      </c>
      <c r="F432" s="40">
        <v>2543.1833333333338</v>
      </c>
      <c r="G432" s="40">
        <v>2527.3166666666675</v>
      </c>
      <c r="H432" s="40">
        <v>2612.1166666666668</v>
      </c>
      <c r="I432" s="40">
        <v>2627.9833333333327</v>
      </c>
      <c r="J432" s="40">
        <v>2654.5166666666664</v>
      </c>
      <c r="K432" s="31">
        <v>2601.4499999999998</v>
      </c>
      <c r="L432" s="31">
        <v>2559.0500000000002</v>
      </c>
      <c r="M432" s="31">
        <v>0.44944000000000001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774.4</v>
      </c>
      <c r="D433" s="40">
        <v>780.2833333333333</v>
      </c>
      <c r="E433" s="40">
        <v>765.66666666666663</v>
      </c>
      <c r="F433" s="40">
        <v>756.93333333333328</v>
      </c>
      <c r="G433" s="40">
        <v>742.31666666666661</v>
      </c>
      <c r="H433" s="40">
        <v>789.01666666666665</v>
      </c>
      <c r="I433" s="40">
        <v>803.63333333333344</v>
      </c>
      <c r="J433" s="40">
        <v>812.36666666666667</v>
      </c>
      <c r="K433" s="31">
        <v>794.9</v>
      </c>
      <c r="L433" s="31">
        <v>771.55</v>
      </c>
      <c r="M433" s="31">
        <v>0.60148999999999997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350.3</v>
      </c>
      <c r="D434" s="40">
        <v>352.09999999999997</v>
      </c>
      <c r="E434" s="40">
        <v>345.19999999999993</v>
      </c>
      <c r="F434" s="40">
        <v>340.09999999999997</v>
      </c>
      <c r="G434" s="40">
        <v>333.19999999999993</v>
      </c>
      <c r="H434" s="40">
        <v>357.19999999999993</v>
      </c>
      <c r="I434" s="40">
        <v>364.09999999999991</v>
      </c>
      <c r="J434" s="40">
        <v>369.19999999999993</v>
      </c>
      <c r="K434" s="31">
        <v>359</v>
      </c>
      <c r="L434" s="31">
        <v>347</v>
      </c>
      <c r="M434" s="31">
        <v>3.3549799999999999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324.95</v>
      </c>
      <c r="D435" s="40">
        <v>325</v>
      </c>
      <c r="E435" s="40">
        <v>320</v>
      </c>
      <c r="F435" s="40">
        <v>315.05</v>
      </c>
      <c r="G435" s="40">
        <v>310.05</v>
      </c>
      <c r="H435" s="40">
        <v>329.95</v>
      </c>
      <c r="I435" s="40">
        <v>334.95</v>
      </c>
      <c r="J435" s="40">
        <v>339.9</v>
      </c>
      <c r="K435" s="31">
        <v>330</v>
      </c>
      <c r="L435" s="31">
        <v>320.05</v>
      </c>
      <c r="M435" s="31">
        <v>1.71255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2032.6</v>
      </c>
      <c r="D436" s="40">
        <v>2032.55</v>
      </c>
      <c r="E436" s="40">
        <v>2015.1</v>
      </c>
      <c r="F436" s="40">
        <v>1997.6</v>
      </c>
      <c r="G436" s="40">
        <v>1980.1499999999999</v>
      </c>
      <c r="H436" s="40">
        <v>2050.0500000000002</v>
      </c>
      <c r="I436" s="40">
        <v>2067.5</v>
      </c>
      <c r="J436" s="40">
        <v>2085</v>
      </c>
      <c r="K436" s="31">
        <v>2050</v>
      </c>
      <c r="L436" s="31">
        <v>2015.05</v>
      </c>
      <c r="M436" s="31">
        <v>0.64661000000000002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629.04999999999995</v>
      </c>
      <c r="D437" s="40">
        <v>625.85</v>
      </c>
      <c r="E437" s="40">
        <v>618.20000000000005</v>
      </c>
      <c r="F437" s="40">
        <v>607.35</v>
      </c>
      <c r="G437" s="40">
        <v>599.70000000000005</v>
      </c>
      <c r="H437" s="40">
        <v>636.70000000000005</v>
      </c>
      <c r="I437" s="40">
        <v>644.34999999999991</v>
      </c>
      <c r="J437" s="40">
        <v>655.20000000000005</v>
      </c>
      <c r="K437" s="31">
        <v>633.5</v>
      </c>
      <c r="L437" s="31">
        <v>615</v>
      </c>
      <c r="M437" s="31">
        <v>8.0890000000000004E-2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560.20000000000005</v>
      </c>
      <c r="D438" s="40">
        <v>554.4</v>
      </c>
      <c r="E438" s="40">
        <v>546.79999999999995</v>
      </c>
      <c r="F438" s="40">
        <v>533.4</v>
      </c>
      <c r="G438" s="40">
        <v>525.79999999999995</v>
      </c>
      <c r="H438" s="40">
        <v>567.79999999999995</v>
      </c>
      <c r="I438" s="40">
        <v>575.40000000000009</v>
      </c>
      <c r="J438" s="40">
        <v>588.79999999999995</v>
      </c>
      <c r="K438" s="31">
        <v>562</v>
      </c>
      <c r="L438" s="31">
        <v>541</v>
      </c>
      <c r="M438" s="31">
        <v>2.4815499999999999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</v>
      </c>
      <c r="D439" s="40">
        <v>6.0333333333333341</v>
      </c>
      <c r="E439" s="40">
        <v>5.9166666666666679</v>
      </c>
      <c r="F439" s="40">
        <v>5.8333333333333339</v>
      </c>
      <c r="G439" s="40">
        <v>5.7166666666666677</v>
      </c>
      <c r="H439" s="40">
        <v>6.116666666666668</v>
      </c>
      <c r="I439" s="40">
        <v>6.2333333333333334</v>
      </c>
      <c r="J439" s="40">
        <v>6.3166666666666682</v>
      </c>
      <c r="K439" s="31">
        <v>6.15</v>
      </c>
      <c r="L439" s="31">
        <v>5.95</v>
      </c>
      <c r="M439" s="31">
        <v>158.13337999999999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148.15</v>
      </c>
      <c r="D440" s="40">
        <v>144.65</v>
      </c>
      <c r="E440" s="40">
        <v>135.60000000000002</v>
      </c>
      <c r="F440" s="40">
        <v>123.05000000000001</v>
      </c>
      <c r="G440" s="40">
        <v>114.00000000000003</v>
      </c>
      <c r="H440" s="40">
        <v>157.20000000000002</v>
      </c>
      <c r="I440" s="40">
        <v>166.25000000000003</v>
      </c>
      <c r="J440" s="40">
        <v>178.8</v>
      </c>
      <c r="K440" s="31">
        <v>153.69999999999999</v>
      </c>
      <c r="L440" s="31">
        <v>132.1</v>
      </c>
      <c r="M440" s="31">
        <v>82.591840000000005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940.6</v>
      </c>
      <c r="D441" s="40">
        <v>933.6</v>
      </c>
      <c r="E441" s="40">
        <v>922.2</v>
      </c>
      <c r="F441" s="40">
        <v>903.80000000000007</v>
      </c>
      <c r="G441" s="40">
        <v>892.40000000000009</v>
      </c>
      <c r="H441" s="40">
        <v>952</v>
      </c>
      <c r="I441" s="40">
        <v>963.39999999999986</v>
      </c>
      <c r="J441" s="40">
        <v>981.8</v>
      </c>
      <c r="K441" s="31">
        <v>945</v>
      </c>
      <c r="L441" s="31">
        <v>915.2</v>
      </c>
      <c r="M441" s="31">
        <v>0.70204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615.25</v>
      </c>
      <c r="D442" s="40">
        <v>611.56666666666672</v>
      </c>
      <c r="E442" s="40">
        <v>599.23333333333346</v>
      </c>
      <c r="F442" s="40">
        <v>583.2166666666667</v>
      </c>
      <c r="G442" s="40">
        <v>570.88333333333344</v>
      </c>
      <c r="H442" s="40">
        <v>627.58333333333348</v>
      </c>
      <c r="I442" s="40">
        <v>639.91666666666674</v>
      </c>
      <c r="J442" s="40">
        <v>655.93333333333351</v>
      </c>
      <c r="K442" s="31">
        <v>623.9</v>
      </c>
      <c r="L442" s="31">
        <v>595.54999999999995</v>
      </c>
      <c r="M442" s="31">
        <v>7.4326600000000003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1414.5</v>
      </c>
      <c r="D443" s="40">
        <v>1418</v>
      </c>
      <c r="E443" s="40">
        <v>1387</v>
      </c>
      <c r="F443" s="40">
        <v>1359.5</v>
      </c>
      <c r="G443" s="40">
        <v>1328.5</v>
      </c>
      <c r="H443" s="40">
        <v>1445.5</v>
      </c>
      <c r="I443" s="40">
        <v>1476.5</v>
      </c>
      <c r="J443" s="40">
        <v>1504</v>
      </c>
      <c r="K443" s="31">
        <v>1449</v>
      </c>
      <c r="L443" s="31">
        <v>1390.5</v>
      </c>
      <c r="M443" s="31">
        <v>0.34065000000000001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599.35</v>
      </c>
      <c r="D444" s="40">
        <v>599.08333333333337</v>
      </c>
      <c r="E444" s="40">
        <v>581.91666666666674</v>
      </c>
      <c r="F444" s="40">
        <v>564.48333333333335</v>
      </c>
      <c r="G444" s="40">
        <v>547.31666666666672</v>
      </c>
      <c r="H444" s="40">
        <v>616.51666666666677</v>
      </c>
      <c r="I444" s="40">
        <v>633.68333333333351</v>
      </c>
      <c r="J444" s="40">
        <v>651.11666666666679</v>
      </c>
      <c r="K444" s="31">
        <v>616.25</v>
      </c>
      <c r="L444" s="31">
        <v>581.65</v>
      </c>
      <c r="M444" s="31">
        <v>2.7837100000000001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8894.4</v>
      </c>
      <c r="D445" s="40">
        <v>8879.85</v>
      </c>
      <c r="E445" s="40">
        <v>8839.5500000000011</v>
      </c>
      <c r="F445" s="40">
        <v>8784.7000000000007</v>
      </c>
      <c r="G445" s="40">
        <v>8744.4000000000015</v>
      </c>
      <c r="H445" s="40">
        <v>8934.7000000000007</v>
      </c>
      <c r="I445" s="40">
        <v>8975</v>
      </c>
      <c r="J445" s="40">
        <v>9029.85</v>
      </c>
      <c r="K445" s="31">
        <v>8920.15</v>
      </c>
      <c r="L445" s="31">
        <v>8825</v>
      </c>
      <c r="M445" s="31">
        <v>8.2379999999999995E-2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34.6</v>
      </c>
      <c r="D446" s="40">
        <v>34.85</v>
      </c>
      <c r="E446" s="40">
        <v>34.25</v>
      </c>
      <c r="F446" s="40">
        <v>33.9</v>
      </c>
      <c r="G446" s="40">
        <v>33.299999999999997</v>
      </c>
      <c r="H446" s="40">
        <v>35.200000000000003</v>
      </c>
      <c r="I446" s="40">
        <v>35.800000000000011</v>
      </c>
      <c r="J446" s="40">
        <v>36.150000000000006</v>
      </c>
      <c r="K446" s="31">
        <v>35.450000000000003</v>
      </c>
      <c r="L446" s="31">
        <v>34.5</v>
      </c>
      <c r="M446" s="31">
        <v>25.192139999999998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509.2</v>
      </c>
      <c r="D447" s="40">
        <v>512.81666666666672</v>
      </c>
      <c r="E447" s="40">
        <v>502.88333333333344</v>
      </c>
      <c r="F447" s="40">
        <v>496.56666666666672</v>
      </c>
      <c r="G447" s="40">
        <v>486.63333333333344</v>
      </c>
      <c r="H447" s="40">
        <v>519.13333333333344</v>
      </c>
      <c r="I447" s="40">
        <v>529.06666666666661</v>
      </c>
      <c r="J447" s="40">
        <v>535.38333333333344</v>
      </c>
      <c r="K447" s="31">
        <v>522.75</v>
      </c>
      <c r="L447" s="31">
        <v>506.5</v>
      </c>
      <c r="M447" s="31">
        <v>11.87899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889.85</v>
      </c>
      <c r="D448" s="40">
        <v>884.66666666666663</v>
      </c>
      <c r="E448" s="40">
        <v>870.33333333333326</v>
      </c>
      <c r="F448" s="40">
        <v>850.81666666666661</v>
      </c>
      <c r="G448" s="40">
        <v>836.48333333333323</v>
      </c>
      <c r="H448" s="40">
        <v>904.18333333333328</v>
      </c>
      <c r="I448" s="40">
        <v>918.51666666666654</v>
      </c>
      <c r="J448" s="40">
        <v>938.0333333333333</v>
      </c>
      <c r="K448" s="31">
        <v>899</v>
      </c>
      <c r="L448" s="31">
        <v>865.15</v>
      </c>
      <c r="M448" s="31">
        <v>0.43096000000000001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18065.349999999999</v>
      </c>
      <c r="D449" s="40">
        <v>18185.116666666665</v>
      </c>
      <c r="E449" s="40">
        <v>17880.23333333333</v>
      </c>
      <c r="F449" s="40">
        <v>17695.116666666665</v>
      </c>
      <c r="G449" s="40">
        <v>17390.23333333333</v>
      </c>
      <c r="H449" s="40">
        <v>18370.23333333333</v>
      </c>
      <c r="I449" s="40">
        <v>18675.116666666669</v>
      </c>
      <c r="J449" s="40">
        <v>18860.23333333333</v>
      </c>
      <c r="K449" s="31">
        <v>18490</v>
      </c>
      <c r="L449" s="31">
        <v>18000</v>
      </c>
      <c r="M449" s="31">
        <v>1.2670000000000001E-2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826.6</v>
      </c>
      <c r="D450" s="40">
        <v>826.38333333333333</v>
      </c>
      <c r="E450" s="40">
        <v>818.31666666666661</v>
      </c>
      <c r="F450" s="40">
        <v>810.0333333333333</v>
      </c>
      <c r="G450" s="40">
        <v>801.96666666666658</v>
      </c>
      <c r="H450" s="40">
        <v>834.66666666666663</v>
      </c>
      <c r="I450" s="40">
        <v>842.73333333333346</v>
      </c>
      <c r="J450" s="40">
        <v>851.01666666666665</v>
      </c>
      <c r="K450" s="31">
        <v>834.45</v>
      </c>
      <c r="L450" s="31">
        <v>818.1</v>
      </c>
      <c r="M450" s="31">
        <v>22.92653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195.95</v>
      </c>
      <c r="D451" s="40">
        <v>197.19999999999996</v>
      </c>
      <c r="E451" s="40">
        <v>193.19999999999993</v>
      </c>
      <c r="F451" s="40">
        <v>190.44999999999996</v>
      </c>
      <c r="G451" s="40">
        <v>186.44999999999993</v>
      </c>
      <c r="H451" s="40">
        <v>199.94999999999993</v>
      </c>
      <c r="I451" s="40">
        <v>203.95</v>
      </c>
      <c r="J451" s="40">
        <v>206.69999999999993</v>
      </c>
      <c r="K451" s="31">
        <v>201.2</v>
      </c>
      <c r="L451" s="31">
        <v>194.45</v>
      </c>
      <c r="M451" s="31">
        <v>20.919560000000001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1392</v>
      </c>
      <c r="D452" s="40">
        <v>1399.5333333333335</v>
      </c>
      <c r="E452" s="40">
        <v>1380.0666666666671</v>
      </c>
      <c r="F452" s="40">
        <v>1368.1333333333334</v>
      </c>
      <c r="G452" s="40">
        <v>1348.666666666667</v>
      </c>
      <c r="H452" s="40">
        <v>1411.4666666666672</v>
      </c>
      <c r="I452" s="40">
        <v>1430.9333333333338</v>
      </c>
      <c r="J452" s="40">
        <v>1442.8666666666672</v>
      </c>
      <c r="K452" s="31">
        <v>1419</v>
      </c>
      <c r="L452" s="31">
        <v>1387.6</v>
      </c>
      <c r="M452" s="31">
        <v>1.8837299999999999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3671.85</v>
      </c>
      <c r="D453" s="40">
        <v>3669.1166666666668</v>
      </c>
      <c r="E453" s="40">
        <v>3650.6333333333337</v>
      </c>
      <c r="F453" s="40">
        <v>3629.416666666667</v>
      </c>
      <c r="G453" s="40">
        <v>3610.9333333333338</v>
      </c>
      <c r="H453" s="40">
        <v>3690.3333333333335</v>
      </c>
      <c r="I453" s="40">
        <v>3708.8166666666671</v>
      </c>
      <c r="J453" s="40">
        <v>3730.0333333333333</v>
      </c>
      <c r="K453" s="31">
        <v>3687.6</v>
      </c>
      <c r="L453" s="31">
        <v>3647.9</v>
      </c>
      <c r="M453" s="31">
        <v>19.02533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853.3</v>
      </c>
      <c r="D454" s="40">
        <v>848.21666666666658</v>
      </c>
      <c r="E454" s="40">
        <v>839.63333333333321</v>
      </c>
      <c r="F454" s="40">
        <v>825.96666666666658</v>
      </c>
      <c r="G454" s="40">
        <v>817.38333333333321</v>
      </c>
      <c r="H454" s="40">
        <v>861.88333333333321</v>
      </c>
      <c r="I454" s="40">
        <v>870.46666666666647</v>
      </c>
      <c r="J454" s="40">
        <v>884.13333333333321</v>
      </c>
      <c r="K454" s="31">
        <v>856.8</v>
      </c>
      <c r="L454" s="31">
        <v>834.55</v>
      </c>
      <c r="M454" s="31">
        <v>24.645700000000001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4861.6000000000004</v>
      </c>
      <c r="D455" s="40">
        <v>4865.583333333333</v>
      </c>
      <c r="E455" s="40">
        <v>4807.1666666666661</v>
      </c>
      <c r="F455" s="40">
        <v>4752.7333333333327</v>
      </c>
      <c r="G455" s="40">
        <v>4694.3166666666657</v>
      </c>
      <c r="H455" s="40">
        <v>4920.0166666666664</v>
      </c>
      <c r="I455" s="40">
        <v>4978.4333333333325</v>
      </c>
      <c r="J455" s="40">
        <v>5032.8666666666668</v>
      </c>
      <c r="K455" s="31">
        <v>4924</v>
      </c>
      <c r="L455" s="31">
        <v>4811.1499999999996</v>
      </c>
      <c r="M455" s="31">
        <v>1.3605100000000001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1251.0999999999999</v>
      </c>
      <c r="D456" s="40">
        <v>1246.8999999999999</v>
      </c>
      <c r="E456" s="40">
        <v>1227.9999999999998</v>
      </c>
      <c r="F456" s="40">
        <v>1204.8999999999999</v>
      </c>
      <c r="G456" s="40">
        <v>1185.9999999999998</v>
      </c>
      <c r="H456" s="40">
        <v>1269.9999999999998</v>
      </c>
      <c r="I456" s="40">
        <v>1288.8999999999999</v>
      </c>
      <c r="J456" s="40">
        <v>1311.9999999999998</v>
      </c>
      <c r="K456" s="31">
        <v>1265.8</v>
      </c>
      <c r="L456" s="31">
        <v>1223.8</v>
      </c>
      <c r="M456" s="31">
        <v>0.89039000000000001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139.35</v>
      </c>
      <c r="D457" s="40">
        <v>139.03333333333333</v>
      </c>
      <c r="E457" s="40">
        <v>137.71666666666667</v>
      </c>
      <c r="F457" s="40">
        <v>136.08333333333334</v>
      </c>
      <c r="G457" s="40">
        <v>134.76666666666668</v>
      </c>
      <c r="H457" s="40">
        <v>140.66666666666666</v>
      </c>
      <c r="I457" s="40">
        <v>141.98333333333332</v>
      </c>
      <c r="J457" s="40">
        <v>143.61666666666665</v>
      </c>
      <c r="K457" s="31">
        <v>140.35</v>
      </c>
      <c r="L457" s="31">
        <v>137.4</v>
      </c>
      <c r="M457" s="31">
        <v>15.064209999999999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284.3</v>
      </c>
      <c r="D458" s="40">
        <v>284.43333333333334</v>
      </c>
      <c r="E458" s="40">
        <v>281.51666666666665</v>
      </c>
      <c r="F458" s="40">
        <v>278.73333333333329</v>
      </c>
      <c r="G458" s="40">
        <v>275.81666666666661</v>
      </c>
      <c r="H458" s="40">
        <v>287.2166666666667</v>
      </c>
      <c r="I458" s="40">
        <v>290.13333333333333</v>
      </c>
      <c r="J458" s="40">
        <v>292.91666666666674</v>
      </c>
      <c r="K458" s="31">
        <v>287.35000000000002</v>
      </c>
      <c r="L458" s="31">
        <v>281.64999999999998</v>
      </c>
      <c r="M458" s="31">
        <v>178.64053000000001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125.65</v>
      </c>
      <c r="D459" s="40">
        <v>125.60000000000001</v>
      </c>
      <c r="E459" s="40">
        <v>124.60000000000002</v>
      </c>
      <c r="F459" s="40">
        <v>123.55000000000001</v>
      </c>
      <c r="G459" s="40">
        <v>122.55000000000003</v>
      </c>
      <c r="H459" s="40">
        <v>126.65000000000002</v>
      </c>
      <c r="I459" s="40">
        <v>127.64999999999999</v>
      </c>
      <c r="J459" s="40">
        <v>128.70000000000002</v>
      </c>
      <c r="K459" s="31">
        <v>126.6</v>
      </c>
      <c r="L459" s="31">
        <v>124.55</v>
      </c>
      <c r="M459" s="31">
        <v>169.68192999999999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1375.05</v>
      </c>
      <c r="D460" s="40">
        <v>1378.2666666666667</v>
      </c>
      <c r="E460" s="40">
        <v>1361.7833333333333</v>
      </c>
      <c r="F460" s="40">
        <v>1348.5166666666667</v>
      </c>
      <c r="G460" s="40">
        <v>1332.0333333333333</v>
      </c>
      <c r="H460" s="40">
        <v>1391.5333333333333</v>
      </c>
      <c r="I460" s="40">
        <v>1408.0166666666664</v>
      </c>
      <c r="J460" s="40">
        <v>1421.2833333333333</v>
      </c>
      <c r="K460" s="31">
        <v>1394.75</v>
      </c>
      <c r="L460" s="31">
        <v>1365</v>
      </c>
      <c r="M460" s="31">
        <v>91.578980000000001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3919.15</v>
      </c>
      <c r="D461" s="40">
        <v>3923.7166666666667</v>
      </c>
      <c r="E461" s="40">
        <v>3868.4333333333334</v>
      </c>
      <c r="F461" s="40">
        <v>3817.7166666666667</v>
      </c>
      <c r="G461" s="40">
        <v>3762.4333333333334</v>
      </c>
      <c r="H461" s="40">
        <v>3974.4333333333334</v>
      </c>
      <c r="I461" s="40">
        <v>4029.7166666666672</v>
      </c>
      <c r="J461" s="40">
        <v>4080.4333333333334</v>
      </c>
      <c r="K461" s="31">
        <v>3979</v>
      </c>
      <c r="L461" s="31">
        <v>3873</v>
      </c>
      <c r="M461" s="31">
        <v>6.4810000000000006E-2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1449.5</v>
      </c>
      <c r="D462" s="40">
        <v>1453.4166666666667</v>
      </c>
      <c r="E462" s="40">
        <v>1440.0833333333335</v>
      </c>
      <c r="F462" s="40">
        <v>1430.6666666666667</v>
      </c>
      <c r="G462" s="40">
        <v>1417.3333333333335</v>
      </c>
      <c r="H462" s="40">
        <v>1462.8333333333335</v>
      </c>
      <c r="I462" s="40">
        <v>1476.166666666667</v>
      </c>
      <c r="J462" s="40">
        <v>1485.5833333333335</v>
      </c>
      <c r="K462" s="31">
        <v>1466.75</v>
      </c>
      <c r="L462" s="31">
        <v>1444</v>
      </c>
      <c r="M462" s="31">
        <v>19.939440000000001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169.3</v>
      </c>
      <c r="D463" s="40">
        <v>167.13333333333333</v>
      </c>
      <c r="E463" s="40">
        <v>162.06666666666666</v>
      </c>
      <c r="F463" s="40">
        <v>154.83333333333334</v>
      </c>
      <c r="G463" s="40">
        <v>149.76666666666668</v>
      </c>
      <c r="H463" s="40">
        <v>174.36666666666665</v>
      </c>
      <c r="I463" s="40">
        <v>179.43333333333331</v>
      </c>
      <c r="J463" s="40">
        <v>186.66666666666663</v>
      </c>
      <c r="K463" s="31">
        <v>172.2</v>
      </c>
      <c r="L463" s="31">
        <v>159.9</v>
      </c>
      <c r="M463" s="31">
        <v>41.359119999999997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968.6</v>
      </c>
      <c r="D464" s="40">
        <v>968.61666666666667</v>
      </c>
      <c r="E464" s="40">
        <v>956.58333333333337</v>
      </c>
      <c r="F464" s="40">
        <v>944.56666666666672</v>
      </c>
      <c r="G464" s="40">
        <v>932.53333333333342</v>
      </c>
      <c r="H464" s="40">
        <v>980.63333333333333</v>
      </c>
      <c r="I464" s="40">
        <v>992.66666666666663</v>
      </c>
      <c r="J464" s="40">
        <v>1004.6833333333333</v>
      </c>
      <c r="K464" s="31">
        <v>980.65</v>
      </c>
      <c r="L464" s="31">
        <v>956.6</v>
      </c>
      <c r="M464" s="31">
        <v>5.1172399999999998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1374.8</v>
      </c>
      <c r="D465" s="40">
        <v>1385.75</v>
      </c>
      <c r="E465" s="40">
        <v>1351.7</v>
      </c>
      <c r="F465" s="40">
        <v>1328.6000000000001</v>
      </c>
      <c r="G465" s="40">
        <v>1294.5500000000002</v>
      </c>
      <c r="H465" s="40">
        <v>1408.85</v>
      </c>
      <c r="I465" s="40">
        <v>1442.9</v>
      </c>
      <c r="J465" s="40">
        <v>1465.9999999999998</v>
      </c>
      <c r="K465" s="31">
        <v>1419.8</v>
      </c>
      <c r="L465" s="31">
        <v>1362.65</v>
      </c>
      <c r="M465" s="31">
        <v>1.9465300000000001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1244.3</v>
      </c>
      <c r="D466" s="40">
        <v>1255.45</v>
      </c>
      <c r="E466" s="40">
        <v>1228.8500000000001</v>
      </c>
      <c r="F466" s="40">
        <v>1213.4000000000001</v>
      </c>
      <c r="G466" s="40">
        <v>1186.8000000000002</v>
      </c>
      <c r="H466" s="40">
        <v>1270.9000000000001</v>
      </c>
      <c r="I466" s="40">
        <v>1297.5</v>
      </c>
      <c r="J466" s="40">
        <v>1312.95</v>
      </c>
      <c r="K466" s="31">
        <v>1282.05</v>
      </c>
      <c r="L466" s="31">
        <v>1240</v>
      </c>
      <c r="M466" s="31">
        <v>1.7134799999999999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1571.6</v>
      </c>
      <c r="D467" s="40">
        <v>1574.1833333333334</v>
      </c>
      <c r="E467" s="40">
        <v>1560.4166666666667</v>
      </c>
      <c r="F467" s="40">
        <v>1549.2333333333333</v>
      </c>
      <c r="G467" s="40">
        <v>1535.4666666666667</v>
      </c>
      <c r="H467" s="40">
        <v>1585.3666666666668</v>
      </c>
      <c r="I467" s="40">
        <v>1599.1333333333332</v>
      </c>
      <c r="J467" s="40">
        <v>1610.3166666666668</v>
      </c>
      <c r="K467" s="31">
        <v>1587.95</v>
      </c>
      <c r="L467" s="31">
        <v>1563</v>
      </c>
      <c r="M467" s="31">
        <v>0.59992000000000001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1815.35</v>
      </c>
      <c r="D468" s="40">
        <v>1818.3999999999999</v>
      </c>
      <c r="E468" s="40">
        <v>1802.1999999999998</v>
      </c>
      <c r="F468" s="40">
        <v>1789.05</v>
      </c>
      <c r="G468" s="40">
        <v>1772.85</v>
      </c>
      <c r="H468" s="40">
        <v>1831.5499999999997</v>
      </c>
      <c r="I468" s="40">
        <v>1847.75</v>
      </c>
      <c r="J468" s="40">
        <v>1860.8999999999996</v>
      </c>
      <c r="K468" s="31">
        <v>1834.6</v>
      </c>
      <c r="L468" s="31">
        <v>1805.25</v>
      </c>
      <c r="M468" s="31">
        <v>10.5929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3052.75</v>
      </c>
      <c r="D469" s="40">
        <v>3058.7999999999997</v>
      </c>
      <c r="E469" s="40">
        <v>3030.5499999999993</v>
      </c>
      <c r="F469" s="40">
        <v>3008.3499999999995</v>
      </c>
      <c r="G469" s="40">
        <v>2980.099999999999</v>
      </c>
      <c r="H469" s="40">
        <v>3080.9999999999995</v>
      </c>
      <c r="I469" s="40">
        <v>3109.2500000000005</v>
      </c>
      <c r="J469" s="40">
        <v>3131.45</v>
      </c>
      <c r="K469" s="31">
        <v>3087.05</v>
      </c>
      <c r="L469" s="31">
        <v>3036.6</v>
      </c>
      <c r="M469" s="31">
        <v>1.20644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473.15</v>
      </c>
      <c r="D470" s="40">
        <v>472.16666666666669</v>
      </c>
      <c r="E470" s="40">
        <v>466.68333333333339</v>
      </c>
      <c r="F470" s="40">
        <v>460.2166666666667</v>
      </c>
      <c r="G470" s="40">
        <v>454.73333333333341</v>
      </c>
      <c r="H470" s="40">
        <v>478.63333333333338</v>
      </c>
      <c r="I470" s="40">
        <v>484.11666666666662</v>
      </c>
      <c r="J470" s="40">
        <v>490.58333333333337</v>
      </c>
      <c r="K470" s="31">
        <v>477.65</v>
      </c>
      <c r="L470" s="31">
        <v>465.7</v>
      </c>
      <c r="M470" s="31">
        <v>30.576910000000002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941.35</v>
      </c>
      <c r="D471" s="40">
        <v>941.81666666666661</v>
      </c>
      <c r="E471" s="40">
        <v>919.48333333333323</v>
      </c>
      <c r="F471" s="40">
        <v>897.61666666666667</v>
      </c>
      <c r="G471" s="40">
        <v>875.2833333333333</v>
      </c>
      <c r="H471" s="40">
        <v>963.68333333333317</v>
      </c>
      <c r="I471" s="40">
        <v>986.01666666666665</v>
      </c>
      <c r="J471" s="40">
        <v>1007.8833333333331</v>
      </c>
      <c r="K471" s="31">
        <v>964.15</v>
      </c>
      <c r="L471" s="31">
        <v>919.95</v>
      </c>
      <c r="M471" s="31">
        <v>31.217839999999999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20.350000000000001</v>
      </c>
      <c r="D472" s="40">
        <v>20.5</v>
      </c>
      <c r="E472" s="40">
        <v>20.05</v>
      </c>
      <c r="F472" s="40">
        <v>19.75</v>
      </c>
      <c r="G472" s="40">
        <v>19.3</v>
      </c>
      <c r="H472" s="40">
        <v>20.8</v>
      </c>
      <c r="I472" s="40">
        <v>21.250000000000004</v>
      </c>
      <c r="J472" s="40">
        <v>21.55</v>
      </c>
      <c r="K472" s="31">
        <v>20.95</v>
      </c>
      <c r="L472" s="31">
        <v>20.2</v>
      </c>
      <c r="M472" s="31">
        <v>92.326449999999994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122.85</v>
      </c>
      <c r="D473" s="40">
        <v>124.05</v>
      </c>
      <c r="E473" s="40">
        <v>120.8</v>
      </c>
      <c r="F473" s="40">
        <v>118.75</v>
      </c>
      <c r="G473" s="40">
        <v>115.5</v>
      </c>
      <c r="H473" s="40">
        <v>126.1</v>
      </c>
      <c r="I473" s="40">
        <v>129.35</v>
      </c>
      <c r="J473" s="40">
        <v>131.39999999999998</v>
      </c>
      <c r="K473" s="31">
        <v>127.3</v>
      </c>
      <c r="L473" s="31">
        <v>122</v>
      </c>
      <c r="M473" s="31">
        <v>1.4889399999999999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1267.2</v>
      </c>
      <c r="D474" s="40">
        <v>1268.8166666666666</v>
      </c>
      <c r="E474" s="40">
        <v>1249.6333333333332</v>
      </c>
      <c r="F474" s="40">
        <v>1232.0666666666666</v>
      </c>
      <c r="G474" s="40">
        <v>1212.8833333333332</v>
      </c>
      <c r="H474" s="40">
        <v>1286.3833333333332</v>
      </c>
      <c r="I474" s="40">
        <v>1305.5666666666666</v>
      </c>
      <c r="J474" s="40">
        <v>1323.1333333333332</v>
      </c>
      <c r="K474" s="31">
        <v>1288</v>
      </c>
      <c r="L474" s="31">
        <v>1251.25</v>
      </c>
      <c r="M474" s="31">
        <v>3.8235899999999998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12.6</v>
      </c>
      <c r="D475" s="40">
        <v>12.633333333333335</v>
      </c>
      <c r="E475" s="40">
        <v>12.516666666666669</v>
      </c>
      <c r="F475" s="40">
        <v>12.433333333333335</v>
      </c>
      <c r="G475" s="40">
        <v>12.31666666666667</v>
      </c>
      <c r="H475" s="40">
        <v>12.716666666666669</v>
      </c>
      <c r="I475" s="40">
        <v>12.833333333333332</v>
      </c>
      <c r="J475" s="40">
        <v>12.916666666666668</v>
      </c>
      <c r="K475" s="31">
        <v>12.75</v>
      </c>
      <c r="L475" s="31">
        <v>12.55</v>
      </c>
      <c r="M475" s="31">
        <v>18.05611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481.75</v>
      </c>
      <c r="D476" s="40">
        <v>484.55</v>
      </c>
      <c r="E476" s="40">
        <v>477.20000000000005</v>
      </c>
      <c r="F476" s="40">
        <v>472.65000000000003</v>
      </c>
      <c r="G476" s="40">
        <v>465.30000000000007</v>
      </c>
      <c r="H476" s="40">
        <v>489.1</v>
      </c>
      <c r="I476" s="40">
        <v>496.45000000000005</v>
      </c>
      <c r="J476" s="40">
        <v>501</v>
      </c>
      <c r="K476" s="31">
        <v>491.9</v>
      </c>
      <c r="L476" s="31">
        <v>480</v>
      </c>
      <c r="M476" s="31">
        <v>2.7682699999999998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719.65</v>
      </c>
      <c r="D477" s="40">
        <v>722.15</v>
      </c>
      <c r="E477" s="40">
        <v>714.5</v>
      </c>
      <c r="F477" s="40">
        <v>709.35</v>
      </c>
      <c r="G477" s="40">
        <v>701.7</v>
      </c>
      <c r="H477" s="40">
        <v>727.3</v>
      </c>
      <c r="I477" s="40">
        <v>734.94999999999982</v>
      </c>
      <c r="J477" s="40">
        <v>740.09999999999991</v>
      </c>
      <c r="K477" s="31">
        <v>729.8</v>
      </c>
      <c r="L477" s="31">
        <v>717</v>
      </c>
      <c r="M477" s="31">
        <v>15.385669999999999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1145.45</v>
      </c>
      <c r="D478" s="40">
        <v>1143.5333333333333</v>
      </c>
      <c r="E478" s="40">
        <v>1122.0666666666666</v>
      </c>
      <c r="F478" s="40">
        <v>1098.6833333333334</v>
      </c>
      <c r="G478" s="40">
        <v>1077.2166666666667</v>
      </c>
      <c r="H478" s="40">
        <v>1166.9166666666665</v>
      </c>
      <c r="I478" s="40">
        <v>1188.3833333333332</v>
      </c>
      <c r="J478" s="40">
        <v>1211.7666666666664</v>
      </c>
      <c r="K478" s="31">
        <v>1165</v>
      </c>
      <c r="L478" s="31">
        <v>1120.1500000000001</v>
      </c>
      <c r="M478" s="31">
        <v>5.1167299999999996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160.15</v>
      </c>
      <c r="D479" s="40">
        <v>161.53333333333333</v>
      </c>
      <c r="E479" s="40">
        <v>157.71666666666667</v>
      </c>
      <c r="F479" s="40">
        <v>155.28333333333333</v>
      </c>
      <c r="G479" s="40">
        <v>151.46666666666667</v>
      </c>
      <c r="H479" s="40">
        <v>163.96666666666667</v>
      </c>
      <c r="I479" s="40">
        <v>167.78333333333333</v>
      </c>
      <c r="J479" s="40">
        <v>170.21666666666667</v>
      </c>
      <c r="K479" s="31">
        <v>165.35</v>
      </c>
      <c r="L479" s="31">
        <v>159.1</v>
      </c>
      <c r="M479" s="31">
        <v>5.3828399999999998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19.7</v>
      </c>
      <c r="D480" s="40">
        <v>19.733333333333334</v>
      </c>
      <c r="E480" s="40">
        <v>19.416666666666668</v>
      </c>
      <c r="F480" s="40">
        <v>19.133333333333333</v>
      </c>
      <c r="G480" s="40">
        <v>18.816666666666666</v>
      </c>
      <c r="H480" s="40">
        <v>20.016666666666669</v>
      </c>
      <c r="I480" s="40">
        <v>20.333333333333332</v>
      </c>
      <c r="J480" s="40">
        <v>20.616666666666671</v>
      </c>
      <c r="K480" s="31">
        <v>20.05</v>
      </c>
      <c r="L480" s="31">
        <v>19.45</v>
      </c>
      <c r="M480" s="31">
        <v>39.45102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7307.1</v>
      </c>
      <c r="D481" s="40">
        <v>7342.333333333333</v>
      </c>
      <c r="E481" s="40">
        <v>7265.7666666666664</v>
      </c>
      <c r="F481" s="40">
        <v>7224.4333333333334</v>
      </c>
      <c r="G481" s="40">
        <v>7147.8666666666668</v>
      </c>
      <c r="H481" s="40">
        <v>7383.6666666666661</v>
      </c>
      <c r="I481" s="40">
        <v>7460.2333333333336</v>
      </c>
      <c r="J481" s="40">
        <v>7501.5666666666657</v>
      </c>
      <c r="K481" s="31">
        <v>7418.9</v>
      </c>
      <c r="L481" s="31">
        <v>7301</v>
      </c>
      <c r="M481" s="31">
        <v>1.83243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33.549999999999997</v>
      </c>
      <c r="D482" s="40">
        <v>33.516666666666666</v>
      </c>
      <c r="E482" s="40">
        <v>33.333333333333329</v>
      </c>
      <c r="F482" s="40">
        <v>33.11666666666666</v>
      </c>
      <c r="G482" s="40">
        <v>32.933333333333323</v>
      </c>
      <c r="H482" s="40">
        <v>33.733333333333334</v>
      </c>
      <c r="I482" s="40">
        <v>33.916666666666671</v>
      </c>
      <c r="J482" s="40">
        <v>34.13333333333334</v>
      </c>
      <c r="K482" s="31">
        <v>33.700000000000003</v>
      </c>
      <c r="L482" s="31">
        <v>33.299999999999997</v>
      </c>
      <c r="M482" s="31">
        <v>28.50489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1435.75</v>
      </c>
      <c r="D483" s="40">
        <v>1435.8833333333332</v>
      </c>
      <c r="E483" s="40">
        <v>1422.1166666666663</v>
      </c>
      <c r="F483" s="40">
        <v>1408.4833333333331</v>
      </c>
      <c r="G483" s="40">
        <v>1394.7166666666662</v>
      </c>
      <c r="H483" s="40">
        <v>1449.5166666666664</v>
      </c>
      <c r="I483" s="40">
        <v>1463.2833333333333</v>
      </c>
      <c r="J483" s="40">
        <v>1476.9166666666665</v>
      </c>
      <c r="K483" s="31">
        <v>1449.65</v>
      </c>
      <c r="L483" s="31">
        <v>1422.25</v>
      </c>
      <c r="M483" s="31">
        <v>3.4558399999999998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684.4</v>
      </c>
      <c r="D484" s="40">
        <v>684.26666666666677</v>
      </c>
      <c r="E484" s="40">
        <v>675.68333333333351</v>
      </c>
      <c r="F484" s="40">
        <v>666.9666666666667</v>
      </c>
      <c r="G484" s="40">
        <v>658.38333333333344</v>
      </c>
      <c r="H484" s="40">
        <v>692.98333333333358</v>
      </c>
      <c r="I484" s="40">
        <v>701.56666666666683</v>
      </c>
      <c r="J484" s="40">
        <v>710.28333333333364</v>
      </c>
      <c r="K484" s="31">
        <v>692.85</v>
      </c>
      <c r="L484" s="31">
        <v>675.55</v>
      </c>
      <c r="M484" s="31">
        <v>27.59111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239.25</v>
      </c>
      <c r="D485" s="40">
        <v>239.21666666666667</v>
      </c>
      <c r="E485" s="40">
        <v>237.23333333333335</v>
      </c>
      <c r="F485" s="40">
        <v>235.21666666666667</v>
      </c>
      <c r="G485" s="40">
        <v>233.23333333333335</v>
      </c>
      <c r="H485" s="40">
        <v>241.23333333333335</v>
      </c>
      <c r="I485" s="40">
        <v>243.21666666666664</v>
      </c>
      <c r="J485" s="40">
        <v>245.23333333333335</v>
      </c>
      <c r="K485" s="31">
        <v>241.2</v>
      </c>
      <c r="L485" s="31">
        <v>237.2</v>
      </c>
      <c r="M485" s="31">
        <v>3.5530300000000001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3538.75</v>
      </c>
      <c r="D486" s="40">
        <v>3566.7000000000003</v>
      </c>
      <c r="E486" s="40">
        <v>3473.4000000000005</v>
      </c>
      <c r="F486" s="40">
        <v>3408.05</v>
      </c>
      <c r="G486" s="40">
        <v>3314.7500000000005</v>
      </c>
      <c r="H486" s="40">
        <v>3632.0500000000006</v>
      </c>
      <c r="I486" s="40">
        <v>3725.3500000000008</v>
      </c>
      <c r="J486" s="40">
        <v>3790.7000000000007</v>
      </c>
      <c r="K486" s="31">
        <v>3660</v>
      </c>
      <c r="L486" s="31">
        <v>3501.35</v>
      </c>
      <c r="M486" s="31">
        <v>0.11405999999999999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469.85</v>
      </c>
      <c r="D487" s="40">
        <v>462.83333333333331</v>
      </c>
      <c r="E487" s="40">
        <v>450.81666666666661</v>
      </c>
      <c r="F487" s="40">
        <v>431.7833333333333</v>
      </c>
      <c r="G487" s="40">
        <v>419.76666666666659</v>
      </c>
      <c r="H487" s="40">
        <v>481.86666666666662</v>
      </c>
      <c r="I487" s="40">
        <v>493.88333333333338</v>
      </c>
      <c r="J487" s="40">
        <v>512.91666666666663</v>
      </c>
      <c r="K487" s="31">
        <v>474.85</v>
      </c>
      <c r="L487" s="31">
        <v>443.8</v>
      </c>
      <c r="M487" s="31">
        <v>16.19603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3354.6</v>
      </c>
      <c r="D488" s="40">
        <v>3354.8666666666668</v>
      </c>
      <c r="E488" s="40">
        <v>3339.7333333333336</v>
      </c>
      <c r="F488" s="40">
        <v>3324.8666666666668</v>
      </c>
      <c r="G488" s="40">
        <v>3309.7333333333336</v>
      </c>
      <c r="H488" s="40">
        <v>3369.7333333333336</v>
      </c>
      <c r="I488" s="40">
        <v>3384.8666666666668</v>
      </c>
      <c r="J488" s="40">
        <v>3399.7333333333336</v>
      </c>
      <c r="K488" s="31">
        <v>3370</v>
      </c>
      <c r="L488" s="31">
        <v>3340</v>
      </c>
      <c r="M488" s="31">
        <v>3.8490000000000003E-2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715.2</v>
      </c>
      <c r="D489" s="40">
        <v>712.35</v>
      </c>
      <c r="E489" s="40">
        <v>705.7</v>
      </c>
      <c r="F489" s="40">
        <v>696.2</v>
      </c>
      <c r="G489" s="40">
        <v>689.55000000000007</v>
      </c>
      <c r="H489" s="40">
        <v>721.85</v>
      </c>
      <c r="I489" s="40">
        <v>728.49999999999989</v>
      </c>
      <c r="J489" s="40">
        <v>738</v>
      </c>
      <c r="K489" s="31">
        <v>719</v>
      </c>
      <c r="L489" s="31">
        <v>702.85</v>
      </c>
      <c r="M489" s="31">
        <v>0.54837999999999998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40.4</v>
      </c>
      <c r="D490" s="40">
        <v>40.43333333333333</v>
      </c>
      <c r="E490" s="40">
        <v>39.516666666666659</v>
      </c>
      <c r="F490" s="40">
        <v>38.633333333333326</v>
      </c>
      <c r="G490" s="40">
        <v>37.716666666666654</v>
      </c>
      <c r="H490" s="40">
        <v>41.316666666666663</v>
      </c>
      <c r="I490" s="40">
        <v>42.233333333333334</v>
      </c>
      <c r="J490" s="40">
        <v>43.116666666666667</v>
      </c>
      <c r="K490" s="31">
        <v>41.35</v>
      </c>
      <c r="L490" s="31">
        <v>39.549999999999997</v>
      </c>
      <c r="M490" s="31">
        <v>76.365690000000001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1288.6500000000001</v>
      </c>
      <c r="D491" s="40">
        <v>1298.0166666666667</v>
      </c>
      <c r="E491" s="40">
        <v>1276.7333333333333</v>
      </c>
      <c r="F491" s="40">
        <v>1264.8166666666666</v>
      </c>
      <c r="G491" s="40">
        <v>1243.5333333333333</v>
      </c>
      <c r="H491" s="40">
        <v>1309.9333333333334</v>
      </c>
      <c r="I491" s="40">
        <v>1331.2166666666667</v>
      </c>
      <c r="J491" s="40">
        <v>1343.1333333333334</v>
      </c>
      <c r="K491" s="31">
        <v>1319.3</v>
      </c>
      <c r="L491" s="31">
        <v>1286.0999999999999</v>
      </c>
      <c r="M491" s="31">
        <v>0.29143999999999998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1750.5</v>
      </c>
      <c r="D492" s="40">
        <v>1755.05</v>
      </c>
      <c r="E492" s="40">
        <v>1733.1</v>
      </c>
      <c r="F492" s="40">
        <v>1715.7</v>
      </c>
      <c r="G492" s="40">
        <v>1693.75</v>
      </c>
      <c r="H492" s="40">
        <v>1772.4499999999998</v>
      </c>
      <c r="I492" s="40">
        <v>1794.4</v>
      </c>
      <c r="J492" s="40">
        <v>1811.7999999999997</v>
      </c>
      <c r="K492" s="31">
        <v>1777</v>
      </c>
      <c r="L492" s="31">
        <v>1737.65</v>
      </c>
      <c r="M492" s="31">
        <v>0.53447999999999996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296.10000000000002</v>
      </c>
      <c r="D493" s="40">
        <v>294.2</v>
      </c>
      <c r="E493" s="40">
        <v>290.89999999999998</v>
      </c>
      <c r="F493" s="40">
        <v>285.7</v>
      </c>
      <c r="G493" s="40">
        <v>282.39999999999998</v>
      </c>
      <c r="H493" s="40">
        <v>299.39999999999998</v>
      </c>
      <c r="I493" s="40">
        <v>302.70000000000005</v>
      </c>
      <c r="J493" s="40">
        <v>307.89999999999998</v>
      </c>
      <c r="K493" s="31">
        <v>297.5</v>
      </c>
      <c r="L493" s="31">
        <v>289</v>
      </c>
      <c r="M493" s="31">
        <v>0.93816999999999995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849.65</v>
      </c>
      <c r="D494" s="40">
        <v>844.23333333333323</v>
      </c>
      <c r="E494" s="40">
        <v>834.46666666666647</v>
      </c>
      <c r="F494" s="40">
        <v>819.28333333333319</v>
      </c>
      <c r="G494" s="40">
        <v>809.51666666666642</v>
      </c>
      <c r="H494" s="40">
        <v>859.41666666666652</v>
      </c>
      <c r="I494" s="40">
        <v>869.18333333333317</v>
      </c>
      <c r="J494" s="40">
        <v>884.36666666666656</v>
      </c>
      <c r="K494" s="31">
        <v>854</v>
      </c>
      <c r="L494" s="31">
        <v>829.05</v>
      </c>
      <c r="M494" s="31">
        <v>11.165419999999999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287.55</v>
      </c>
      <c r="D495" s="40">
        <v>288.11666666666667</v>
      </c>
      <c r="E495" s="40">
        <v>282.83333333333337</v>
      </c>
      <c r="F495" s="40">
        <v>278.11666666666667</v>
      </c>
      <c r="G495" s="40">
        <v>272.83333333333337</v>
      </c>
      <c r="H495" s="40">
        <v>292.83333333333337</v>
      </c>
      <c r="I495" s="40">
        <v>298.11666666666667</v>
      </c>
      <c r="J495" s="40">
        <v>302.83333333333337</v>
      </c>
      <c r="K495" s="31">
        <v>293.39999999999998</v>
      </c>
      <c r="L495" s="31">
        <v>283.39999999999998</v>
      </c>
      <c r="M495" s="31">
        <v>153.69838999999999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2951.6</v>
      </c>
      <c r="D496" s="40">
        <v>2973.2000000000003</v>
      </c>
      <c r="E496" s="40">
        <v>2898.4000000000005</v>
      </c>
      <c r="F496" s="40">
        <v>2845.2000000000003</v>
      </c>
      <c r="G496" s="40">
        <v>2770.4000000000005</v>
      </c>
      <c r="H496" s="40">
        <v>3026.4000000000005</v>
      </c>
      <c r="I496" s="40">
        <v>3101.2000000000007</v>
      </c>
      <c r="J496" s="40">
        <v>3154.4000000000005</v>
      </c>
      <c r="K496" s="31">
        <v>3048</v>
      </c>
      <c r="L496" s="31">
        <v>2920</v>
      </c>
      <c r="M496" s="31">
        <v>4.5409300000000004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1780.8</v>
      </c>
      <c r="D497" s="40">
        <v>1794.8833333333332</v>
      </c>
      <c r="E497" s="40">
        <v>1755.0666666666664</v>
      </c>
      <c r="F497" s="40">
        <v>1729.3333333333333</v>
      </c>
      <c r="G497" s="40">
        <v>1689.5166666666664</v>
      </c>
      <c r="H497" s="40">
        <v>1820.6166666666663</v>
      </c>
      <c r="I497" s="40">
        <v>1860.4333333333329</v>
      </c>
      <c r="J497" s="40">
        <v>1886.1666666666663</v>
      </c>
      <c r="K497" s="31">
        <v>1834.7</v>
      </c>
      <c r="L497" s="31">
        <v>1769.15</v>
      </c>
      <c r="M497" s="31">
        <v>1.6514200000000001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5.9</v>
      </c>
      <c r="D498" s="40">
        <v>6</v>
      </c>
      <c r="E498" s="40">
        <v>5.7</v>
      </c>
      <c r="F498" s="40">
        <v>5.5</v>
      </c>
      <c r="G498" s="40">
        <v>5.2</v>
      </c>
      <c r="H498" s="40">
        <v>6.2</v>
      </c>
      <c r="I498" s="40">
        <v>6.5000000000000009</v>
      </c>
      <c r="J498" s="40">
        <v>6.7</v>
      </c>
      <c r="K498" s="31">
        <v>6.3</v>
      </c>
      <c r="L498" s="31">
        <v>5.8</v>
      </c>
      <c r="M498" s="31">
        <v>2829.6535699999999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957.4</v>
      </c>
      <c r="D499" s="40">
        <v>962.05000000000007</v>
      </c>
      <c r="E499" s="40">
        <v>950.35000000000014</v>
      </c>
      <c r="F499" s="40">
        <v>943.30000000000007</v>
      </c>
      <c r="G499" s="40">
        <v>931.60000000000014</v>
      </c>
      <c r="H499" s="40">
        <v>969.10000000000014</v>
      </c>
      <c r="I499" s="40">
        <v>980.80000000000018</v>
      </c>
      <c r="J499" s="40">
        <v>987.85000000000014</v>
      </c>
      <c r="K499" s="31">
        <v>973.75</v>
      </c>
      <c r="L499" s="31">
        <v>955</v>
      </c>
      <c r="M499" s="31">
        <v>13.036799999999999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7053.6</v>
      </c>
      <c r="D500" s="40">
        <v>7065.2</v>
      </c>
      <c r="E500" s="40">
        <v>7014.4</v>
      </c>
      <c r="F500" s="40">
        <v>6975.2</v>
      </c>
      <c r="G500" s="40">
        <v>6924.4</v>
      </c>
      <c r="H500" s="40">
        <v>7104.4</v>
      </c>
      <c r="I500" s="40">
        <v>7155.2000000000007</v>
      </c>
      <c r="J500" s="40">
        <v>7194.4</v>
      </c>
      <c r="K500" s="31">
        <v>7116</v>
      </c>
      <c r="L500" s="31">
        <v>7026</v>
      </c>
      <c r="M500" s="31">
        <v>0.22248000000000001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117.4</v>
      </c>
      <c r="D501" s="40">
        <v>118.41666666666667</v>
      </c>
      <c r="E501" s="40">
        <v>115.63333333333334</v>
      </c>
      <c r="F501" s="40">
        <v>113.86666666666667</v>
      </c>
      <c r="G501" s="40">
        <v>111.08333333333334</v>
      </c>
      <c r="H501" s="40">
        <v>120.18333333333334</v>
      </c>
      <c r="I501" s="40">
        <v>122.96666666666667</v>
      </c>
      <c r="J501" s="40">
        <v>124.73333333333333</v>
      </c>
      <c r="K501" s="31">
        <v>121.2</v>
      </c>
      <c r="L501" s="31">
        <v>116.65</v>
      </c>
      <c r="M501" s="31">
        <v>8.9718400000000003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127</v>
      </c>
      <c r="D502" s="40">
        <v>127.33333333333333</v>
      </c>
      <c r="E502" s="40">
        <v>125.76666666666665</v>
      </c>
      <c r="F502" s="40">
        <v>124.53333333333332</v>
      </c>
      <c r="G502" s="40">
        <v>122.96666666666664</v>
      </c>
      <c r="H502" s="40">
        <v>128.56666666666666</v>
      </c>
      <c r="I502" s="40">
        <v>130.13333333333335</v>
      </c>
      <c r="J502" s="40">
        <v>131.36666666666667</v>
      </c>
      <c r="K502" s="31">
        <v>128.9</v>
      </c>
      <c r="L502" s="31">
        <v>126.1</v>
      </c>
      <c r="M502" s="31">
        <v>8.5929199999999994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527.65</v>
      </c>
      <c r="D503" s="40">
        <v>522.36666666666667</v>
      </c>
      <c r="E503" s="40">
        <v>514.73333333333335</v>
      </c>
      <c r="F503" s="40">
        <v>501.81666666666666</v>
      </c>
      <c r="G503" s="40">
        <v>494.18333333333334</v>
      </c>
      <c r="H503" s="40">
        <v>535.2833333333333</v>
      </c>
      <c r="I503" s="40">
        <v>542.91666666666674</v>
      </c>
      <c r="J503" s="40">
        <v>555.83333333333337</v>
      </c>
      <c r="K503" s="31">
        <v>530</v>
      </c>
      <c r="L503" s="31">
        <v>509.45</v>
      </c>
      <c r="M503" s="31">
        <v>0.71658999999999995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2025.55</v>
      </c>
      <c r="D504" s="40">
        <v>2011.8166666666666</v>
      </c>
      <c r="E504" s="40">
        <v>1993.7333333333331</v>
      </c>
      <c r="F504" s="40">
        <v>1961.9166666666665</v>
      </c>
      <c r="G504" s="40">
        <v>1943.833333333333</v>
      </c>
      <c r="H504" s="40">
        <v>2043.6333333333332</v>
      </c>
      <c r="I504" s="40">
        <v>2061.7166666666667</v>
      </c>
      <c r="J504" s="40">
        <v>2093.5333333333333</v>
      </c>
      <c r="K504" s="31">
        <v>2029.9</v>
      </c>
      <c r="L504" s="31">
        <v>1980</v>
      </c>
      <c r="M504" s="31">
        <v>1.4132100000000001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628.95000000000005</v>
      </c>
      <c r="D505" s="40">
        <v>631.15</v>
      </c>
      <c r="E505" s="40">
        <v>623.79999999999995</v>
      </c>
      <c r="F505" s="40">
        <v>618.65</v>
      </c>
      <c r="G505" s="40">
        <v>611.29999999999995</v>
      </c>
      <c r="H505" s="40">
        <v>636.29999999999995</v>
      </c>
      <c r="I505" s="40">
        <v>643.65000000000009</v>
      </c>
      <c r="J505" s="40">
        <v>648.79999999999995</v>
      </c>
      <c r="K505" s="31">
        <v>638.5</v>
      </c>
      <c r="L505" s="31">
        <v>626</v>
      </c>
      <c r="M505" s="31">
        <v>42.083509999999997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415.05</v>
      </c>
      <c r="D506" s="40">
        <v>430.2166666666667</v>
      </c>
      <c r="E506" s="40">
        <v>395.43333333333339</v>
      </c>
      <c r="F506" s="40">
        <v>375.81666666666672</v>
      </c>
      <c r="G506" s="40">
        <v>341.03333333333342</v>
      </c>
      <c r="H506" s="40">
        <v>449.83333333333337</v>
      </c>
      <c r="I506" s="40">
        <v>484.61666666666667</v>
      </c>
      <c r="J506" s="40">
        <v>504.23333333333335</v>
      </c>
      <c r="K506" s="31">
        <v>465</v>
      </c>
      <c r="L506" s="31">
        <v>410.6</v>
      </c>
      <c r="M506" s="31">
        <v>32.95279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10.95</v>
      </c>
      <c r="D507" s="40">
        <v>11.033333333333333</v>
      </c>
      <c r="E507" s="40">
        <v>10.816666666666666</v>
      </c>
      <c r="F507" s="40">
        <v>10.683333333333334</v>
      </c>
      <c r="G507" s="40">
        <v>10.466666666666667</v>
      </c>
      <c r="H507" s="40">
        <v>11.166666666666666</v>
      </c>
      <c r="I507" s="40">
        <v>11.383333333333331</v>
      </c>
      <c r="J507" s="40">
        <v>11.516666666666666</v>
      </c>
      <c r="K507" s="31">
        <v>11.25</v>
      </c>
      <c r="L507" s="31">
        <v>10.9</v>
      </c>
      <c r="M507" s="31">
        <v>919.32264999999995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168.05</v>
      </c>
      <c r="D508" s="40">
        <v>169.00000000000003</v>
      </c>
      <c r="E508" s="40">
        <v>166.60000000000005</v>
      </c>
      <c r="F508" s="40">
        <v>165.15000000000003</v>
      </c>
      <c r="G508" s="40">
        <v>162.75000000000006</v>
      </c>
      <c r="H508" s="40">
        <v>170.45000000000005</v>
      </c>
      <c r="I508" s="40">
        <v>172.85000000000002</v>
      </c>
      <c r="J508" s="40">
        <v>174.30000000000004</v>
      </c>
      <c r="K508" s="31">
        <v>171.4</v>
      </c>
      <c r="L508" s="31">
        <v>167.55</v>
      </c>
      <c r="M508" s="31">
        <v>58.131129999999999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446.4</v>
      </c>
      <c r="D509" s="40">
        <v>443.45</v>
      </c>
      <c r="E509" s="40">
        <v>438</v>
      </c>
      <c r="F509" s="40">
        <v>429.6</v>
      </c>
      <c r="G509" s="40">
        <v>424.15000000000003</v>
      </c>
      <c r="H509" s="40">
        <v>451.84999999999997</v>
      </c>
      <c r="I509" s="40">
        <v>457.2999999999999</v>
      </c>
      <c r="J509" s="40">
        <v>465.69999999999993</v>
      </c>
      <c r="K509" s="31">
        <v>448.9</v>
      </c>
      <c r="L509" s="31">
        <v>435.05</v>
      </c>
      <c r="M509" s="31">
        <v>7.8871599999999997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2284.9499999999998</v>
      </c>
      <c r="D510" s="40">
        <v>2301.7666666666664</v>
      </c>
      <c r="E510" s="40">
        <v>2207.4333333333329</v>
      </c>
      <c r="F510" s="40">
        <v>2129.9166666666665</v>
      </c>
      <c r="G510" s="40">
        <v>2035.583333333333</v>
      </c>
      <c r="H510" s="40">
        <v>2379.2833333333328</v>
      </c>
      <c r="I510" s="40">
        <v>2473.6166666666668</v>
      </c>
      <c r="J510" s="40">
        <v>2551.1333333333328</v>
      </c>
      <c r="K510" s="31">
        <v>2396.1</v>
      </c>
      <c r="L510" s="31">
        <v>2224.25</v>
      </c>
      <c r="M510" s="31">
        <v>3.6945999999999999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2254.5</v>
      </c>
      <c r="D511" s="40">
        <v>2244.8333333333335</v>
      </c>
      <c r="E511" s="40">
        <v>2203.666666666667</v>
      </c>
      <c r="F511" s="40">
        <v>2152.8333333333335</v>
      </c>
      <c r="G511" s="40">
        <v>2111.666666666667</v>
      </c>
      <c r="H511" s="40">
        <v>2295.666666666667</v>
      </c>
      <c r="I511" s="40">
        <v>2336.8333333333339</v>
      </c>
      <c r="J511" s="40">
        <v>2387.666666666667</v>
      </c>
      <c r="K511" s="31">
        <v>2286</v>
      </c>
      <c r="L511" s="31">
        <v>2194</v>
      </c>
      <c r="M511" s="31">
        <v>0.58245999999999998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C57" sqref="C5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530"/>
      <c r="B5" s="531"/>
      <c r="C5" s="530"/>
      <c r="D5" s="531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532" t="s">
        <v>589</v>
      </c>
      <c r="C7" s="531"/>
      <c r="D7" s="7">
        <f>Main!B10</f>
        <v>44435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44434</v>
      </c>
      <c r="B10" s="32">
        <v>539528</v>
      </c>
      <c r="C10" s="31" t="s">
        <v>1046</v>
      </c>
      <c r="D10" s="31" t="s">
        <v>1140</v>
      </c>
      <c r="E10" s="31" t="s">
        <v>598</v>
      </c>
      <c r="F10" s="92">
        <v>50000</v>
      </c>
      <c r="G10" s="32">
        <v>31.05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44434</v>
      </c>
      <c r="B11" s="32">
        <v>539528</v>
      </c>
      <c r="C11" s="31" t="s">
        <v>1046</v>
      </c>
      <c r="D11" s="31" t="s">
        <v>1141</v>
      </c>
      <c r="E11" s="31" t="s">
        <v>599</v>
      </c>
      <c r="F11" s="92">
        <v>41176</v>
      </c>
      <c r="G11" s="32">
        <v>31.06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44434</v>
      </c>
      <c r="B12" s="32">
        <v>542865</v>
      </c>
      <c r="C12" s="31" t="s">
        <v>1096</v>
      </c>
      <c r="D12" s="31" t="s">
        <v>1142</v>
      </c>
      <c r="E12" s="31" t="s">
        <v>598</v>
      </c>
      <c r="F12" s="92">
        <v>100000</v>
      </c>
      <c r="G12" s="32">
        <v>13.99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44434</v>
      </c>
      <c r="B13" s="32">
        <v>542865</v>
      </c>
      <c r="C13" s="31" t="s">
        <v>1096</v>
      </c>
      <c r="D13" s="31" t="s">
        <v>1097</v>
      </c>
      <c r="E13" s="31" t="s">
        <v>599</v>
      </c>
      <c r="F13" s="92">
        <v>120000</v>
      </c>
      <c r="G13" s="32">
        <v>14.02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44434</v>
      </c>
      <c r="B14" s="32">
        <v>537766</v>
      </c>
      <c r="C14" s="31" t="s">
        <v>1143</v>
      </c>
      <c r="D14" s="31" t="s">
        <v>1144</v>
      </c>
      <c r="E14" s="31" t="s">
        <v>598</v>
      </c>
      <c r="F14" s="92">
        <v>321906</v>
      </c>
      <c r="G14" s="32">
        <v>4.13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44434</v>
      </c>
      <c r="B15" s="32">
        <v>531752</v>
      </c>
      <c r="C15" s="31" t="s">
        <v>1098</v>
      </c>
      <c r="D15" s="31" t="s">
        <v>600</v>
      </c>
      <c r="E15" s="31" t="s">
        <v>599</v>
      </c>
      <c r="F15" s="92">
        <v>3276034</v>
      </c>
      <c r="G15" s="32">
        <v>0.64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44434</v>
      </c>
      <c r="B16" s="32">
        <v>526817</v>
      </c>
      <c r="C16" s="31" t="s">
        <v>1145</v>
      </c>
      <c r="D16" s="31" t="s">
        <v>1146</v>
      </c>
      <c r="E16" s="31" t="s">
        <v>598</v>
      </c>
      <c r="F16" s="92">
        <v>375000</v>
      </c>
      <c r="G16" s="32">
        <v>1310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44434</v>
      </c>
      <c r="B17" s="32">
        <v>526817</v>
      </c>
      <c r="C17" s="31" t="s">
        <v>1145</v>
      </c>
      <c r="D17" s="31" t="s">
        <v>1147</v>
      </c>
      <c r="E17" s="31" t="s">
        <v>599</v>
      </c>
      <c r="F17" s="92">
        <v>375000</v>
      </c>
      <c r="G17" s="32">
        <v>1310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44434</v>
      </c>
      <c r="B18" s="32">
        <v>541778</v>
      </c>
      <c r="C18" s="31" t="s">
        <v>1148</v>
      </c>
      <c r="D18" s="31" t="s">
        <v>1149</v>
      </c>
      <c r="E18" s="31" t="s">
        <v>598</v>
      </c>
      <c r="F18" s="92">
        <v>65906</v>
      </c>
      <c r="G18" s="32">
        <v>160.13999999999999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44434</v>
      </c>
      <c r="B19" s="32">
        <v>541778</v>
      </c>
      <c r="C19" s="31" t="s">
        <v>1148</v>
      </c>
      <c r="D19" s="31" t="s">
        <v>1149</v>
      </c>
      <c r="E19" s="31" t="s">
        <v>599</v>
      </c>
      <c r="F19" s="92">
        <v>13717</v>
      </c>
      <c r="G19" s="32">
        <v>159.68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44434</v>
      </c>
      <c r="B20" s="32">
        <v>541778</v>
      </c>
      <c r="C20" s="31" t="s">
        <v>1148</v>
      </c>
      <c r="D20" s="31" t="s">
        <v>1150</v>
      </c>
      <c r="E20" s="31" t="s">
        <v>599</v>
      </c>
      <c r="F20" s="92">
        <v>60000</v>
      </c>
      <c r="G20" s="32">
        <v>160.24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44434</v>
      </c>
      <c r="B21" s="32">
        <v>539197</v>
      </c>
      <c r="C21" s="31" t="s">
        <v>1151</v>
      </c>
      <c r="D21" s="31" t="s">
        <v>1067</v>
      </c>
      <c r="E21" s="31" t="s">
        <v>598</v>
      </c>
      <c r="F21" s="92">
        <v>1600000</v>
      </c>
      <c r="G21" s="32">
        <v>0.56000000000000005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44434</v>
      </c>
      <c r="B22" s="32">
        <v>539197</v>
      </c>
      <c r="C22" s="31" t="s">
        <v>1151</v>
      </c>
      <c r="D22" s="31" t="s">
        <v>600</v>
      </c>
      <c r="E22" s="31" t="s">
        <v>598</v>
      </c>
      <c r="F22" s="92">
        <v>4</v>
      </c>
      <c r="G22" s="32">
        <v>0.57999999999999996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44434</v>
      </c>
      <c r="B23" s="32">
        <v>539197</v>
      </c>
      <c r="C23" s="31" t="s">
        <v>1151</v>
      </c>
      <c r="D23" s="31" t="s">
        <v>600</v>
      </c>
      <c r="E23" s="31" t="s">
        <v>599</v>
      </c>
      <c r="F23" s="92">
        <v>592367</v>
      </c>
      <c r="G23" s="32">
        <v>0.57999999999999996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44434</v>
      </c>
      <c r="B24" s="32">
        <v>533275</v>
      </c>
      <c r="C24" s="31" t="s">
        <v>1152</v>
      </c>
      <c r="D24" s="31" t="s">
        <v>1153</v>
      </c>
      <c r="E24" s="31" t="s">
        <v>598</v>
      </c>
      <c r="F24" s="92">
        <v>940045</v>
      </c>
      <c r="G24" s="32">
        <v>3.11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44434</v>
      </c>
      <c r="B25" s="32">
        <v>526797</v>
      </c>
      <c r="C25" s="31" t="s">
        <v>1047</v>
      </c>
      <c r="D25" s="31" t="s">
        <v>1048</v>
      </c>
      <c r="E25" s="31" t="s">
        <v>598</v>
      </c>
      <c r="F25" s="92">
        <v>6042800</v>
      </c>
      <c r="G25" s="32">
        <v>182.25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44434</v>
      </c>
      <c r="B26" s="32">
        <v>526797</v>
      </c>
      <c r="C26" s="31" t="s">
        <v>1047</v>
      </c>
      <c r="D26" s="31" t="s">
        <v>1100</v>
      </c>
      <c r="E26" s="31" t="s">
        <v>599</v>
      </c>
      <c r="F26" s="92">
        <v>6042800</v>
      </c>
      <c r="G26" s="32">
        <v>182.25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44434</v>
      </c>
      <c r="B27" s="32">
        <v>541337</v>
      </c>
      <c r="C27" s="31" t="s">
        <v>1154</v>
      </c>
      <c r="D27" s="31" t="s">
        <v>1155</v>
      </c>
      <c r="E27" s="31" t="s">
        <v>598</v>
      </c>
      <c r="F27" s="92">
        <v>54000</v>
      </c>
      <c r="G27" s="32">
        <v>27.74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44434</v>
      </c>
      <c r="B28" s="32">
        <v>539767</v>
      </c>
      <c r="C28" s="31" t="s">
        <v>1065</v>
      </c>
      <c r="D28" s="31" t="s">
        <v>1101</v>
      </c>
      <c r="E28" s="31" t="s">
        <v>598</v>
      </c>
      <c r="F28" s="92">
        <v>39175</v>
      </c>
      <c r="G28" s="32">
        <v>12.99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44434</v>
      </c>
      <c r="B29" s="32">
        <v>539767</v>
      </c>
      <c r="C29" s="31" t="s">
        <v>1065</v>
      </c>
      <c r="D29" s="31" t="s">
        <v>1101</v>
      </c>
      <c r="E29" s="31" t="s">
        <v>599</v>
      </c>
      <c r="F29" s="92">
        <v>30855</v>
      </c>
      <c r="G29" s="32">
        <v>13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44434</v>
      </c>
      <c r="B30" s="32">
        <v>532911</v>
      </c>
      <c r="C30" s="31" t="s">
        <v>1156</v>
      </c>
      <c r="D30" s="31" t="s">
        <v>1157</v>
      </c>
      <c r="E30" s="31" t="s">
        <v>599</v>
      </c>
      <c r="F30" s="92">
        <v>100000</v>
      </c>
      <c r="G30" s="32">
        <v>8.73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44434</v>
      </c>
      <c r="B31" s="32">
        <v>538646</v>
      </c>
      <c r="C31" s="31" t="s">
        <v>1158</v>
      </c>
      <c r="D31" s="31" t="s">
        <v>1159</v>
      </c>
      <c r="E31" s="31" t="s">
        <v>598</v>
      </c>
      <c r="F31" s="92">
        <v>100000</v>
      </c>
      <c r="G31" s="32">
        <v>22.01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44434</v>
      </c>
      <c r="B32" s="32">
        <v>538646</v>
      </c>
      <c r="C32" s="31" t="s">
        <v>1158</v>
      </c>
      <c r="D32" s="31" t="s">
        <v>1160</v>
      </c>
      <c r="E32" s="31" t="s">
        <v>599</v>
      </c>
      <c r="F32" s="92">
        <v>93644</v>
      </c>
      <c r="G32" s="32">
        <v>21.9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44434</v>
      </c>
      <c r="B33" s="32">
        <v>533608</v>
      </c>
      <c r="C33" s="31" t="s">
        <v>1161</v>
      </c>
      <c r="D33" s="31" t="s">
        <v>1162</v>
      </c>
      <c r="E33" s="31" t="s">
        <v>598</v>
      </c>
      <c r="F33" s="92">
        <v>90000</v>
      </c>
      <c r="G33" s="32">
        <v>87.61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44434</v>
      </c>
      <c r="B34" s="32">
        <v>533608</v>
      </c>
      <c r="C34" s="31" t="s">
        <v>1161</v>
      </c>
      <c r="D34" s="31" t="s">
        <v>1163</v>
      </c>
      <c r="E34" s="31" t="s">
        <v>599</v>
      </c>
      <c r="F34" s="92">
        <v>90000</v>
      </c>
      <c r="G34" s="32">
        <v>87.61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44434</v>
      </c>
      <c r="B35" s="32">
        <v>539760</v>
      </c>
      <c r="C35" s="31" t="s">
        <v>1102</v>
      </c>
      <c r="D35" s="31" t="s">
        <v>1103</v>
      </c>
      <c r="E35" s="31" t="s">
        <v>598</v>
      </c>
      <c r="F35" s="92">
        <v>30000</v>
      </c>
      <c r="G35" s="32">
        <v>26.73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44434</v>
      </c>
      <c r="B36" s="32">
        <v>539760</v>
      </c>
      <c r="C36" s="31" t="s">
        <v>1102</v>
      </c>
      <c r="D36" s="31" t="s">
        <v>1103</v>
      </c>
      <c r="E36" s="31" t="s">
        <v>599</v>
      </c>
      <c r="F36" s="92">
        <v>3000</v>
      </c>
      <c r="G36" s="32">
        <v>30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44434</v>
      </c>
      <c r="B37" s="32">
        <v>519191</v>
      </c>
      <c r="C37" s="31" t="s">
        <v>1164</v>
      </c>
      <c r="D37" s="31" t="s">
        <v>1165</v>
      </c>
      <c r="E37" s="31" t="s">
        <v>598</v>
      </c>
      <c r="F37" s="92">
        <v>26795</v>
      </c>
      <c r="G37" s="32">
        <v>27.39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44434</v>
      </c>
      <c r="B38" s="32">
        <v>526544</v>
      </c>
      <c r="C38" s="31" t="s">
        <v>1166</v>
      </c>
      <c r="D38" s="31" t="s">
        <v>1167</v>
      </c>
      <c r="E38" s="31" t="s">
        <v>599</v>
      </c>
      <c r="F38" s="92">
        <v>405103</v>
      </c>
      <c r="G38" s="32">
        <v>13.7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44434</v>
      </c>
      <c r="B39" s="32">
        <v>570005</v>
      </c>
      <c r="C39" s="31" t="s">
        <v>1168</v>
      </c>
      <c r="D39" s="31" t="s">
        <v>1169</v>
      </c>
      <c r="E39" s="31" t="s">
        <v>599</v>
      </c>
      <c r="F39" s="92">
        <v>500000</v>
      </c>
      <c r="G39" s="32">
        <v>5.4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44434</v>
      </c>
      <c r="B40" s="32">
        <v>570005</v>
      </c>
      <c r="C40" s="31" t="s">
        <v>1168</v>
      </c>
      <c r="D40" s="31" t="s">
        <v>1170</v>
      </c>
      <c r="E40" s="31" t="s">
        <v>599</v>
      </c>
      <c r="F40" s="92">
        <v>409623</v>
      </c>
      <c r="G40" s="32">
        <v>5.4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44434</v>
      </c>
      <c r="B41" s="32">
        <v>530525</v>
      </c>
      <c r="C41" s="31" t="s">
        <v>1171</v>
      </c>
      <c r="D41" s="31" t="s">
        <v>1172</v>
      </c>
      <c r="E41" s="31" t="s">
        <v>598</v>
      </c>
      <c r="F41" s="92">
        <v>48533</v>
      </c>
      <c r="G41" s="32">
        <v>4.68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44434</v>
      </c>
      <c r="B42" s="32">
        <v>539584</v>
      </c>
      <c r="C42" s="31" t="s">
        <v>1049</v>
      </c>
      <c r="D42" s="31" t="s">
        <v>1173</v>
      </c>
      <c r="E42" s="31" t="s">
        <v>599</v>
      </c>
      <c r="F42" s="92">
        <v>473490</v>
      </c>
      <c r="G42" s="32">
        <v>2.1800000000000002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44434</v>
      </c>
      <c r="B43" s="32">
        <v>532300</v>
      </c>
      <c r="C43" s="31" t="s">
        <v>583</v>
      </c>
      <c r="D43" s="31" t="s">
        <v>1174</v>
      </c>
      <c r="E43" s="31" t="s">
        <v>598</v>
      </c>
      <c r="F43" s="92">
        <v>603850</v>
      </c>
      <c r="G43" s="32">
        <v>440.01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44434</v>
      </c>
      <c r="B44" s="32">
        <v>532300</v>
      </c>
      <c r="C44" s="31" t="s">
        <v>583</v>
      </c>
      <c r="D44" s="31" t="s">
        <v>1174</v>
      </c>
      <c r="E44" s="31" t="s">
        <v>599</v>
      </c>
      <c r="F44" s="92">
        <v>9386</v>
      </c>
      <c r="G44" s="32">
        <v>447.02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44434</v>
      </c>
      <c r="B45" s="32" t="s">
        <v>1175</v>
      </c>
      <c r="C45" s="31" t="s">
        <v>1176</v>
      </c>
      <c r="D45" s="31" t="s">
        <v>1177</v>
      </c>
      <c r="E45" s="31" t="s">
        <v>598</v>
      </c>
      <c r="F45" s="92">
        <v>33672</v>
      </c>
      <c r="G45" s="32">
        <v>343.42</v>
      </c>
      <c r="H45" s="32" t="s">
        <v>601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44434</v>
      </c>
      <c r="B46" s="32" t="s">
        <v>1080</v>
      </c>
      <c r="C46" s="31" t="s">
        <v>1081</v>
      </c>
      <c r="D46" s="31" t="s">
        <v>1178</v>
      </c>
      <c r="E46" s="31" t="s">
        <v>598</v>
      </c>
      <c r="F46" s="92">
        <v>38400</v>
      </c>
      <c r="G46" s="32">
        <v>93.09</v>
      </c>
      <c r="H46" s="32" t="s">
        <v>601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44434</v>
      </c>
      <c r="B47" s="32" t="s">
        <v>1143</v>
      </c>
      <c r="C47" s="31" t="s">
        <v>1179</v>
      </c>
      <c r="D47" s="31" t="s">
        <v>1180</v>
      </c>
      <c r="E47" s="31" t="s">
        <v>598</v>
      </c>
      <c r="F47" s="92">
        <v>524754</v>
      </c>
      <c r="G47" s="32">
        <v>4.1399999999999997</v>
      </c>
      <c r="H47" s="32" t="s">
        <v>601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44434</v>
      </c>
      <c r="B48" s="32" t="s">
        <v>1181</v>
      </c>
      <c r="C48" s="31" t="s">
        <v>1182</v>
      </c>
      <c r="D48" s="31" t="s">
        <v>1183</v>
      </c>
      <c r="E48" s="31" t="s">
        <v>598</v>
      </c>
      <c r="F48" s="92">
        <v>24000</v>
      </c>
      <c r="G48" s="32">
        <v>62.54</v>
      </c>
      <c r="H48" s="32" t="s">
        <v>601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44434</v>
      </c>
      <c r="B49" s="32" t="s">
        <v>1104</v>
      </c>
      <c r="C49" s="31" t="s">
        <v>1105</v>
      </c>
      <c r="D49" s="31" t="s">
        <v>1184</v>
      </c>
      <c r="E49" s="31" t="s">
        <v>598</v>
      </c>
      <c r="F49" s="92">
        <v>82499</v>
      </c>
      <c r="G49" s="32">
        <v>202.71</v>
      </c>
      <c r="H49" s="32" t="s">
        <v>601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44434</v>
      </c>
      <c r="B50" s="32" t="s">
        <v>1104</v>
      </c>
      <c r="C50" s="31" t="s">
        <v>1105</v>
      </c>
      <c r="D50" s="31" t="s">
        <v>1113</v>
      </c>
      <c r="E50" s="31" t="s">
        <v>598</v>
      </c>
      <c r="F50" s="92">
        <v>126022</v>
      </c>
      <c r="G50" s="32">
        <v>202.94</v>
      </c>
      <c r="H50" s="32" t="s">
        <v>601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44434</v>
      </c>
      <c r="B51" s="32" t="s">
        <v>1185</v>
      </c>
      <c r="C51" s="31" t="s">
        <v>1186</v>
      </c>
      <c r="D51" s="31" t="s">
        <v>1187</v>
      </c>
      <c r="E51" s="31" t="s">
        <v>598</v>
      </c>
      <c r="F51" s="92">
        <v>113367</v>
      </c>
      <c r="G51" s="32">
        <v>64.989999999999995</v>
      </c>
      <c r="H51" s="32" t="s">
        <v>601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44434</v>
      </c>
      <c r="B52" s="32" t="s">
        <v>1185</v>
      </c>
      <c r="C52" s="31" t="s">
        <v>1186</v>
      </c>
      <c r="D52" s="31" t="s">
        <v>1188</v>
      </c>
      <c r="E52" s="31" t="s">
        <v>598</v>
      </c>
      <c r="F52" s="92">
        <v>100000</v>
      </c>
      <c r="G52" s="32">
        <v>63.3</v>
      </c>
      <c r="H52" s="32" t="s">
        <v>601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44434</v>
      </c>
      <c r="B53" s="32" t="s">
        <v>1185</v>
      </c>
      <c r="C53" s="31" t="s">
        <v>1186</v>
      </c>
      <c r="D53" s="31" t="s">
        <v>1189</v>
      </c>
      <c r="E53" s="31" t="s">
        <v>598</v>
      </c>
      <c r="F53" s="92">
        <v>104284</v>
      </c>
      <c r="G53" s="32">
        <v>63.96</v>
      </c>
      <c r="H53" s="32" t="s">
        <v>601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44434</v>
      </c>
      <c r="B54" s="32" t="s">
        <v>1190</v>
      </c>
      <c r="C54" s="31" t="s">
        <v>1191</v>
      </c>
      <c r="D54" s="31" t="s">
        <v>1192</v>
      </c>
      <c r="E54" s="31" t="s">
        <v>598</v>
      </c>
      <c r="F54" s="92">
        <v>40837</v>
      </c>
      <c r="G54" s="32">
        <v>2949.02</v>
      </c>
      <c r="H54" s="32" t="s">
        <v>601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44434</v>
      </c>
      <c r="B55" s="32" t="s">
        <v>1193</v>
      </c>
      <c r="C55" s="31" t="s">
        <v>1194</v>
      </c>
      <c r="D55" s="31" t="s">
        <v>600</v>
      </c>
      <c r="E55" s="31" t="s">
        <v>598</v>
      </c>
      <c r="F55" s="92">
        <v>1238534</v>
      </c>
      <c r="G55" s="32">
        <v>1.9</v>
      </c>
      <c r="H55" s="32" t="s">
        <v>601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44434</v>
      </c>
      <c r="B56" s="32" t="s">
        <v>1106</v>
      </c>
      <c r="C56" s="31" t="s">
        <v>1107</v>
      </c>
      <c r="D56" s="31" t="s">
        <v>1195</v>
      </c>
      <c r="E56" s="31" t="s">
        <v>598</v>
      </c>
      <c r="F56" s="92">
        <v>116773</v>
      </c>
      <c r="G56" s="32">
        <v>165.51</v>
      </c>
      <c r="H56" s="32" t="s">
        <v>601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44434</v>
      </c>
      <c r="B57" s="32" t="s">
        <v>1106</v>
      </c>
      <c r="C57" s="31" t="s">
        <v>1107</v>
      </c>
      <c r="D57" s="31" t="s">
        <v>1113</v>
      </c>
      <c r="E57" s="31" t="s">
        <v>598</v>
      </c>
      <c r="F57" s="92">
        <v>291467</v>
      </c>
      <c r="G57" s="32">
        <v>161.85</v>
      </c>
      <c r="H57" s="32" t="s">
        <v>601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44434</v>
      </c>
      <c r="B58" s="32" t="s">
        <v>1108</v>
      </c>
      <c r="C58" s="31" t="s">
        <v>1109</v>
      </c>
      <c r="D58" s="31" t="s">
        <v>1110</v>
      </c>
      <c r="E58" s="31" t="s">
        <v>598</v>
      </c>
      <c r="F58" s="92">
        <v>48000</v>
      </c>
      <c r="G58" s="32">
        <v>26.6</v>
      </c>
      <c r="H58" s="32" t="s">
        <v>601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44434</v>
      </c>
      <c r="B59" s="32" t="s">
        <v>1111</v>
      </c>
      <c r="C59" s="31" t="s">
        <v>1112</v>
      </c>
      <c r="D59" s="31" t="s">
        <v>1113</v>
      </c>
      <c r="E59" s="31" t="s">
        <v>598</v>
      </c>
      <c r="F59" s="92">
        <v>53138</v>
      </c>
      <c r="G59" s="32">
        <v>903.54</v>
      </c>
      <c r="H59" s="32" t="s">
        <v>601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44434</v>
      </c>
      <c r="B60" s="32" t="s">
        <v>1196</v>
      </c>
      <c r="C60" s="31" t="s">
        <v>1197</v>
      </c>
      <c r="D60" s="31" t="s">
        <v>1198</v>
      </c>
      <c r="E60" s="31" t="s">
        <v>598</v>
      </c>
      <c r="F60" s="92">
        <v>95305</v>
      </c>
      <c r="G60" s="32">
        <v>137.43</v>
      </c>
      <c r="H60" s="32" t="s">
        <v>601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44434</v>
      </c>
      <c r="B61" s="32" t="s">
        <v>1199</v>
      </c>
      <c r="C61" s="31" t="s">
        <v>1200</v>
      </c>
      <c r="D61" s="31" t="s">
        <v>1201</v>
      </c>
      <c r="E61" s="31" t="s">
        <v>598</v>
      </c>
      <c r="F61" s="92">
        <v>74080</v>
      </c>
      <c r="G61" s="32">
        <v>107.87</v>
      </c>
      <c r="H61" s="32" t="s">
        <v>601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44434</v>
      </c>
      <c r="B62" s="32" t="s">
        <v>1199</v>
      </c>
      <c r="C62" s="20" t="s">
        <v>1200</v>
      </c>
      <c r="D62" s="20" t="s">
        <v>1202</v>
      </c>
      <c r="E62" s="31" t="s">
        <v>598</v>
      </c>
      <c r="F62" s="92">
        <v>126430</v>
      </c>
      <c r="G62" s="32">
        <v>114.35</v>
      </c>
      <c r="H62" s="32" t="s">
        <v>601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44434</v>
      </c>
      <c r="B63" s="32" t="s">
        <v>1199</v>
      </c>
      <c r="C63" s="31" t="s">
        <v>1200</v>
      </c>
      <c r="D63" s="31" t="s">
        <v>1203</v>
      </c>
      <c r="E63" s="31" t="s">
        <v>598</v>
      </c>
      <c r="F63" s="92">
        <v>113928</v>
      </c>
      <c r="G63" s="32">
        <v>113.66</v>
      </c>
      <c r="H63" s="32" t="s">
        <v>601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44434</v>
      </c>
      <c r="B64" s="32" t="s">
        <v>1204</v>
      </c>
      <c r="C64" s="31" t="s">
        <v>1205</v>
      </c>
      <c r="D64" s="31" t="s">
        <v>1206</v>
      </c>
      <c r="E64" s="31" t="s">
        <v>598</v>
      </c>
      <c r="F64" s="92">
        <v>3928296</v>
      </c>
      <c r="G64" s="32">
        <v>2.1</v>
      </c>
      <c r="H64" s="32" t="s">
        <v>601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44434</v>
      </c>
      <c r="B65" s="32" t="s">
        <v>583</v>
      </c>
      <c r="C65" s="31" t="s">
        <v>1207</v>
      </c>
      <c r="D65" s="31" t="s">
        <v>1174</v>
      </c>
      <c r="E65" s="31" t="s">
        <v>598</v>
      </c>
      <c r="F65" s="92">
        <v>14433</v>
      </c>
      <c r="G65" s="32">
        <v>423.9</v>
      </c>
      <c r="H65" s="32" t="s">
        <v>601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44434</v>
      </c>
      <c r="B66" s="32" t="s">
        <v>1175</v>
      </c>
      <c r="C66" s="31" t="s">
        <v>1176</v>
      </c>
      <c r="D66" s="31" t="s">
        <v>1177</v>
      </c>
      <c r="E66" s="31" t="s">
        <v>599</v>
      </c>
      <c r="F66" s="92">
        <v>33672</v>
      </c>
      <c r="G66" s="32">
        <v>341.61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44434</v>
      </c>
      <c r="B67" s="32" t="s">
        <v>1080</v>
      </c>
      <c r="C67" s="31" t="s">
        <v>1081</v>
      </c>
      <c r="D67" s="31" t="s">
        <v>1178</v>
      </c>
      <c r="E67" s="31" t="s">
        <v>599</v>
      </c>
      <c r="F67" s="92">
        <v>38400</v>
      </c>
      <c r="G67" s="32">
        <v>95.1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44434</v>
      </c>
      <c r="B68" s="32" t="s">
        <v>1080</v>
      </c>
      <c r="C68" s="31" t="s">
        <v>1081</v>
      </c>
      <c r="D68" s="31" t="s">
        <v>1208</v>
      </c>
      <c r="E68" s="31" t="s">
        <v>599</v>
      </c>
      <c r="F68" s="92">
        <v>120000</v>
      </c>
      <c r="G68" s="32">
        <v>92.04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44434</v>
      </c>
      <c r="B69" s="32" t="s">
        <v>1143</v>
      </c>
      <c r="C69" s="31" t="s">
        <v>1179</v>
      </c>
      <c r="D69" s="31" t="s">
        <v>1209</v>
      </c>
      <c r="E69" s="31" t="s">
        <v>599</v>
      </c>
      <c r="F69" s="92">
        <v>369350</v>
      </c>
      <c r="G69" s="32">
        <v>3.98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44434</v>
      </c>
      <c r="B70" s="32" t="s">
        <v>1181</v>
      </c>
      <c r="C70" s="31" t="s">
        <v>1182</v>
      </c>
      <c r="D70" s="31" t="s">
        <v>1210</v>
      </c>
      <c r="E70" s="31" t="s">
        <v>599</v>
      </c>
      <c r="F70" s="92">
        <v>40000</v>
      </c>
      <c r="G70" s="32">
        <v>60.3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44434</v>
      </c>
      <c r="B71" s="32" t="s">
        <v>1104</v>
      </c>
      <c r="C71" s="31" t="s">
        <v>1105</v>
      </c>
      <c r="D71" s="31" t="s">
        <v>1184</v>
      </c>
      <c r="E71" s="31" t="s">
        <v>599</v>
      </c>
      <c r="F71" s="92">
        <v>83308</v>
      </c>
      <c r="G71" s="32">
        <v>203.08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44434</v>
      </c>
      <c r="B72" s="32" t="s">
        <v>1104</v>
      </c>
      <c r="C72" s="31" t="s">
        <v>1105</v>
      </c>
      <c r="D72" s="31" t="s">
        <v>1113</v>
      </c>
      <c r="E72" s="31" t="s">
        <v>599</v>
      </c>
      <c r="F72" s="92">
        <v>126022</v>
      </c>
      <c r="G72" s="32">
        <v>203.11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44434</v>
      </c>
      <c r="B73" s="32" t="s">
        <v>1185</v>
      </c>
      <c r="C73" s="31" t="s">
        <v>1186</v>
      </c>
      <c r="D73" s="31" t="s">
        <v>1187</v>
      </c>
      <c r="E73" s="31" t="s">
        <v>599</v>
      </c>
      <c r="F73" s="92">
        <v>113367</v>
      </c>
      <c r="G73" s="32">
        <v>65.02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44434</v>
      </c>
      <c r="B74" s="32" t="s">
        <v>1185</v>
      </c>
      <c r="C74" s="31" t="s">
        <v>1186</v>
      </c>
      <c r="D74" s="31" t="s">
        <v>1189</v>
      </c>
      <c r="E74" s="31" t="s">
        <v>599</v>
      </c>
      <c r="F74" s="92">
        <v>106484</v>
      </c>
      <c r="G74" s="32">
        <v>63.36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44434</v>
      </c>
      <c r="B75" s="32" t="s">
        <v>1190</v>
      </c>
      <c r="C75" s="31" t="s">
        <v>1191</v>
      </c>
      <c r="D75" s="31" t="s">
        <v>1099</v>
      </c>
      <c r="E75" s="31" t="s">
        <v>599</v>
      </c>
      <c r="F75" s="92">
        <v>38672</v>
      </c>
      <c r="G75" s="32">
        <v>2950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44434</v>
      </c>
      <c r="B76" s="32" t="s">
        <v>1193</v>
      </c>
      <c r="C76" s="31" t="s">
        <v>1194</v>
      </c>
      <c r="D76" s="31" t="s">
        <v>600</v>
      </c>
      <c r="E76" s="31" t="s">
        <v>599</v>
      </c>
      <c r="F76" s="92">
        <v>238539</v>
      </c>
      <c r="G76" s="32">
        <v>2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44434</v>
      </c>
      <c r="B77" s="32" t="s">
        <v>1106</v>
      </c>
      <c r="C77" s="31" t="s">
        <v>1107</v>
      </c>
      <c r="D77" s="31" t="s">
        <v>1195</v>
      </c>
      <c r="E77" s="31" t="s">
        <v>599</v>
      </c>
      <c r="F77" s="92">
        <v>116773</v>
      </c>
      <c r="G77" s="32">
        <v>165.24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44434</v>
      </c>
      <c r="B78" s="32" t="s">
        <v>1106</v>
      </c>
      <c r="C78" s="31" t="s">
        <v>1107</v>
      </c>
      <c r="D78" s="31" t="s">
        <v>1113</v>
      </c>
      <c r="E78" s="31" t="s">
        <v>599</v>
      </c>
      <c r="F78" s="92">
        <v>291467</v>
      </c>
      <c r="G78" s="32">
        <v>161.62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44434</v>
      </c>
      <c r="B79" s="32" t="s">
        <v>1108</v>
      </c>
      <c r="C79" s="31" t="s">
        <v>1109</v>
      </c>
      <c r="D79" s="31" t="s">
        <v>1211</v>
      </c>
      <c r="E79" s="31" t="s">
        <v>599</v>
      </c>
      <c r="F79" s="92">
        <v>60000</v>
      </c>
      <c r="G79" s="32">
        <v>26.6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44434</v>
      </c>
      <c r="B80" s="32" t="s">
        <v>1111</v>
      </c>
      <c r="C80" s="31" t="s">
        <v>1112</v>
      </c>
      <c r="D80" s="31" t="s">
        <v>1113</v>
      </c>
      <c r="E80" s="31" t="s">
        <v>599</v>
      </c>
      <c r="F80" s="92">
        <v>53138</v>
      </c>
      <c r="G80" s="32">
        <v>903.54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44434</v>
      </c>
      <c r="B81" s="32" t="s">
        <v>1117</v>
      </c>
      <c r="C81" s="31" t="s">
        <v>1118</v>
      </c>
      <c r="D81" s="31" t="s">
        <v>1120</v>
      </c>
      <c r="E81" s="31" t="s">
        <v>599</v>
      </c>
      <c r="F81" s="92">
        <v>125000</v>
      </c>
      <c r="G81" s="32">
        <v>62.16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44434</v>
      </c>
      <c r="B82" s="32" t="s">
        <v>1117</v>
      </c>
      <c r="C82" s="31" t="s">
        <v>1118</v>
      </c>
      <c r="D82" s="31" t="s">
        <v>1119</v>
      </c>
      <c r="E82" s="31" t="s">
        <v>599</v>
      </c>
      <c r="F82" s="92">
        <v>75000</v>
      </c>
      <c r="G82" s="32">
        <v>63.77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44434</v>
      </c>
      <c r="B83" s="32" t="s">
        <v>1199</v>
      </c>
      <c r="C83" s="31" t="s">
        <v>1200</v>
      </c>
      <c r="D83" s="31" t="s">
        <v>1201</v>
      </c>
      <c r="E83" s="31" t="s">
        <v>599</v>
      </c>
      <c r="F83" s="92">
        <v>74080</v>
      </c>
      <c r="G83" s="32">
        <v>107.24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44434</v>
      </c>
      <c r="B84" s="32" t="s">
        <v>1199</v>
      </c>
      <c r="C84" s="31" t="s">
        <v>1200</v>
      </c>
      <c r="D84" s="31" t="s">
        <v>1202</v>
      </c>
      <c r="E84" s="31" t="s">
        <v>599</v>
      </c>
      <c r="F84" s="92">
        <v>126430</v>
      </c>
      <c r="G84" s="32">
        <v>116.49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44434</v>
      </c>
      <c r="B85" s="32" t="s">
        <v>1199</v>
      </c>
      <c r="C85" s="31" t="s">
        <v>1200</v>
      </c>
      <c r="D85" s="31" t="s">
        <v>1203</v>
      </c>
      <c r="E85" s="31" t="s">
        <v>599</v>
      </c>
      <c r="F85" s="92">
        <v>306374</v>
      </c>
      <c r="G85" s="32">
        <v>112.82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44434</v>
      </c>
      <c r="B86" s="32" t="s">
        <v>1204</v>
      </c>
      <c r="C86" s="31" t="s">
        <v>1205</v>
      </c>
      <c r="D86" s="31" t="s">
        <v>1206</v>
      </c>
      <c r="E86" s="31" t="s">
        <v>599</v>
      </c>
      <c r="F86" s="92">
        <v>1502926</v>
      </c>
      <c r="G86" s="32">
        <v>2.11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44434</v>
      </c>
      <c r="B87" s="32" t="s">
        <v>1204</v>
      </c>
      <c r="C87" s="31" t="s">
        <v>1205</v>
      </c>
      <c r="D87" s="31" t="s">
        <v>1066</v>
      </c>
      <c r="E87" s="31" t="s">
        <v>599</v>
      </c>
      <c r="F87" s="92">
        <v>3487573</v>
      </c>
      <c r="G87" s="32">
        <v>2.1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44434</v>
      </c>
      <c r="B88" s="32" t="s">
        <v>1114</v>
      </c>
      <c r="C88" s="31" t="s">
        <v>1115</v>
      </c>
      <c r="D88" s="31" t="s">
        <v>1116</v>
      </c>
      <c r="E88" s="31" t="s">
        <v>599</v>
      </c>
      <c r="F88" s="92">
        <v>2349989</v>
      </c>
      <c r="G88" s="32">
        <v>0.8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44434</v>
      </c>
      <c r="B89" s="32" t="s">
        <v>583</v>
      </c>
      <c r="C89" s="31" t="s">
        <v>1207</v>
      </c>
      <c r="D89" s="31" t="s">
        <v>1174</v>
      </c>
      <c r="E89" s="31" t="s">
        <v>599</v>
      </c>
      <c r="F89" s="92">
        <v>608897</v>
      </c>
      <c r="G89" s="32">
        <v>436.4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/>
      <c r="B90" s="32"/>
      <c r="C90" s="31"/>
      <c r="D90" s="31"/>
      <c r="E90" s="31"/>
      <c r="F90" s="92"/>
      <c r="G90" s="32"/>
      <c r="H90" s="32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/>
      <c r="B91" s="32"/>
      <c r="C91" s="31"/>
      <c r="D91" s="31"/>
      <c r="E91" s="31"/>
      <c r="F91" s="92"/>
      <c r="G91" s="32"/>
      <c r="H91" s="32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/>
      <c r="B92" s="32"/>
      <c r="C92" s="31"/>
      <c r="D92" s="31"/>
      <c r="E92" s="31"/>
      <c r="F92" s="92"/>
      <c r="G92" s="32"/>
      <c r="H92" s="32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/>
      <c r="B93" s="32"/>
      <c r="C93" s="31"/>
      <c r="D93" s="31"/>
      <c r="E93" s="31"/>
      <c r="F93" s="92"/>
      <c r="G93" s="32"/>
      <c r="H93" s="32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/>
      <c r="B94" s="32"/>
      <c r="C94" s="31"/>
      <c r="D94" s="31"/>
      <c r="E94" s="31"/>
      <c r="F94" s="92"/>
      <c r="G94" s="32"/>
      <c r="H94" s="32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/>
      <c r="B95" s="32"/>
      <c r="C95" s="31"/>
      <c r="D95" s="31"/>
      <c r="E95" s="31"/>
      <c r="F95" s="92"/>
      <c r="G95" s="32"/>
      <c r="H95" s="32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/>
      <c r="B96" s="32"/>
      <c r="C96" s="31"/>
      <c r="D96" s="31"/>
      <c r="E96" s="31"/>
      <c r="F96" s="92"/>
      <c r="G96" s="32"/>
      <c r="H96" s="32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/>
      <c r="B97" s="32"/>
      <c r="C97" s="31"/>
      <c r="D97" s="31"/>
      <c r="E97" s="31"/>
      <c r="F97" s="92"/>
      <c r="G97" s="32"/>
      <c r="H97" s="32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/>
      <c r="B98" s="32"/>
      <c r="C98" s="31"/>
      <c r="D98" s="31"/>
      <c r="E98" s="31"/>
      <c r="F98" s="92"/>
      <c r="G98" s="32"/>
      <c r="H98" s="32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/>
      <c r="B99" s="32"/>
      <c r="C99" s="31"/>
      <c r="D99" s="31"/>
      <c r="E99" s="31"/>
      <c r="F99" s="92"/>
      <c r="G99" s="32"/>
      <c r="H99" s="32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/>
      <c r="B100" s="32"/>
      <c r="C100" s="31"/>
      <c r="D100" s="31"/>
      <c r="E100" s="31"/>
      <c r="F100" s="92"/>
      <c r="G100" s="32"/>
      <c r="H100" s="32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/>
      <c r="B101" s="32"/>
      <c r="C101" s="31"/>
      <c r="D101" s="31"/>
      <c r="E101" s="31"/>
      <c r="F101" s="92"/>
      <c r="G101" s="32"/>
      <c r="H101" s="32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/>
      <c r="B102" s="32"/>
      <c r="C102" s="31"/>
      <c r="D102" s="31"/>
      <c r="E102" s="31"/>
      <c r="F102" s="92"/>
      <c r="G102" s="32"/>
      <c r="H102" s="32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/>
      <c r="B103" s="32"/>
      <c r="C103" s="31"/>
      <c r="D103" s="31"/>
      <c r="E103" s="31"/>
      <c r="F103" s="92"/>
      <c r="G103" s="32"/>
      <c r="H103" s="32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/>
      <c r="B104" s="32"/>
      <c r="C104" s="31"/>
      <c r="D104" s="31"/>
      <c r="E104" s="31"/>
      <c r="F104" s="92"/>
      <c r="G104" s="32"/>
      <c r="H104" s="32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/>
      <c r="B105" s="32"/>
      <c r="C105" s="31"/>
      <c r="D105" s="31"/>
      <c r="E105" s="31"/>
      <c r="F105" s="92"/>
      <c r="G105" s="32"/>
      <c r="H105" s="32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/>
      <c r="B106" s="32"/>
      <c r="C106" s="31"/>
      <c r="D106" s="31"/>
      <c r="E106" s="31"/>
      <c r="F106" s="92"/>
      <c r="G106" s="32"/>
      <c r="H106" s="32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/>
      <c r="B107" s="32"/>
      <c r="C107" s="31"/>
      <c r="D107" s="31"/>
      <c r="E107" s="31"/>
      <c r="F107" s="92"/>
      <c r="G107" s="32"/>
      <c r="H107" s="32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/>
      <c r="B108" s="32"/>
      <c r="C108" s="31"/>
      <c r="D108" s="31"/>
      <c r="E108" s="31"/>
      <c r="F108" s="92"/>
      <c r="G108" s="32"/>
      <c r="H108" s="32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/>
      <c r="B109" s="32"/>
      <c r="C109" s="31"/>
      <c r="D109" s="31"/>
      <c r="E109" s="31"/>
      <c r="F109" s="92"/>
      <c r="G109" s="32"/>
      <c r="H109" s="32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/>
      <c r="B110" s="32"/>
      <c r="C110" s="31"/>
      <c r="D110" s="31"/>
      <c r="E110" s="31"/>
      <c r="F110" s="92"/>
      <c r="G110" s="32"/>
      <c r="H110" s="32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/>
      <c r="B111" s="32"/>
      <c r="C111" s="31"/>
      <c r="D111" s="31"/>
      <c r="E111" s="31"/>
      <c r="F111" s="92"/>
      <c r="G111" s="32"/>
      <c r="H111" s="32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/>
      <c r="B112" s="32"/>
      <c r="C112" s="31"/>
      <c r="D112" s="31"/>
      <c r="E112" s="31"/>
      <c r="F112" s="92"/>
      <c r="G112" s="32"/>
      <c r="H112" s="3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/>
      <c r="B113" s="32"/>
      <c r="C113" s="31"/>
      <c r="D113" s="31"/>
      <c r="E113" s="31"/>
      <c r="F113" s="92"/>
      <c r="G113" s="32"/>
      <c r="H113" s="3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/>
      <c r="B114" s="32"/>
      <c r="C114" s="31"/>
      <c r="D114" s="31"/>
      <c r="E114" s="31"/>
      <c r="F114" s="92"/>
      <c r="G114" s="32"/>
      <c r="H114" s="3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/>
      <c r="B115" s="32"/>
      <c r="C115" s="31"/>
      <c r="D115" s="31"/>
      <c r="E115" s="31"/>
      <c r="F115" s="92"/>
      <c r="G115" s="32"/>
      <c r="H115" s="3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/>
      <c r="B116" s="32"/>
      <c r="C116" s="31"/>
      <c r="D116" s="31"/>
      <c r="E116" s="31"/>
      <c r="F116" s="92"/>
      <c r="G116" s="32"/>
      <c r="H116" s="3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/>
      <c r="B117" s="32"/>
      <c r="C117" s="31"/>
      <c r="D117" s="31"/>
      <c r="E117" s="31"/>
      <c r="F117" s="92"/>
      <c r="G117" s="32"/>
      <c r="H117" s="3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/>
      <c r="B118" s="32"/>
      <c r="C118" s="31"/>
      <c r="D118" s="31"/>
      <c r="E118" s="31"/>
      <c r="F118" s="92"/>
      <c r="G118" s="32"/>
      <c r="H118" s="3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/>
      <c r="B119" s="32"/>
      <c r="C119" s="31"/>
      <c r="D119" s="31"/>
      <c r="E119" s="31"/>
      <c r="F119" s="92"/>
      <c r="G119" s="32"/>
      <c r="H119" s="3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/>
      <c r="B120" s="32"/>
      <c r="C120" s="31"/>
      <c r="D120" s="31"/>
      <c r="E120" s="31"/>
      <c r="F120" s="92"/>
      <c r="G120" s="32"/>
      <c r="H120" s="3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/>
      <c r="B121" s="32"/>
      <c r="C121" s="31"/>
      <c r="D121" s="31"/>
      <c r="E121" s="31"/>
      <c r="F121" s="92"/>
      <c r="G121" s="32"/>
      <c r="H121" s="3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64"/>
  <sheetViews>
    <sheetView zoomScale="85" zoomScaleNormal="85" workbookViewId="0">
      <selection activeCell="H23" sqref="H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931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44435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602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603</v>
      </c>
      <c r="E9" s="102" t="s">
        <v>604</v>
      </c>
      <c r="F9" s="102" t="s">
        <v>605</v>
      </c>
      <c r="G9" s="102" t="s">
        <v>606</v>
      </c>
      <c r="H9" s="102" t="s">
        <v>607</v>
      </c>
      <c r="I9" s="102" t="s">
        <v>608</v>
      </c>
      <c r="J9" s="101" t="s">
        <v>609</v>
      </c>
      <c r="K9" s="102" t="s">
        <v>610</v>
      </c>
      <c r="L9" s="104" t="s">
        <v>611</v>
      </c>
      <c r="M9" s="104" t="s">
        <v>612</v>
      </c>
      <c r="N9" s="102" t="s">
        <v>613</v>
      </c>
      <c r="O9" s="103" t="s">
        <v>614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02">
        <v>1</v>
      </c>
      <c r="B10" s="301">
        <v>44357</v>
      </c>
      <c r="C10" s="383"/>
      <c r="D10" s="350" t="s">
        <v>82</v>
      </c>
      <c r="E10" s="384" t="s">
        <v>618</v>
      </c>
      <c r="F10" s="302">
        <v>3585</v>
      </c>
      <c r="G10" s="302">
        <v>3345</v>
      </c>
      <c r="H10" s="384">
        <v>3730</v>
      </c>
      <c r="I10" s="385" t="s">
        <v>620</v>
      </c>
      <c r="J10" s="106" t="s">
        <v>769</v>
      </c>
      <c r="K10" s="106">
        <f t="shared" ref="K10" si="0">H10-F10</f>
        <v>145</v>
      </c>
      <c r="L10" s="108">
        <f>(F10*-0.8)/100</f>
        <v>-28.68</v>
      </c>
      <c r="M10" s="109">
        <f t="shared" ref="M10" si="1">(K10+L10)/F10</f>
        <v>3.2446304044630406E-2</v>
      </c>
      <c r="N10" s="106" t="s">
        <v>616</v>
      </c>
      <c r="O10" s="110">
        <v>44426</v>
      </c>
      <c r="P10" s="105"/>
      <c r="Q10" s="1"/>
      <c r="R10" s="1" t="s">
        <v>617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2">
        <v>2</v>
      </c>
      <c r="B11" s="301">
        <v>44363</v>
      </c>
      <c r="C11" s="383"/>
      <c r="D11" s="350" t="s">
        <v>102</v>
      </c>
      <c r="E11" s="384" t="s">
        <v>615</v>
      </c>
      <c r="F11" s="302">
        <v>1189.75</v>
      </c>
      <c r="G11" s="302">
        <v>1111.5</v>
      </c>
      <c r="H11" s="384">
        <v>1252</v>
      </c>
      <c r="I11" s="385" t="s">
        <v>622</v>
      </c>
      <c r="J11" s="106" t="s">
        <v>955</v>
      </c>
      <c r="K11" s="106">
        <f t="shared" ref="K11:K12" si="2">H11-F11</f>
        <v>62.25</v>
      </c>
      <c r="L11" s="108">
        <f>(F11*-0.8)/100</f>
        <v>-9.5180000000000007</v>
      </c>
      <c r="M11" s="109">
        <f t="shared" ref="M11:M12" si="3">(K11+L11)/F11</f>
        <v>4.4321916368985081E-2</v>
      </c>
      <c r="N11" s="106" t="s">
        <v>616</v>
      </c>
      <c r="O11" s="110">
        <v>44418</v>
      </c>
      <c r="P11" s="105"/>
      <c r="Q11" s="1"/>
      <c r="R11" s="1" t="s">
        <v>617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02">
        <v>3</v>
      </c>
      <c r="B12" s="301">
        <v>44385</v>
      </c>
      <c r="C12" s="383"/>
      <c r="D12" s="350" t="s">
        <v>585</v>
      </c>
      <c r="E12" s="384" t="s">
        <v>618</v>
      </c>
      <c r="F12" s="302">
        <v>2200</v>
      </c>
      <c r="G12" s="302">
        <v>2060</v>
      </c>
      <c r="H12" s="384">
        <v>2380</v>
      </c>
      <c r="I12" s="385">
        <v>2500</v>
      </c>
      <c r="J12" s="106" t="s">
        <v>1132</v>
      </c>
      <c r="K12" s="106">
        <f t="shared" si="2"/>
        <v>180</v>
      </c>
      <c r="L12" s="108">
        <f>(F12*-0.8)/100</f>
        <v>-17.600000000000001</v>
      </c>
      <c r="M12" s="109">
        <f t="shared" si="3"/>
        <v>7.3818181818181824E-2</v>
      </c>
      <c r="N12" s="106" t="s">
        <v>616</v>
      </c>
      <c r="O12" s="110">
        <v>44434</v>
      </c>
      <c r="P12" s="105"/>
      <c r="Q12" s="1"/>
      <c r="R12" s="1" t="s">
        <v>621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79">
        <v>4</v>
      </c>
      <c r="B13" s="317">
        <v>44385</v>
      </c>
      <c r="C13" s="380"/>
      <c r="D13" s="347" t="s">
        <v>155</v>
      </c>
      <c r="E13" s="381" t="s">
        <v>615</v>
      </c>
      <c r="F13" s="306">
        <v>7335</v>
      </c>
      <c r="G13" s="306">
        <v>6905</v>
      </c>
      <c r="H13" s="381">
        <v>6905</v>
      </c>
      <c r="I13" s="382" t="s">
        <v>623</v>
      </c>
      <c r="J13" s="307" t="s">
        <v>996</v>
      </c>
      <c r="K13" s="307">
        <f t="shared" ref="K13" si="4">H13-F13</f>
        <v>-430</v>
      </c>
      <c r="L13" s="308">
        <f>(F13*-0.8)/100</f>
        <v>-58.68</v>
      </c>
      <c r="M13" s="309">
        <f t="shared" ref="M13" si="5">(K13+L13)/F13</f>
        <v>-6.6623040218132243E-2</v>
      </c>
      <c r="N13" s="307" t="s">
        <v>632</v>
      </c>
      <c r="O13" s="322">
        <v>44424</v>
      </c>
      <c r="P13" s="105"/>
      <c r="Q13" s="1"/>
      <c r="R13" s="1" t="s">
        <v>617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0">
        <v>5</v>
      </c>
      <c r="B14" s="112">
        <v>44396</v>
      </c>
      <c r="C14" s="121"/>
      <c r="D14" s="113" t="s">
        <v>131</v>
      </c>
      <c r="E14" s="114" t="s">
        <v>618</v>
      </c>
      <c r="F14" s="111" t="s">
        <v>855</v>
      </c>
      <c r="G14" s="111">
        <v>510</v>
      </c>
      <c r="H14" s="114"/>
      <c r="I14" s="115" t="s">
        <v>856</v>
      </c>
      <c r="J14" s="116" t="s">
        <v>619</v>
      </c>
      <c r="K14" s="116"/>
      <c r="L14" s="117"/>
      <c r="M14" s="118"/>
      <c r="N14" s="116"/>
      <c r="O14" s="119"/>
      <c r="P14" s="105"/>
      <c r="Q14" s="1"/>
      <c r="R14" s="1" t="s">
        <v>617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0">
        <v>6</v>
      </c>
      <c r="B15" s="112">
        <v>44397</v>
      </c>
      <c r="C15" s="121"/>
      <c r="D15" s="113" t="s">
        <v>137</v>
      </c>
      <c r="E15" s="114" t="s">
        <v>618</v>
      </c>
      <c r="F15" s="111" t="s">
        <v>857</v>
      </c>
      <c r="G15" s="111">
        <v>96.5</v>
      </c>
      <c r="H15" s="114"/>
      <c r="I15" s="115" t="s">
        <v>858</v>
      </c>
      <c r="J15" s="116" t="s">
        <v>619</v>
      </c>
      <c r="K15" s="116"/>
      <c r="L15" s="117"/>
      <c r="M15" s="118"/>
      <c r="N15" s="116"/>
      <c r="O15" s="119"/>
      <c r="P15" s="105"/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02">
        <v>7</v>
      </c>
      <c r="B16" s="301">
        <v>44399</v>
      </c>
      <c r="C16" s="383"/>
      <c r="D16" s="350" t="s">
        <v>147</v>
      </c>
      <c r="E16" s="384" t="s">
        <v>615</v>
      </c>
      <c r="F16" s="302">
        <v>1577</v>
      </c>
      <c r="G16" s="302">
        <v>1447</v>
      </c>
      <c r="H16" s="384">
        <v>1673</v>
      </c>
      <c r="I16" s="385" t="s">
        <v>859</v>
      </c>
      <c r="J16" s="106" t="s">
        <v>995</v>
      </c>
      <c r="K16" s="106">
        <f t="shared" ref="K16:K17" si="6">H16-F16</f>
        <v>96</v>
      </c>
      <c r="L16" s="108">
        <f>(F16*-0.8)/100</f>
        <v>-12.616000000000001</v>
      </c>
      <c r="M16" s="109">
        <f t="shared" ref="M16:M17" si="7">(K16+L16)/F16</f>
        <v>5.2875079264426125E-2</v>
      </c>
      <c r="N16" s="106" t="s">
        <v>616</v>
      </c>
      <c r="O16" s="110">
        <v>44421</v>
      </c>
      <c r="P16" s="105"/>
      <c r="Q16" s="1"/>
      <c r="R16" s="1" t="s">
        <v>617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16">
        <v>8</v>
      </c>
      <c r="B17" s="417">
        <v>44407</v>
      </c>
      <c r="C17" s="418"/>
      <c r="D17" s="419" t="s">
        <v>51</v>
      </c>
      <c r="E17" s="420" t="s">
        <v>618</v>
      </c>
      <c r="F17" s="421">
        <v>715</v>
      </c>
      <c r="G17" s="421">
        <v>675</v>
      </c>
      <c r="H17" s="420">
        <v>740</v>
      </c>
      <c r="I17" s="422" t="s">
        <v>871</v>
      </c>
      <c r="J17" s="423" t="s">
        <v>997</v>
      </c>
      <c r="K17" s="423">
        <f t="shared" si="6"/>
        <v>25</v>
      </c>
      <c r="L17" s="424">
        <f t="shared" ref="L17" si="8">(F17*-0.7)/100</f>
        <v>-5.004999999999999</v>
      </c>
      <c r="M17" s="425">
        <f t="shared" si="7"/>
        <v>2.7965034965034965E-2</v>
      </c>
      <c r="N17" s="423" t="s">
        <v>616</v>
      </c>
      <c r="O17" s="426">
        <v>44424</v>
      </c>
      <c r="P17" s="105"/>
      <c r="Q17" s="1"/>
      <c r="R17" s="1" t="s">
        <v>617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79">
        <v>9</v>
      </c>
      <c r="B18" s="317">
        <v>44410</v>
      </c>
      <c r="C18" s="380"/>
      <c r="D18" s="347" t="s">
        <v>877</v>
      </c>
      <c r="E18" s="381" t="s">
        <v>618</v>
      </c>
      <c r="F18" s="306">
        <v>63.3</v>
      </c>
      <c r="G18" s="306">
        <v>59</v>
      </c>
      <c r="H18" s="381">
        <v>59</v>
      </c>
      <c r="I18" s="382" t="s">
        <v>878</v>
      </c>
      <c r="J18" s="307" t="s">
        <v>944</v>
      </c>
      <c r="K18" s="307">
        <f t="shared" ref="K18" si="9">H18-F18</f>
        <v>-4.2999999999999972</v>
      </c>
      <c r="L18" s="308">
        <f>(F18*-0.8)/100</f>
        <v>-0.50639999999999996</v>
      </c>
      <c r="M18" s="309">
        <f t="shared" ref="M18" si="10">(K18+L18)/F18</f>
        <v>-7.5930489731437567E-2</v>
      </c>
      <c r="N18" s="307" t="s">
        <v>632</v>
      </c>
      <c r="O18" s="322">
        <v>44418</v>
      </c>
      <c r="P18" s="105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79">
        <v>10</v>
      </c>
      <c r="B19" s="317">
        <v>44417</v>
      </c>
      <c r="C19" s="380"/>
      <c r="D19" s="347" t="s">
        <v>364</v>
      </c>
      <c r="E19" s="381" t="s">
        <v>618</v>
      </c>
      <c r="F19" s="306">
        <v>74</v>
      </c>
      <c r="G19" s="306">
        <v>69</v>
      </c>
      <c r="H19" s="381">
        <v>68.5</v>
      </c>
      <c r="I19" s="382" t="s">
        <v>943</v>
      </c>
      <c r="J19" s="307" t="s">
        <v>901</v>
      </c>
      <c r="K19" s="307">
        <f t="shared" ref="K19" si="11">H19-F19</f>
        <v>-5.5</v>
      </c>
      <c r="L19" s="308">
        <f>(F19*-0.8)/100</f>
        <v>-0.59200000000000008</v>
      </c>
      <c r="M19" s="309">
        <f t="shared" ref="M19" si="12">(K19+L19)/F19</f>
        <v>-8.2324324324324336E-2</v>
      </c>
      <c r="N19" s="307" t="s">
        <v>632</v>
      </c>
      <c r="O19" s="322">
        <v>44431</v>
      </c>
      <c r="P19" s="105"/>
      <c r="Q19" s="1"/>
      <c r="R19" s="1" t="s">
        <v>617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20">
        <v>11</v>
      </c>
      <c r="B20" s="112">
        <v>44421</v>
      </c>
      <c r="C20" s="121"/>
      <c r="D20" s="113" t="s">
        <v>471</v>
      </c>
      <c r="E20" s="114" t="s">
        <v>618</v>
      </c>
      <c r="F20" s="111" t="s">
        <v>993</v>
      </c>
      <c r="G20" s="111">
        <v>1415</v>
      </c>
      <c r="H20" s="114"/>
      <c r="I20" s="115" t="s">
        <v>994</v>
      </c>
      <c r="J20" s="116" t="s">
        <v>619</v>
      </c>
      <c r="K20" s="120"/>
      <c r="L20" s="112"/>
      <c r="M20" s="121"/>
      <c r="N20" s="113"/>
      <c r="O20" s="114"/>
      <c r="P20" s="105"/>
      <c r="Q20" s="1"/>
      <c r="R20" s="1" t="s">
        <v>617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0">
        <v>12</v>
      </c>
      <c r="B21" s="112">
        <v>44428</v>
      </c>
      <c r="C21" s="121"/>
      <c r="D21" s="113" t="s">
        <v>273</v>
      </c>
      <c r="E21" s="114" t="s">
        <v>618</v>
      </c>
      <c r="F21" s="111" t="s">
        <v>1039</v>
      </c>
      <c r="G21" s="111">
        <v>1740</v>
      </c>
      <c r="H21" s="114"/>
      <c r="I21" s="115" t="s">
        <v>1040</v>
      </c>
      <c r="J21" s="116" t="s">
        <v>619</v>
      </c>
      <c r="K21" s="120"/>
      <c r="L21" s="112"/>
      <c r="M21" s="121"/>
      <c r="N21" s="113"/>
      <c r="O21" s="114"/>
      <c r="P21" s="105"/>
      <c r="Q21" s="1"/>
      <c r="R21" s="1" t="s">
        <v>617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20"/>
      <c r="B22" s="112"/>
      <c r="C22" s="121"/>
      <c r="D22" s="113"/>
      <c r="E22" s="114"/>
      <c r="F22" s="111"/>
      <c r="G22" s="111"/>
      <c r="H22" s="114"/>
      <c r="I22" s="115"/>
      <c r="J22" s="116"/>
      <c r="K22" s="120"/>
      <c r="L22" s="112"/>
      <c r="M22" s="121"/>
      <c r="N22" s="113"/>
      <c r="O22" s="114"/>
      <c r="P22" s="10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20"/>
      <c r="B23" s="112"/>
      <c r="C23" s="121"/>
      <c r="D23" s="113"/>
      <c r="E23" s="114"/>
      <c r="F23" s="111"/>
      <c r="G23" s="111"/>
      <c r="H23" s="114"/>
      <c r="I23" s="115"/>
      <c r="J23" s="116"/>
      <c r="K23" s="120"/>
      <c r="L23" s="112"/>
      <c r="M23" s="121"/>
      <c r="N23" s="113"/>
      <c r="O23" s="114"/>
      <c r="P23" s="10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20"/>
      <c r="B24" s="112"/>
      <c r="C24" s="121"/>
      <c r="D24" s="113"/>
      <c r="E24" s="114"/>
      <c r="F24" s="111"/>
      <c r="G24" s="111"/>
      <c r="H24" s="114"/>
      <c r="I24" s="115"/>
      <c r="J24" s="116"/>
      <c r="K24" s="120"/>
      <c r="L24" s="112"/>
      <c r="M24" s="121"/>
      <c r="N24" s="113"/>
      <c r="O24" s="114"/>
      <c r="P24" s="10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27"/>
      <c r="B25" s="128"/>
      <c r="C25" s="129"/>
      <c r="D25" s="130"/>
      <c r="E25" s="131"/>
      <c r="F25" s="131"/>
      <c r="H25" s="131"/>
      <c r="I25" s="132"/>
      <c r="J25" s="133"/>
      <c r="K25" s="133"/>
      <c r="L25" s="134"/>
      <c r="M25" s="135"/>
      <c r="N25" s="136"/>
      <c r="O25" s="137"/>
      <c r="P25" s="138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4.25" customHeight="1">
      <c r="A26" s="127"/>
      <c r="B26" s="128"/>
      <c r="C26" s="129"/>
      <c r="D26" s="130"/>
      <c r="E26" s="131"/>
      <c r="F26" s="131"/>
      <c r="G26" s="127"/>
      <c r="H26" s="131"/>
      <c r="I26" s="132"/>
      <c r="J26" s="133"/>
      <c r="K26" s="133"/>
      <c r="L26" s="134"/>
      <c r="M26" s="135"/>
      <c r="N26" s="136"/>
      <c r="O26" s="137"/>
      <c r="P26" s="138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624</v>
      </c>
      <c r="B27" s="140"/>
      <c r="C27" s="141"/>
      <c r="D27" s="142"/>
      <c r="E27" s="143"/>
      <c r="F27" s="143"/>
      <c r="G27" s="143"/>
      <c r="H27" s="143"/>
      <c r="I27" s="143"/>
      <c r="J27" s="144"/>
      <c r="K27" s="143"/>
      <c r="L27" s="145"/>
      <c r="M27" s="61"/>
      <c r="N27" s="144"/>
      <c r="O27" s="14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46" t="s">
        <v>625</v>
      </c>
      <c r="B28" s="139"/>
      <c r="C28" s="139"/>
      <c r="D28" s="139"/>
      <c r="E28" s="44"/>
      <c r="F28" s="147" t="s">
        <v>626</v>
      </c>
      <c r="G28" s="6"/>
      <c r="H28" s="6"/>
      <c r="I28" s="6"/>
      <c r="J28" s="148"/>
      <c r="K28" s="149"/>
      <c r="L28" s="149"/>
      <c r="M28" s="150"/>
      <c r="N28" s="1"/>
      <c r="O28" s="15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9" t="s">
        <v>627</v>
      </c>
      <c r="B29" s="139"/>
      <c r="C29" s="139"/>
      <c r="D29" s="139"/>
      <c r="E29" s="6"/>
      <c r="F29" s="147" t="s">
        <v>628</v>
      </c>
      <c r="G29" s="6"/>
      <c r="H29" s="6"/>
      <c r="I29" s="6"/>
      <c r="J29" s="148"/>
      <c r="K29" s="149"/>
      <c r="L29" s="149"/>
      <c r="M29" s="150"/>
      <c r="N29" s="1"/>
      <c r="O29" s="15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9"/>
      <c r="B30" s="139"/>
      <c r="C30" s="139"/>
      <c r="D30" s="139"/>
      <c r="E30" s="6"/>
      <c r="F30" s="6"/>
      <c r="G30" s="6"/>
      <c r="H30" s="6"/>
      <c r="I30" s="6"/>
      <c r="J30" s="152"/>
      <c r="K30" s="149"/>
      <c r="L30" s="149"/>
      <c r="M30" s="6"/>
      <c r="N30" s="153"/>
      <c r="O30" s="1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.75" customHeight="1">
      <c r="A31" s="1"/>
      <c r="B31" s="154" t="s">
        <v>629</v>
      </c>
      <c r="C31" s="154"/>
      <c r="D31" s="154"/>
      <c r="E31" s="154"/>
      <c r="F31" s="155"/>
      <c r="G31" s="6"/>
      <c r="H31" s="6"/>
      <c r="I31" s="156"/>
      <c r="J31" s="157"/>
      <c r="K31" s="158"/>
      <c r="L31" s="157"/>
      <c r="M31" s="6"/>
      <c r="N31" s="1"/>
      <c r="O31" s="1"/>
      <c r="P31" s="1"/>
      <c r="R31" s="61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101" t="s">
        <v>16</v>
      </c>
      <c r="B32" s="159" t="s">
        <v>590</v>
      </c>
      <c r="C32" s="104"/>
      <c r="D32" s="103" t="s">
        <v>603</v>
      </c>
      <c r="E32" s="102" t="s">
        <v>604</v>
      </c>
      <c r="F32" s="102" t="s">
        <v>605</v>
      </c>
      <c r="G32" s="102" t="s">
        <v>630</v>
      </c>
      <c r="H32" s="102" t="s">
        <v>607</v>
      </c>
      <c r="I32" s="102" t="s">
        <v>608</v>
      </c>
      <c r="J32" s="102" t="s">
        <v>609</v>
      </c>
      <c r="K32" s="159" t="s">
        <v>631</v>
      </c>
      <c r="L32" s="160" t="s">
        <v>611</v>
      </c>
      <c r="M32" s="104" t="s">
        <v>612</v>
      </c>
      <c r="N32" s="102" t="s">
        <v>613</v>
      </c>
      <c r="O32" s="103" t="s">
        <v>614</v>
      </c>
      <c r="P32" s="1"/>
      <c r="Q32" s="1"/>
      <c r="R32" s="61"/>
      <c r="S32" s="61"/>
      <c r="T32" s="61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5" customHeight="1">
      <c r="A33" s="303">
        <v>1</v>
      </c>
      <c r="B33" s="317">
        <v>44397</v>
      </c>
      <c r="C33" s="304"/>
      <c r="D33" s="305" t="s">
        <v>329</v>
      </c>
      <c r="E33" s="306" t="s">
        <v>618</v>
      </c>
      <c r="F33" s="306">
        <v>846</v>
      </c>
      <c r="G33" s="306">
        <v>821</v>
      </c>
      <c r="H33" s="306">
        <v>832.5</v>
      </c>
      <c r="I33" s="306">
        <v>895</v>
      </c>
      <c r="J33" s="307" t="s">
        <v>902</v>
      </c>
      <c r="K33" s="307">
        <f t="shared" ref="K33" si="13">H33-F33</f>
        <v>-13.5</v>
      </c>
      <c r="L33" s="308">
        <f>(F33*-0.7)/100</f>
        <v>-5.9219999999999997</v>
      </c>
      <c r="M33" s="309">
        <f t="shared" ref="M33" si="14">(K33+L33)/F33</f>
        <v>-2.295744680851064E-2</v>
      </c>
      <c r="N33" s="307" t="s">
        <v>632</v>
      </c>
      <c r="O33" s="322">
        <v>44412</v>
      </c>
      <c r="P33" s="1"/>
      <c r="Q33" s="1"/>
      <c r="R33" s="6" t="s">
        <v>617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15">
        <v>2</v>
      </c>
      <c r="B34" s="301">
        <v>44399</v>
      </c>
      <c r="C34" s="310"/>
      <c r="D34" s="316" t="s">
        <v>540</v>
      </c>
      <c r="E34" s="302" t="s">
        <v>618</v>
      </c>
      <c r="F34" s="302">
        <v>2097</v>
      </c>
      <c r="G34" s="302">
        <v>2040</v>
      </c>
      <c r="H34" s="302">
        <v>2147.5</v>
      </c>
      <c r="I34" s="302" t="s">
        <v>860</v>
      </c>
      <c r="J34" s="106" t="s">
        <v>876</v>
      </c>
      <c r="K34" s="106">
        <f t="shared" ref="K34" si="15">H34-F34</f>
        <v>50.5</v>
      </c>
      <c r="L34" s="108">
        <f t="shared" ref="L34" si="16">(F34*-0.7)/100</f>
        <v>-14.678999999999998</v>
      </c>
      <c r="M34" s="109">
        <f t="shared" ref="M34" si="17">(K34+L34)/F34</f>
        <v>1.7082021936099187E-2</v>
      </c>
      <c r="N34" s="106" t="s">
        <v>616</v>
      </c>
      <c r="O34" s="110">
        <v>44410</v>
      </c>
      <c r="P34" s="1"/>
      <c r="Q34" s="1"/>
      <c r="R34" s="6" t="s">
        <v>617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15">
        <v>2</v>
      </c>
      <c r="B35" s="301">
        <v>44406</v>
      </c>
      <c r="C35" s="310"/>
      <c r="D35" s="316" t="s">
        <v>317</v>
      </c>
      <c r="E35" s="302" t="s">
        <v>618</v>
      </c>
      <c r="F35" s="302">
        <v>1147.5</v>
      </c>
      <c r="G35" s="302">
        <v>1115</v>
      </c>
      <c r="H35" s="302">
        <v>1182.5</v>
      </c>
      <c r="I35" s="302" t="s">
        <v>866</v>
      </c>
      <c r="J35" s="106" t="s">
        <v>861</v>
      </c>
      <c r="K35" s="106">
        <f t="shared" ref="K35:K36" si="18">H35-F35</f>
        <v>35</v>
      </c>
      <c r="L35" s="108">
        <f t="shared" ref="L35" si="19">(F35*-0.7)/100</f>
        <v>-8.0325000000000006</v>
      </c>
      <c r="M35" s="109">
        <f t="shared" ref="M35:M36" si="20">(K35+L35)/F35</f>
        <v>2.3501089324618737E-2</v>
      </c>
      <c r="N35" s="106" t="s">
        <v>616</v>
      </c>
      <c r="O35" s="110">
        <v>44410</v>
      </c>
      <c r="P35" s="1"/>
      <c r="Q35" s="1"/>
      <c r="R35" s="6" t="s">
        <v>621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03">
        <v>4</v>
      </c>
      <c r="B36" s="317">
        <v>44407</v>
      </c>
      <c r="C36" s="304"/>
      <c r="D36" s="305" t="s">
        <v>354</v>
      </c>
      <c r="E36" s="306" t="s">
        <v>618</v>
      </c>
      <c r="F36" s="306">
        <v>184.5</v>
      </c>
      <c r="G36" s="306">
        <v>179</v>
      </c>
      <c r="H36" s="306">
        <v>179</v>
      </c>
      <c r="I36" s="306" t="s">
        <v>870</v>
      </c>
      <c r="J36" s="307" t="s">
        <v>901</v>
      </c>
      <c r="K36" s="307">
        <f t="shared" si="18"/>
        <v>-5.5</v>
      </c>
      <c r="L36" s="308">
        <f>(F36*-0.7)/100</f>
        <v>-1.2915000000000001</v>
      </c>
      <c r="M36" s="309">
        <f t="shared" si="20"/>
        <v>-3.6810298102981032E-2</v>
      </c>
      <c r="N36" s="307" t="s">
        <v>632</v>
      </c>
      <c r="O36" s="322">
        <v>44411</v>
      </c>
      <c r="P36" s="1"/>
      <c r="Q36" s="1"/>
      <c r="R36" s="6" t="s">
        <v>621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03">
        <v>5</v>
      </c>
      <c r="B37" s="317">
        <v>44410</v>
      </c>
      <c r="C37" s="304"/>
      <c r="D37" s="305" t="s">
        <v>154</v>
      </c>
      <c r="E37" s="306" t="s">
        <v>618</v>
      </c>
      <c r="F37" s="306">
        <v>551</v>
      </c>
      <c r="G37" s="306">
        <v>534</v>
      </c>
      <c r="H37" s="306">
        <v>534.5</v>
      </c>
      <c r="I37" s="306">
        <v>580</v>
      </c>
      <c r="J37" s="307" t="s">
        <v>879</v>
      </c>
      <c r="K37" s="307">
        <f t="shared" ref="K37" si="21">H37-F37</f>
        <v>-16.5</v>
      </c>
      <c r="L37" s="308">
        <f>(F37*-0.07)/100</f>
        <v>-0.38569999999999999</v>
      </c>
      <c r="M37" s="309">
        <f t="shared" ref="M37" si="22">(K37+L37)/F37</f>
        <v>-3.0645553539019963E-2</v>
      </c>
      <c r="N37" s="307" t="s">
        <v>632</v>
      </c>
      <c r="O37" s="322">
        <v>44410</v>
      </c>
      <c r="P37" s="1"/>
      <c r="Q37" s="1"/>
      <c r="R37" s="6" t="s">
        <v>621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57">
        <v>6</v>
      </c>
      <c r="B38" s="358">
        <v>44410</v>
      </c>
      <c r="C38" s="359"/>
      <c r="D38" s="360" t="s">
        <v>197</v>
      </c>
      <c r="E38" s="361" t="s">
        <v>618</v>
      </c>
      <c r="F38" s="361">
        <v>569.5</v>
      </c>
      <c r="G38" s="361">
        <v>554</v>
      </c>
      <c r="H38" s="361">
        <v>554</v>
      </c>
      <c r="I38" s="361" t="s">
        <v>880</v>
      </c>
      <c r="J38" s="307" t="s">
        <v>879</v>
      </c>
      <c r="K38" s="307">
        <f t="shared" ref="K38" si="23">H38-F38</f>
        <v>-15.5</v>
      </c>
      <c r="L38" s="308">
        <f>(F38*-0.7)/100</f>
        <v>-3.9864999999999999</v>
      </c>
      <c r="M38" s="309">
        <f t="shared" ref="M38" si="24">(K38+L38)/F38</f>
        <v>-3.4216856892010532E-2</v>
      </c>
      <c r="N38" s="307" t="s">
        <v>632</v>
      </c>
      <c r="O38" s="322">
        <v>44413</v>
      </c>
      <c r="P38" s="1"/>
      <c r="Q38" s="1"/>
      <c r="R38" s="6" t="s">
        <v>617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03">
        <v>7</v>
      </c>
      <c r="B39" s="317">
        <v>44410</v>
      </c>
      <c r="C39" s="304"/>
      <c r="D39" s="305" t="s">
        <v>882</v>
      </c>
      <c r="E39" s="306" t="s">
        <v>618</v>
      </c>
      <c r="F39" s="306">
        <v>305.5</v>
      </c>
      <c r="G39" s="306">
        <v>297</v>
      </c>
      <c r="H39" s="306">
        <v>297</v>
      </c>
      <c r="I39" s="306" t="s">
        <v>881</v>
      </c>
      <c r="J39" s="307" t="s">
        <v>903</v>
      </c>
      <c r="K39" s="307">
        <f t="shared" ref="K39" si="25">H39-F39</f>
        <v>-8.5</v>
      </c>
      <c r="L39" s="308">
        <f>(F39*-0.7)/100</f>
        <v>-2.1385000000000001</v>
      </c>
      <c r="M39" s="309">
        <f t="shared" ref="M39" si="26">(K39+L39)/F39</f>
        <v>-3.4823240589198036E-2</v>
      </c>
      <c r="N39" s="307" t="s">
        <v>632</v>
      </c>
      <c r="O39" s="322">
        <v>44412</v>
      </c>
      <c r="P39" s="1"/>
      <c r="Q39" s="1"/>
      <c r="R39" s="6" t="s">
        <v>617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36">
        <v>8</v>
      </c>
      <c r="B40" s="337">
        <v>44411</v>
      </c>
      <c r="C40" s="338"/>
      <c r="D40" s="339" t="s">
        <v>884</v>
      </c>
      <c r="E40" s="340" t="s">
        <v>618</v>
      </c>
      <c r="F40" s="340">
        <v>178.25</v>
      </c>
      <c r="G40" s="340">
        <v>173</v>
      </c>
      <c r="H40" s="340">
        <v>182.5</v>
      </c>
      <c r="I40" s="340" t="s">
        <v>885</v>
      </c>
      <c r="J40" s="106" t="s">
        <v>886</v>
      </c>
      <c r="K40" s="106">
        <f t="shared" ref="K40:K42" si="27">H40-F40</f>
        <v>4.25</v>
      </c>
      <c r="L40" s="108">
        <f>(F40*-0.07)/100</f>
        <v>-0.12477500000000001</v>
      </c>
      <c r="M40" s="109">
        <f t="shared" ref="M40:M42" si="28">(K40+L40)/F40</f>
        <v>2.3142917251051897E-2</v>
      </c>
      <c r="N40" s="106" t="s">
        <v>616</v>
      </c>
      <c r="O40" s="388">
        <v>44411</v>
      </c>
      <c r="P40" s="1"/>
      <c r="Q40" s="1"/>
      <c r="R40" s="6" t="s">
        <v>617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54">
        <v>9</v>
      </c>
      <c r="B41" s="328">
        <v>44412</v>
      </c>
      <c r="C41" s="355"/>
      <c r="D41" s="356" t="s">
        <v>503</v>
      </c>
      <c r="E41" s="327" t="s">
        <v>618</v>
      </c>
      <c r="F41" s="327">
        <v>2159</v>
      </c>
      <c r="G41" s="327">
        <v>2085</v>
      </c>
      <c r="H41" s="327">
        <v>2085</v>
      </c>
      <c r="I41" s="327" t="s">
        <v>907</v>
      </c>
      <c r="J41" s="307" t="s">
        <v>917</v>
      </c>
      <c r="K41" s="307">
        <f t="shared" si="27"/>
        <v>-74</v>
      </c>
      <c r="L41" s="308">
        <f>(F41*-0.7)/100</f>
        <v>-15.113</v>
      </c>
      <c r="M41" s="309">
        <f t="shared" si="28"/>
        <v>-4.1275127373784158E-2</v>
      </c>
      <c r="N41" s="307" t="s">
        <v>632</v>
      </c>
      <c r="O41" s="322">
        <v>44413</v>
      </c>
      <c r="P41" s="1"/>
      <c r="Q41" s="1"/>
      <c r="R41" s="6" t="s">
        <v>617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54">
        <v>10</v>
      </c>
      <c r="B42" s="328">
        <v>44412</v>
      </c>
      <c r="C42" s="355"/>
      <c r="D42" s="356" t="s">
        <v>465</v>
      </c>
      <c r="E42" s="327" t="s">
        <v>618</v>
      </c>
      <c r="F42" s="327">
        <v>284</v>
      </c>
      <c r="G42" s="327">
        <v>274</v>
      </c>
      <c r="H42" s="327">
        <v>275</v>
      </c>
      <c r="I42" s="327" t="s">
        <v>912</v>
      </c>
      <c r="J42" s="307" t="s">
        <v>925</v>
      </c>
      <c r="K42" s="307">
        <f t="shared" si="27"/>
        <v>-9</v>
      </c>
      <c r="L42" s="308">
        <f>(F42*-0.7)/100</f>
        <v>-1.9879999999999998</v>
      </c>
      <c r="M42" s="309">
        <f t="shared" si="28"/>
        <v>-3.8690140845070421E-2</v>
      </c>
      <c r="N42" s="307" t="s">
        <v>632</v>
      </c>
      <c r="O42" s="322">
        <v>44413</v>
      </c>
      <c r="P42" s="1"/>
      <c r="Q42" s="1"/>
      <c r="R42" s="6" t="s">
        <v>617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336">
        <v>11</v>
      </c>
      <c r="B43" s="337">
        <v>44413</v>
      </c>
      <c r="C43" s="338"/>
      <c r="D43" s="339" t="s">
        <v>189</v>
      </c>
      <c r="E43" s="340" t="s">
        <v>618</v>
      </c>
      <c r="F43" s="340">
        <v>135.5</v>
      </c>
      <c r="G43" s="340">
        <v>131.80000000000001</v>
      </c>
      <c r="H43" s="340">
        <v>138.5</v>
      </c>
      <c r="I43" s="340" t="s">
        <v>918</v>
      </c>
      <c r="J43" s="106" t="s">
        <v>919</v>
      </c>
      <c r="K43" s="106">
        <f t="shared" ref="K43" si="29">H43-F43</f>
        <v>3</v>
      </c>
      <c r="L43" s="108">
        <f>(F43*-0.07)/100</f>
        <v>-9.4850000000000018E-2</v>
      </c>
      <c r="M43" s="109">
        <f t="shared" ref="M43" si="30">(K43+L43)/F43</f>
        <v>2.1440221402214021E-2</v>
      </c>
      <c r="N43" s="106" t="s">
        <v>616</v>
      </c>
      <c r="O43" s="388">
        <v>44413</v>
      </c>
      <c r="P43" s="1"/>
      <c r="Q43" s="1"/>
      <c r="R43" s="6" t="s">
        <v>617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336">
        <v>12</v>
      </c>
      <c r="B44" s="337">
        <v>44414</v>
      </c>
      <c r="C44" s="338"/>
      <c r="D44" s="339" t="s">
        <v>164</v>
      </c>
      <c r="E44" s="340" t="s">
        <v>618</v>
      </c>
      <c r="F44" s="340">
        <v>1515</v>
      </c>
      <c r="G44" s="340">
        <v>1470</v>
      </c>
      <c r="H44" s="340">
        <v>1550</v>
      </c>
      <c r="I44" s="340" t="s">
        <v>926</v>
      </c>
      <c r="J44" s="106" t="s">
        <v>861</v>
      </c>
      <c r="K44" s="106">
        <f t="shared" ref="K44:K45" si="31">H44-F44</f>
        <v>35</v>
      </c>
      <c r="L44" s="108">
        <f>(F44*-0.07)/100</f>
        <v>-1.0605000000000002</v>
      </c>
      <c r="M44" s="109">
        <f t="shared" ref="M44:M45" si="32">(K44+L44)/F44</f>
        <v>2.2402310231023105E-2</v>
      </c>
      <c r="N44" s="106" t="s">
        <v>616</v>
      </c>
      <c r="O44" s="388">
        <v>44414</v>
      </c>
      <c r="P44" s="1"/>
      <c r="Q44" s="1"/>
      <c r="R44" s="6" t="s">
        <v>617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365" customFormat="1" ht="15" customHeight="1">
      <c r="A45" s="354">
        <v>13</v>
      </c>
      <c r="B45" s="328">
        <v>44417</v>
      </c>
      <c r="C45" s="355"/>
      <c r="D45" s="356" t="s">
        <v>134</v>
      </c>
      <c r="E45" s="327" t="s">
        <v>618</v>
      </c>
      <c r="F45" s="327">
        <v>1035</v>
      </c>
      <c r="G45" s="327">
        <v>1005</v>
      </c>
      <c r="H45" s="327">
        <v>1005</v>
      </c>
      <c r="I45" s="327">
        <v>1100</v>
      </c>
      <c r="J45" s="307" t="s">
        <v>1016</v>
      </c>
      <c r="K45" s="307">
        <f t="shared" si="31"/>
        <v>-30</v>
      </c>
      <c r="L45" s="308">
        <f>(F45*-0.7)/100</f>
        <v>-7.2450000000000001</v>
      </c>
      <c r="M45" s="309">
        <f t="shared" si="32"/>
        <v>-3.5985507246376808E-2</v>
      </c>
      <c r="N45" s="307" t="s">
        <v>632</v>
      </c>
      <c r="O45" s="322">
        <v>44425</v>
      </c>
      <c r="P45" s="363"/>
      <c r="Q45" s="363"/>
      <c r="R45" s="364" t="s">
        <v>621</v>
      </c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</row>
    <row r="46" spans="1:38" s="365" customFormat="1" ht="15" customHeight="1">
      <c r="A46" s="354">
        <v>14</v>
      </c>
      <c r="B46" s="328">
        <v>44417</v>
      </c>
      <c r="C46" s="355"/>
      <c r="D46" s="356" t="s">
        <v>170</v>
      </c>
      <c r="E46" s="327" t="s">
        <v>618</v>
      </c>
      <c r="F46" s="327">
        <v>178</v>
      </c>
      <c r="G46" s="327">
        <v>173</v>
      </c>
      <c r="H46" s="327">
        <v>172.5</v>
      </c>
      <c r="I46" s="327" t="s">
        <v>932</v>
      </c>
      <c r="J46" s="307" t="s">
        <v>901</v>
      </c>
      <c r="K46" s="307">
        <f t="shared" ref="K46:K47" si="33">H46-F46</f>
        <v>-5.5</v>
      </c>
      <c r="L46" s="308">
        <f>(F46*-0.7)/100</f>
        <v>-1.246</v>
      </c>
      <c r="M46" s="309">
        <f t="shared" ref="M46:M47" si="34">(K46+L46)/F46</f>
        <v>-3.7898876404494387E-2</v>
      </c>
      <c r="N46" s="307" t="s">
        <v>632</v>
      </c>
      <c r="O46" s="322">
        <v>44418</v>
      </c>
      <c r="P46" s="363"/>
      <c r="Q46" s="363"/>
      <c r="R46" s="364" t="s">
        <v>617</v>
      </c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  <c r="AD46" s="363"/>
      <c r="AE46" s="363"/>
      <c r="AF46" s="363"/>
      <c r="AG46" s="363"/>
      <c r="AH46" s="363"/>
      <c r="AI46" s="363"/>
      <c r="AJ46" s="363"/>
      <c r="AK46" s="363"/>
      <c r="AL46" s="363"/>
    </row>
    <row r="47" spans="1:38" s="365" customFormat="1" ht="15" customHeight="1">
      <c r="A47" s="336">
        <v>15</v>
      </c>
      <c r="B47" s="337">
        <v>44417</v>
      </c>
      <c r="C47" s="338"/>
      <c r="D47" s="339" t="s">
        <v>269</v>
      </c>
      <c r="E47" s="340" t="s">
        <v>618</v>
      </c>
      <c r="F47" s="340">
        <v>701</v>
      </c>
      <c r="G47" s="340">
        <v>685</v>
      </c>
      <c r="H47" s="340">
        <v>715</v>
      </c>
      <c r="I47" s="340" t="s">
        <v>933</v>
      </c>
      <c r="J47" s="106" t="s">
        <v>945</v>
      </c>
      <c r="K47" s="106">
        <f t="shared" si="33"/>
        <v>14</v>
      </c>
      <c r="L47" s="108">
        <f t="shared" ref="L47" si="35">(F47*-0.7)/100</f>
        <v>-4.907</v>
      </c>
      <c r="M47" s="109">
        <f t="shared" si="34"/>
        <v>1.2971469329529244E-2</v>
      </c>
      <c r="N47" s="106" t="s">
        <v>616</v>
      </c>
      <c r="O47" s="110">
        <v>44418</v>
      </c>
      <c r="P47" s="363"/>
      <c r="Q47" s="363"/>
      <c r="R47" s="364" t="s">
        <v>617</v>
      </c>
      <c r="S47" s="363"/>
      <c r="T47" s="363"/>
      <c r="U47" s="363"/>
      <c r="V47" s="363"/>
      <c r="W47" s="363"/>
      <c r="X47" s="363"/>
      <c r="Y47" s="363"/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</row>
    <row r="48" spans="1:38" s="365" customFormat="1" ht="15" customHeight="1">
      <c r="A48" s="336">
        <v>16</v>
      </c>
      <c r="B48" s="337">
        <v>44418</v>
      </c>
      <c r="C48" s="338"/>
      <c r="D48" s="339" t="s">
        <v>198</v>
      </c>
      <c r="E48" s="340" t="s">
        <v>618</v>
      </c>
      <c r="F48" s="340">
        <v>854.5</v>
      </c>
      <c r="G48" s="340">
        <v>832</v>
      </c>
      <c r="H48" s="340">
        <v>876</v>
      </c>
      <c r="I48" s="340" t="s">
        <v>948</v>
      </c>
      <c r="J48" s="106" t="s">
        <v>969</v>
      </c>
      <c r="K48" s="106">
        <f t="shared" ref="K48" si="36">H48-F48</f>
        <v>21.5</v>
      </c>
      <c r="L48" s="108">
        <f t="shared" ref="L48" si="37">(F48*-0.7)/100</f>
        <v>-5.9814999999999996</v>
      </c>
      <c r="M48" s="109">
        <f t="shared" ref="M48" si="38">(K48+L48)/F48</f>
        <v>1.8160912814511411E-2</v>
      </c>
      <c r="N48" s="106" t="s">
        <v>616</v>
      </c>
      <c r="O48" s="110">
        <v>44420</v>
      </c>
      <c r="P48" s="363"/>
      <c r="Q48" s="363"/>
      <c r="R48" s="364" t="s">
        <v>621</v>
      </c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  <c r="AD48" s="363"/>
      <c r="AE48" s="363"/>
      <c r="AF48" s="363"/>
      <c r="AG48" s="363"/>
      <c r="AH48" s="363"/>
      <c r="AI48" s="363"/>
      <c r="AJ48" s="363"/>
      <c r="AK48" s="363"/>
      <c r="AL48" s="363"/>
    </row>
    <row r="49" spans="1:38" s="365" customFormat="1" ht="15" customHeight="1">
      <c r="A49" s="354">
        <v>17</v>
      </c>
      <c r="B49" s="328">
        <v>44419</v>
      </c>
      <c r="C49" s="355"/>
      <c r="D49" s="356" t="s">
        <v>417</v>
      </c>
      <c r="E49" s="327" t="s">
        <v>618</v>
      </c>
      <c r="F49" s="327">
        <v>401</v>
      </c>
      <c r="G49" s="327">
        <v>388</v>
      </c>
      <c r="H49" s="327">
        <v>388</v>
      </c>
      <c r="I49" s="327" t="s">
        <v>957</v>
      </c>
      <c r="J49" s="307" t="s">
        <v>958</v>
      </c>
      <c r="K49" s="307">
        <f t="shared" ref="K49:K51" si="39">H49-F49</f>
        <v>-13</v>
      </c>
      <c r="L49" s="308">
        <f>(F49*-0.07)/100</f>
        <v>-0.28070000000000006</v>
      </c>
      <c r="M49" s="309">
        <f t="shared" ref="M49:M51" si="40">(K49+L49)/F49</f>
        <v>-3.3118952618453865E-2</v>
      </c>
      <c r="N49" s="307" t="s">
        <v>632</v>
      </c>
      <c r="O49" s="322">
        <v>44419</v>
      </c>
      <c r="P49" s="363"/>
      <c r="Q49" s="363"/>
      <c r="R49" s="364" t="s">
        <v>617</v>
      </c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  <c r="AE49" s="363"/>
      <c r="AF49" s="363"/>
      <c r="AG49" s="363"/>
      <c r="AH49" s="363"/>
      <c r="AI49" s="363"/>
      <c r="AJ49" s="363"/>
      <c r="AK49" s="363"/>
      <c r="AL49" s="363"/>
    </row>
    <row r="50" spans="1:38" s="365" customFormat="1" ht="15" customHeight="1">
      <c r="A50" s="336">
        <v>18</v>
      </c>
      <c r="B50" s="337">
        <v>44419</v>
      </c>
      <c r="C50" s="338"/>
      <c r="D50" s="339" t="s">
        <v>425</v>
      </c>
      <c r="E50" s="340" t="s">
        <v>618</v>
      </c>
      <c r="F50" s="340">
        <v>1695</v>
      </c>
      <c r="G50" s="340">
        <v>1645</v>
      </c>
      <c r="H50" s="340">
        <v>1730</v>
      </c>
      <c r="I50" s="340" t="s">
        <v>959</v>
      </c>
      <c r="J50" s="106" t="s">
        <v>861</v>
      </c>
      <c r="K50" s="106">
        <f t="shared" si="39"/>
        <v>35</v>
      </c>
      <c r="L50" s="108">
        <f>(F50*-0.07)/100</f>
        <v>-1.1865000000000001</v>
      </c>
      <c r="M50" s="109">
        <f t="shared" si="40"/>
        <v>1.9948967551622416E-2</v>
      </c>
      <c r="N50" s="106" t="s">
        <v>616</v>
      </c>
      <c r="O50" s="388">
        <v>44419</v>
      </c>
      <c r="P50" s="363"/>
      <c r="Q50" s="363"/>
      <c r="R50" s="364" t="s">
        <v>617</v>
      </c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C50" s="363"/>
      <c r="AD50" s="363"/>
      <c r="AE50" s="363"/>
      <c r="AF50" s="363"/>
      <c r="AG50" s="363"/>
      <c r="AH50" s="363"/>
      <c r="AI50" s="363"/>
      <c r="AJ50" s="363"/>
      <c r="AK50" s="363"/>
      <c r="AL50" s="363"/>
    </row>
    <row r="51" spans="1:38" s="365" customFormat="1" ht="15" customHeight="1">
      <c r="A51" s="336">
        <v>19</v>
      </c>
      <c r="B51" s="337">
        <v>44421</v>
      </c>
      <c r="C51" s="338"/>
      <c r="D51" s="339" t="s">
        <v>133</v>
      </c>
      <c r="E51" s="340" t="s">
        <v>618</v>
      </c>
      <c r="F51" s="340">
        <v>1672</v>
      </c>
      <c r="G51" s="340">
        <v>1615</v>
      </c>
      <c r="H51" s="340">
        <v>1717.5</v>
      </c>
      <c r="I51" s="340" t="s">
        <v>992</v>
      </c>
      <c r="J51" s="106" t="s">
        <v>1004</v>
      </c>
      <c r="K51" s="106">
        <f t="shared" si="39"/>
        <v>45.5</v>
      </c>
      <c r="L51" s="108">
        <f t="shared" ref="L51" si="41">(F51*-0.7)/100</f>
        <v>-11.703999999999999</v>
      </c>
      <c r="M51" s="109">
        <f t="shared" si="40"/>
        <v>2.0212918660287082E-2</v>
      </c>
      <c r="N51" s="106" t="s">
        <v>616</v>
      </c>
      <c r="O51" s="110">
        <v>44425</v>
      </c>
      <c r="P51" s="363"/>
      <c r="Q51" s="363"/>
      <c r="R51" s="364" t="s">
        <v>617</v>
      </c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</row>
    <row r="52" spans="1:38" s="365" customFormat="1" ht="15" customHeight="1">
      <c r="A52" s="336">
        <v>20</v>
      </c>
      <c r="B52" s="337">
        <v>44421</v>
      </c>
      <c r="C52" s="338"/>
      <c r="D52" s="339" t="s">
        <v>127</v>
      </c>
      <c r="E52" s="340" t="s">
        <v>618</v>
      </c>
      <c r="F52" s="340">
        <v>1446</v>
      </c>
      <c r="G52" s="340">
        <v>1395</v>
      </c>
      <c r="H52" s="340">
        <v>1486.5</v>
      </c>
      <c r="I52" s="340">
        <v>1550</v>
      </c>
      <c r="J52" s="106" t="s">
        <v>1051</v>
      </c>
      <c r="K52" s="106">
        <f t="shared" ref="K52:K55" si="42">H52-F52</f>
        <v>40.5</v>
      </c>
      <c r="L52" s="108">
        <f t="shared" ref="L52:L55" si="43">(F52*-0.7)/100</f>
        <v>-10.122</v>
      </c>
      <c r="M52" s="109">
        <f t="shared" ref="M52:M55" si="44">(K52+L52)/F52</f>
        <v>2.100829875518672E-2</v>
      </c>
      <c r="N52" s="106" t="s">
        <v>616</v>
      </c>
      <c r="O52" s="110">
        <v>44428</v>
      </c>
      <c r="P52" s="363"/>
      <c r="Q52" s="363"/>
      <c r="R52" s="364" t="s">
        <v>617</v>
      </c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3"/>
      <c r="AH52" s="363"/>
      <c r="AI52" s="363"/>
      <c r="AJ52" s="363"/>
      <c r="AK52" s="363"/>
      <c r="AL52" s="363"/>
    </row>
    <row r="53" spans="1:38" s="365" customFormat="1" ht="15" customHeight="1">
      <c r="A53" s="354">
        <v>21</v>
      </c>
      <c r="B53" s="328">
        <v>44424</v>
      </c>
      <c r="C53" s="355"/>
      <c r="D53" s="356" t="s">
        <v>438</v>
      </c>
      <c r="E53" s="327" t="s">
        <v>618</v>
      </c>
      <c r="F53" s="327">
        <v>168.5</v>
      </c>
      <c r="G53" s="327">
        <v>163</v>
      </c>
      <c r="H53" s="327">
        <v>163</v>
      </c>
      <c r="I53" s="327">
        <v>180</v>
      </c>
      <c r="J53" s="307" t="s">
        <v>901</v>
      </c>
      <c r="K53" s="307">
        <f t="shared" si="42"/>
        <v>-5.5</v>
      </c>
      <c r="L53" s="308">
        <f t="shared" si="43"/>
        <v>-1.1795</v>
      </c>
      <c r="M53" s="309">
        <f t="shared" si="44"/>
        <v>-3.9640949554896145E-2</v>
      </c>
      <c r="N53" s="307" t="s">
        <v>632</v>
      </c>
      <c r="O53" s="322">
        <v>44428</v>
      </c>
      <c r="P53" s="363"/>
      <c r="Q53" s="363"/>
      <c r="R53" s="364" t="s">
        <v>617</v>
      </c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</row>
    <row r="54" spans="1:38" s="365" customFormat="1" ht="15" customHeight="1">
      <c r="A54" s="354">
        <v>22</v>
      </c>
      <c r="B54" s="328">
        <v>44425</v>
      </c>
      <c r="C54" s="355"/>
      <c r="D54" s="356" t="s">
        <v>585</v>
      </c>
      <c r="E54" s="327" t="s">
        <v>618</v>
      </c>
      <c r="F54" s="327">
        <v>2215</v>
      </c>
      <c r="G54" s="327">
        <v>2170</v>
      </c>
      <c r="H54" s="327">
        <v>2170</v>
      </c>
      <c r="I54" s="327" t="s">
        <v>1005</v>
      </c>
      <c r="J54" s="307" t="s">
        <v>1009</v>
      </c>
      <c r="K54" s="307">
        <f t="shared" si="42"/>
        <v>-45</v>
      </c>
      <c r="L54" s="308">
        <f t="shared" si="43"/>
        <v>-15.505000000000001</v>
      </c>
      <c r="M54" s="309">
        <f t="shared" si="44"/>
        <v>-2.731602708803612E-2</v>
      </c>
      <c r="N54" s="307" t="s">
        <v>632</v>
      </c>
      <c r="O54" s="322">
        <v>44428</v>
      </c>
      <c r="P54" s="363"/>
      <c r="Q54" s="363"/>
      <c r="R54" s="364" t="s">
        <v>621</v>
      </c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</row>
    <row r="55" spans="1:38" s="365" customFormat="1" ht="15" customHeight="1">
      <c r="A55" s="354">
        <v>23</v>
      </c>
      <c r="B55" s="328">
        <v>44426</v>
      </c>
      <c r="C55" s="355"/>
      <c r="D55" s="356" t="s">
        <v>111</v>
      </c>
      <c r="E55" s="327" t="s">
        <v>618</v>
      </c>
      <c r="F55" s="327">
        <v>347.5</v>
      </c>
      <c r="G55" s="327">
        <v>337</v>
      </c>
      <c r="H55" s="327">
        <v>337</v>
      </c>
      <c r="I55" s="327" t="s">
        <v>1023</v>
      </c>
      <c r="J55" s="307" t="s">
        <v>930</v>
      </c>
      <c r="K55" s="307">
        <f t="shared" si="42"/>
        <v>-10.5</v>
      </c>
      <c r="L55" s="308">
        <f t="shared" si="43"/>
        <v>-2.4324999999999997</v>
      </c>
      <c r="M55" s="309">
        <f t="shared" si="44"/>
        <v>-3.7215827338129497E-2</v>
      </c>
      <c r="N55" s="307" t="s">
        <v>632</v>
      </c>
      <c r="O55" s="322">
        <v>44428</v>
      </c>
      <c r="P55" s="363"/>
      <c r="Q55" s="363"/>
      <c r="R55" s="364" t="s">
        <v>617</v>
      </c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</row>
    <row r="56" spans="1:38" s="365" customFormat="1" ht="15" customHeight="1">
      <c r="A56" s="439">
        <v>24</v>
      </c>
      <c r="B56" s="440">
        <v>44428</v>
      </c>
      <c r="C56" s="441"/>
      <c r="D56" s="442" t="s">
        <v>40</v>
      </c>
      <c r="E56" s="443" t="s">
        <v>618</v>
      </c>
      <c r="F56" s="443" t="s">
        <v>1037</v>
      </c>
      <c r="G56" s="443">
        <v>899</v>
      </c>
      <c r="H56" s="443"/>
      <c r="I56" s="443" t="s">
        <v>1038</v>
      </c>
      <c r="J56" s="444" t="s">
        <v>619</v>
      </c>
      <c r="K56" s="445"/>
      <c r="L56" s="446"/>
      <c r="M56" s="447"/>
      <c r="N56" s="448"/>
      <c r="O56" s="449"/>
      <c r="P56" s="363"/>
      <c r="Q56" s="363"/>
      <c r="R56" s="364" t="s">
        <v>617</v>
      </c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63"/>
      <c r="AH56" s="363"/>
      <c r="AI56" s="363"/>
      <c r="AJ56" s="363"/>
      <c r="AK56" s="363"/>
      <c r="AL56" s="363"/>
    </row>
    <row r="57" spans="1:38" s="365" customFormat="1" ht="15" customHeight="1">
      <c r="A57" s="336">
        <v>25</v>
      </c>
      <c r="B57" s="337">
        <v>44431</v>
      </c>
      <c r="C57" s="338"/>
      <c r="D57" s="339" t="s">
        <v>69</v>
      </c>
      <c r="E57" s="340" t="s">
        <v>953</v>
      </c>
      <c r="F57" s="340">
        <v>75.25</v>
      </c>
      <c r="G57" s="340">
        <v>77.5</v>
      </c>
      <c r="H57" s="340">
        <v>73.900000000000006</v>
      </c>
      <c r="I57" s="340" t="s">
        <v>1050</v>
      </c>
      <c r="J57" s="106" t="s">
        <v>1052</v>
      </c>
      <c r="K57" s="106">
        <f>F57-H57</f>
        <v>1.3499999999999943</v>
      </c>
      <c r="L57" s="108">
        <f>(F57*-0.07)/100</f>
        <v>-5.2675E-2</v>
      </c>
      <c r="M57" s="109">
        <f t="shared" ref="M57" si="45">(K57+L57)/F57</f>
        <v>1.7240199335548097E-2</v>
      </c>
      <c r="N57" s="106" t="s">
        <v>616</v>
      </c>
      <c r="O57" s="388">
        <v>44431</v>
      </c>
      <c r="R57" s="482" t="s">
        <v>617</v>
      </c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</row>
    <row r="58" spans="1:38" s="365" customFormat="1" ht="15" customHeight="1">
      <c r="A58" s="439">
        <v>26</v>
      </c>
      <c r="B58" s="440">
        <v>44431</v>
      </c>
      <c r="C58" s="441"/>
      <c r="D58" s="442" t="s">
        <v>156</v>
      </c>
      <c r="E58" s="443" t="s">
        <v>618</v>
      </c>
      <c r="F58" s="443" t="s">
        <v>1053</v>
      </c>
      <c r="G58" s="443">
        <v>680</v>
      </c>
      <c r="H58" s="443"/>
      <c r="I58" s="443" t="s">
        <v>1054</v>
      </c>
      <c r="J58" s="439" t="s">
        <v>619</v>
      </c>
      <c r="K58" s="440"/>
      <c r="L58" s="441"/>
      <c r="M58" s="442"/>
      <c r="N58" s="443"/>
      <c r="O58" s="443"/>
      <c r="R58" s="482" t="s">
        <v>617</v>
      </c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3"/>
      <c r="AJ58" s="363"/>
      <c r="AK58" s="363"/>
      <c r="AL58" s="363"/>
    </row>
    <row r="59" spans="1:38" s="365" customFormat="1" ht="15" customHeight="1">
      <c r="A59" s="494">
        <v>27</v>
      </c>
      <c r="B59" s="457">
        <v>44432</v>
      </c>
      <c r="C59" s="495"/>
      <c r="D59" s="496" t="s">
        <v>200</v>
      </c>
      <c r="E59" s="340" t="s">
        <v>953</v>
      </c>
      <c r="F59" s="340">
        <v>278</v>
      </c>
      <c r="G59" s="340">
        <v>285.5</v>
      </c>
      <c r="H59" s="340">
        <v>273</v>
      </c>
      <c r="I59" s="340" t="s">
        <v>1069</v>
      </c>
      <c r="J59" s="106" t="s">
        <v>1010</v>
      </c>
      <c r="K59" s="106">
        <f>F59-H59</f>
        <v>5</v>
      </c>
      <c r="L59" s="108">
        <f>(F59*-0.07)/100</f>
        <v>-0.1946</v>
      </c>
      <c r="M59" s="109">
        <f t="shared" ref="M59:M60" si="46">(K59+L59)/F59</f>
        <v>1.7285611510791367E-2</v>
      </c>
      <c r="N59" s="106" t="s">
        <v>616</v>
      </c>
      <c r="O59" s="388">
        <v>44432</v>
      </c>
      <c r="R59" s="456" t="s">
        <v>617</v>
      </c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  <c r="AE59" s="363"/>
      <c r="AF59" s="363"/>
      <c r="AG59" s="363"/>
      <c r="AH59" s="363"/>
      <c r="AI59" s="363"/>
      <c r="AJ59" s="363"/>
      <c r="AK59" s="363"/>
      <c r="AL59" s="363"/>
    </row>
    <row r="60" spans="1:38" s="365" customFormat="1" ht="15" customHeight="1">
      <c r="A60" s="494">
        <v>28</v>
      </c>
      <c r="B60" s="457">
        <v>44432</v>
      </c>
      <c r="C60" s="495"/>
      <c r="D60" s="496" t="s">
        <v>278</v>
      </c>
      <c r="E60" s="516" t="s">
        <v>618</v>
      </c>
      <c r="F60" s="516">
        <v>598</v>
      </c>
      <c r="G60" s="516">
        <v>580</v>
      </c>
      <c r="H60" s="516">
        <v>615</v>
      </c>
      <c r="I60" s="516" t="s">
        <v>1072</v>
      </c>
      <c r="J60" s="106" t="s">
        <v>1017</v>
      </c>
      <c r="K60" s="106">
        <f t="shared" ref="K60" si="47">H60-F60</f>
        <v>17</v>
      </c>
      <c r="L60" s="108">
        <f t="shared" ref="L60" si="48">(F60*-0.7)/100</f>
        <v>-4.1859999999999999</v>
      </c>
      <c r="M60" s="109">
        <f t="shared" si="46"/>
        <v>2.1428093645484949E-2</v>
      </c>
      <c r="N60" s="106" t="s">
        <v>616</v>
      </c>
      <c r="O60" s="110">
        <v>44428</v>
      </c>
      <c r="R60" s="456" t="s">
        <v>617</v>
      </c>
      <c r="S60" s="363"/>
      <c r="T60" s="363"/>
      <c r="U60" s="363"/>
      <c r="V60" s="363"/>
      <c r="W60" s="363"/>
      <c r="X60" s="363"/>
      <c r="Y60" s="363"/>
      <c r="Z60" s="363"/>
      <c r="AA60" s="363"/>
      <c r="AB60" s="363"/>
      <c r="AC60" s="363"/>
      <c r="AD60" s="363"/>
      <c r="AE60" s="363"/>
      <c r="AF60" s="363"/>
      <c r="AG60" s="363"/>
      <c r="AH60" s="363"/>
      <c r="AI60" s="363"/>
      <c r="AJ60" s="363"/>
      <c r="AK60" s="363"/>
      <c r="AL60" s="363"/>
    </row>
    <row r="61" spans="1:38" s="365" customFormat="1" ht="15" customHeight="1">
      <c r="A61" s="494">
        <v>29</v>
      </c>
      <c r="B61" s="457">
        <v>44433</v>
      </c>
      <c r="C61" s="495"/>
      <c r="D61" s="339" t="s">
        <v>69</v>
      </c>
      <c r="E61" s="340" t="s">
        <v>953</v>
      </c>
      <c r="F61" s="340">
        <v>75.5</v>
      </c>
      <c r="G61" s="340">
        <v>77.5</v>
      </c>
      <c r="H61" s="340">
        <v>75</v>
      </c>
      <c r="I61" s="340" t="s">
        <v>1050</v>
      </c>
      <c r="J61" s="106" t="s">
        <v>1055</v>
      </c>
      <c r="K61" s="106">
        <f>F61-H61</f>
        <v>0.5</v>
      </c>
      <c r="L61" s="108">
        <f>(F61*-0.07)/100</f>
        <v>-5.2850000000000001E-2</v>
      </c>
      <c r="M61" s="109">
        <f t="shared" ref="M61" si="49">(K61+L61)/F61</f>
        <v>5.9225165562913906E-3</v>
      </c>
      <c r="N61" s="106" t="s">
        <v>616</v>
      </c>
      <c r="O61" s="388">
        <v>44433</v>
      </c>
      <c r="R61" s="456" t="s">
        <v>617</v>
      </c>
      <c r="S61" s="363"/>
      <c r="T61" s="363"/>
      <c r="U61" s="363"/>
      <c r="V61" s="363"/>
      <c r="W61" s="363"/>
      <c r="X61" s="363"/>
      <c r="Y61" s="363"/>
      <c r="Z61" s="363"/>
      <c r="AA61" s="363"/>
      <c r="AB61" s="363"/>
      <c r="AC61" s="363"/>
      <c r="AD61" s="363"/>
      <c r="AE61" s="363"/>
      <c r="AF61" s="363"/>
      <c r="AG61" s="363"/>
      <c r="AH61" s="363"/>
      <c r="AI61" s="363"/>
      <c r="AJ61" s="363"/>
      <c r="AK61" s="363"/>
      <c r="AL61" s="363"/>
    </row>
    <row r="62" spans="1:38" s="365" customFormat="1" ht="15" customHeight="1">
      <c r="A62" s="494">
        <v>30</v>
      </c>
      <c r="B62" s="457">
        <v>44434</v>
      </c>
      <c r="C62" s="495"/>
      <c r="D62" s="339" t="s">
        <v>69</v>
      </c>
      <c r="E62" s="340" t="s">
        <v>953</v>
      </c>
      <c r="F62" s="340">
        <v>75.650000000000006</v>
      </c>
      <c r="G62" s="340">
        <v>78</v>
      </c>
      <c r="H62" s="340">
        <v>74.599999999999994</v>
      </c>
      <c r="I62" s="340" t="s">
        <v>1050</v>
      </c>
      <c r="J62" s="106" t="s">
        <v>1129</v>
      </c>
      <c r="K62" s="106">
        <f>F62-H62</f>
        <v>1.0500000000000114</v>
      </c>
      <c r="L62" s="108">
        <f>(F62*-0.07)/100</f>
        <v>-5.2955000000000002E-2</v>
      </c>
      <c r="M62" s="109">
        <f t="shared" ref="M62" si="50">(K62+L62)/F62</f>
        <v>1.3179709187045755E-2</v>
      </c>
      <c r="N62" s="106" t="s">
        <v>616</v>
      </c>
      <c r="O62" s="388">
        <v>44434</v>
      </c>
      <c r="R62" s="456" t="s">
        <v>617</v>
      </c>
      <c r="S62" s="363"/>
      <c r="T62" s="363"/>
      <c r="U62" s="363"/>
      <c r="V62" s="363"/>
      <c r="W62" s="363"/>
      <c r="X62" s="363"/>
      <c r="Y62" s="363"/>
      <c r="Z62" s="363"/>
      <c r="AA62" s="363"/>
      <c r="AB62" s="363"/>
      <c r="AC62" s="363"/>
      <c r="AD62" s="363"/>
      <c r="AE62" s="363"/>
      <c r="AF62" s="363"/>
      <c r="AG62" s="363"/>
      <c r="AH62" s="363"/>
      <c r="AI62" s="363"/>
      <c r="AJ62" s="363"/>
      <c r="AK62" s="363"/>
      <c r="AL62" s="363"/>
    </row>
    <row r="63" spans="1:38" s="365" customFormat="1" ht="15" customHeight="1">
      <c r="A63" s="439">
        <v>31</v>
      </c>
      <c r="B63" s="440">
        <v>44434</v>
      </c>
      <c r="C63" s="441"/>
      <c r="D63" s="442" t="s">
        <v>266</v>
      </c>
      <c r="E63" s="443" t="s">
        <v>618</v>
      </c>
      <c r="F63" s="443" t="s">
        <v>1126</v>
      </c>
      <c r="G63" s="443">
        <v>6900</v>
      </c>
      <c r="H63" s="443"/>
      <c r="I63" s="443" t="s">
        <v>1127</v>
      </c>
      <c r="J63" s="439" t="s">
        <v>619</v>
      </c>
      <c r="K63" s="440"/>
      <c r="L63" s="441"/>
      <c r="M63" s="442"/>
      <c r="N63" s="443"/>
      <c r="O63" s="443"/>
      <c r="R63" s="456" t="s">
        <v>617</v>
      </c>
      <c r="S63" s="363"/>
      <c r="T63" s="363"/>
      <c r="U63" s="363"/>
      <c r="V63" s="363"/>
      <c r="W63" s="363"/>
      <c r="X63" s="363"/>
      <c r="Y63" s="363"/>
      <c r="Z63" s="363"/>
      <c r="AA63" s="363"/>
      <c r="AB63" s="363"/>
      <c r="AC63" s="363"/>
      <c r="AD63" s="363"/>
      <c r="AE63" s="363"/>
      <c r="AF63" s="363"/>
      <c r="AG63" s="363"/>
      <c r="AH63" s="363"/>
      <c r="AI63" s="363"/>
      <c r="AJ63" s="363"/>
      <c r="AK63" s="363"/>
      <c r="AL63" s="363"/>
    </row>
    <row r="64" spans="1:38" s="365" customFormat="1" ht="15" customHeight="1">
      <c r="A64" s="494">
        <v>32</v>
      </c>
      <c r="B64" s="457">
        <v>44434</v>
      </c>
      <c r="C64" s="495"/>
      <c r="D64" s="496" t="s">
        <v>267</v>
      </c>
      <c r="E64" s="516" t="s">
        <v>618</v>
      </c>
      <c r="F64" s="516">
        <v>2505</v>
      </c>
      <c r="G64" s="516">
        <v>2430</v>
      </c>
      <c r="H64" s="516">
        <v>2542.5</v>
      </c>
      <c r="I64" s="516" t="s">
        <v>1128</v>
      </c>
      <c r="J64" s="106" t="s">
        <v>1130</v>
      </c>
      <c r="K64" s="106">
        <f t="shared" ref="K64" si="51">H64-F64</f>
        <v>37.5</v>
      </c>
      <c r="L64" s="108">
        <f>(F64*-0.07)/100</f>
        <v>-1.7535000000000003</v>
      </c>
      <c r="M64" s="109">
        <f t="shared" ref="M64" si="52">(K64+L64)/F64</f>
        <v>1.427005988023952E-2</v>
      </c>
      <c r="N64" s="106" t="s">
        <v>616</v>
      </c>
      <c r="O64" s="388">
        <v>44434</v>
      </c>
      <c r="R64" s="456" t="s">
        <v>617</v>
      </c>
      <c r="S64" s="363"/>
      <c r="T64" s="363"/>
      <c r="U64" s="363"/>
      <c r="V64" s="363"/>
      <c r="W64" s="363"/>
      <c r="X64" s="363"/>
      <c r="Y64" s="363"/>
      <c r="Z64" s="363"/>
      <c r="AA64" s="363"/>
      <c r="AB64" s="363"/>
      <c r="AC64" s="363"/>
      <c r="AD64" s="363"/>
      <c r="AE64" s="363"/>
      <c r="AF64" s="363"/>
      <c r="AG64" s="363"/>
      <c r="AH64" s="363"/>
      <c r="AI64" s="363"/>
      <c r="AJ64" s="363"/>
      <c r="AK64" s="363"/>
      <c r="AL64" s="363"/>
    </row>
    <row r="65" spans="1:38" s="365" customFormat="1" ht="15" customHeight="1">
      <c r="A65" s="439">
        <v>33</v>
      </c>
      <c r="B65" s="440">
        <v>44434</v>
      </c>
      <c r="C65" s="441"/>
      <c r="D65" s="442" t="s">
        <v>482</v>
      </c>
      <c r="E65" s="443" t="s">
        <v>618</v>
      </c>
      <c r="F65" s="443" t="s">
        <v>1131</v>
      </c>
      <c r="G65" s="443">
        <v>4610</v>
      </c>
      <c r="H65" s="443"/>
      <c r="I65" s="443">
        <v>4900</v>
      </c>
      <c r="J65" s="439" t="s">
        <v>619</v>
      </c>
      <c r="K65" s="440"/>
      <c r="L65" s="441"/>
      <c r="M65" s="442"/>
      <c r="N65" s="443"/>
      <c r="O65" s="443"/>
      <c r="R65" s="456" t="s">
        <v>621</v>
      </c>
      <c r="S65" s="363"/>
      <c r="T65" s="363"/>
      <c r="U65" s="363"/>
      <c r="V65" s="363"/>
      <c r="W65" s="363"/>
      <c r="X65" s="363"/>
      <c r="Y65" s="363"/>
      <c r="Z65" s="363"/>
      <c r="AA65" s="363"/>
      <c r="AB65" s="363"/>
      <c r="AC65" s="363"/>
      <c r="AD65" s="363"/>
      <c r="AE65" s="363"/>
      <c r="AF65" s="363"/>
      <c r="AG65" s="363"/>
      <c r="AH65" s="363"/>
      <c r="AI65" s="363"/>
      <c r="AJ65" s="363"/>
      <c r="AK65" s="363"/>
      <c r="AL65" s="363"/>
    </row>
    <row r="66" spans="1:38" s="365" customFormat="1" ht="15" customHeight="1">
      <c r="A66" s="439"/>
      <c r="B66" s="440"/>
      <c r="C66" s="441"/>
      <c r="D66" s="442"/>
      <c r="E66" s="443"/>
      <c r="F66" s="443"/>
      <c r="G66" s="443"/>
      <c r="H66" s="443"/>
      <c r="I66" s="443"/>
      <c r="J66" s="439"/>
      <c r="K66" s="440"/>
      <c r="L66" s="441"/>
      <c r="M66" s="442"/>
      <c r="N66" s="443"/>
      <c r="O66" s="443"/>
      <c r="S66" s="363"/>
      <c r="T66" s="363"/>
      <c r="U66" s="363"/>
      <c r="V66" s="363"/>
      <c r="W66" s="363"/>
      <c r="X66" s="363"/>
      <c r="Y66" s="363"/>
      <c r="Z66" s="363"/>
      <c r="AA66" s="363"/>
      <c r="AB66" s="363"/>
      <c r="AC66" s="363"/>
      <c r="AD66" s="363"/>
      <c r="AE66" s="363"/>
      <c r="AF66" s="363"/>
      <c r="AG66" s="363"/>
      <c r="AH66" s="363"/>
      <c r="AI66" s="363"/>
      <c r="AJ66" s="363"/>
      <c r="AK66" s="363"/>
      <c r="AL66" s="363"/>
    </row>
    <row r="67" spans="1:38" s="365" customFormat="1" ht="15" customHeight="1">
      <c r="A67" s="439"/>
      <c r="B67" s="440"/>
      <c r="C67" s="441"/>
      <c r="D67" s="442"/>
      <c r="E67" s="443"/>
      <c r="F67" s="443"/>
      <c r="G67" s="443"/>
      <c r="H67" s="443"/>
      <c r="I67" s="443"/>
      <c r="J67" s="439"/>
      <c r="K67" s="440"/>
      <c r="L67" s="441"/>
      <c r="M67" s="442"/>
      <c r="N67" s="443"/>
      <c r="O67" s="443"/>
      <c r="S67" s="363"/>
      <c r="T67" s="363"/>
      <c r="U67" s="363"/>
      <c r="V67" s="363"/>
      <c r="W67" s="363"/>
      <c r="X67" s="363"/>
      <c r="Y67" s="363"/>
      <c r="Z67" s="363"/>
      <c r="AA67" s="363"/>
      <c r="AB67" s="363"/>
      <c r="AC67" s="363"/>
      <c r="AD67" s="363"/>
      <c r="AE67" s="363"/>
      <c r="AF67" s="363"/>
      <c r="AG67" s="363"/>
      <c r="AH67" s="363"/>
      <c r="AI67" s="363"/>
      <c r="AJ67" s="363"/>
      <c r="AK67" s="363"/>
      <c r="AL67" s="363"/>
    </row>
    <row r="68" spans="1:38" ht="15" customHeight="1">
      <c r="A68" s="367"/>
      <c r="B68" s="368"/>
      <c r="C68" s="369"/>
      <c r="D68" s="370"/>
      <c r="E68" s="371"/>
      <c r="F68" s="371"/>
      <c r="G68" s="371"/>
      <c r="H68" s="371"/>
      <c r="I68" s="371"/>
      <c r="J68" s="450"/>
      <c r="K68" s="450"/>
      <c r="L68" s="373"/>
      <c r="M68" s="451"/>
      <c r="N68" s="450"/>
      <c r="O68" s="452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customHeight="1">
      <c r="A70" s="164"/>
      <c r="B70" s="128"/>
      <c r="C70" s="165"/>
      <c r="D70" s="166"/>
      <c r="E70" s="127"/>
      <c r="F70" s="127"/>
      <c r="G70" s="127"/>
      <c r="H70" s="127"/>
      <c r="I70" s="127"/>
      <c r="J70" s="167"/>
      <c r="K70" s="167"/>
      <c r="L70" s="168"/>
      <c r="M70" s="169"/>
      <c r="N70" s="133"/>
      <c r="O70" s="170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44.25" customHeight="1">
      <c r="A71" s="139" t="s">
        <v>624</v>
      </c>
      <c r="B71" s="165"/>
      <c r="C71" s="165"/>
      <c r="D71" s="1"/>
      <c r="E71" s="6"/>
      <c r="F71" s="6"/>
      <c r="G71" s="6"/>
      <c r="H71" s="6" t="s">
        <v>637</v>
      </c>
      <c r="I71" s="6"/>
      <c r="J71" s="6"/>
      <c r="K71" s="135"/>
      <c r="L71" s="169"/>
      <c r="M71" s="135"/>
      <c r="N71" s="136"/>
      <c r="O71" s="135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38" ht="12.75" customHeight="1">
      <c r="A72" s="146" t="s">
        <v>625</v>
      </c>
      <c r="B72" s="139"/>
      <c r="C72" s="139"/>
      <c r="D72" s="139"/>
      <c r="E72" s="44"/>
      <c r="F72" s="147" t="s">
        <v>626</v>
      </c>
      <c r="G72" s="61"/>
      <c r="H72" s="44"/>
      <c r="I72" s="61"/>
      <c r="J72" s="6"/>
      <c r="K72" s="171"/>
      <c r="L72" s="172"/>
      <c r="M72" s="6"/>
      <c r="N72" s="129"/>
      <c r="O72" s="173"/>
      <c r="P72" s="44"/>
      <c r="Q72" s="44"/>
      <c r="R72" s="6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</row>
    <row r="73" spans="1:38" ht="14.25" customHeight="1">
      <c r="A73" s="146"/>
      <c r="B73" s="139"/>
      <c r="C73" s="139"/>
      <c r="D73" s="139"/>
      <c r="E73" s="6"/>
      <c r="F73" s="147" t="s">
        <v>628</v>
      </c>
      <c r="G73" s="61"/>
      <c r="H73" s="44"/>
      <c r="I73" s="61"/>
      <c r="J73" s="6"/>
      <c r="K73" s="171"/>
      <c r="L73" s="172"/>
      <c r="M73" s="6"/>
      <c r="N73" s="129"/>
      <c r="O73" s="173"/>
      <c r="P73" s="44"/>
      <c r="Q73" s="44"/>
      <c r="R73" s="6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</row>
    <row r="74" spans="1:38" ht="14.25" customHeight="1">
      <c r="A74" s="139"/>
      <c r="B74" s="139"/>
      <c r="C74" s="139"/>
      <c r="D74" s="139"/>
      <c r="E74" s="6"/>
      <c r="F74" s="6"/>
      <c r="G74" s="6"/>
      <c r="H74" s="6"/>
      <c r="I74" s="6"/>
      <c r="J74" s="152"/>
      <c r="K74" s="149"/>
      <c r="L74" s="150"/>
      <c r="M74" s="6"/>
      <c r="N74" s="153"/>
      <c r="O74" s="1"/>
      <c r="P74" s="44"/>
      <c r="Q74" s="44"/>
      <c r="R74" s="6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</row>
    <row r="75" spans="1:38" ht="12.75" customHeight="1">
      <c r="A75" s="174" t="s">
        <v>638</v>
      </c>
      <c r="B75" s="174"/>
      <c r="C75" s="174"/>
      <c r="D75" s="174"/>
      <c r="E75" s="6"/>
      <c r="F75" s="6"/>
      <c r="G75" s="6"/>
      <c r="H75" s="6"/>
      <c r="I75" s="6"/>
      <c r="J75" s="6"/>
      <c r="K75" s="6"/>
      <c r="L75" s="6"/>
      <c r="M75" s="6"/>
      <c r="N75" s="6"/>
      <c r="O75" s="24"/>
      <c r="Q75" s="44"/>
      <c r="R75" s="6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38.25" customHeight="1">
      <c r="A76" s="102" t="s">
        <v>16</v>
      </c>
      <c r="B76" s="102" t="s">
        <v>590</v>
      </c>
      <c r="C76" s="102"/>
      <c r="D76" s="103" t="s">
        <v>603</v>
      </c>
      <c r="E76" s="102" t="s">
        <v>604</v>
      </c>
      <c r="F76" s="102" t="s">
        <v>605</v>
      </c>
      <c r="G76" s="102" t="s">
        <v>630</v>
      </c>
      <c r="H76" s="102" t="s">
        <v>607</v>
      </c>
      <c r="I76" s="102" t="s">
        <v>608</v>
      </c>
      <c r="J76" s="101" t="s">
        <v>609</v>
      </c>
      <c r="K76" s="175" t="s">
        <v>639</v>
      </c>
      <c r="L76" s="104" t="s">
        <v>611</v>
      </c>
      <c r="M76" s="175" t="s">
        <v>640</v>
      </c>
      <c r="N76" s="102" t="s">
        <v>641</v>
      </c>
      <c r="O76" s="101" t="s">
        <v>613</v>
      </c>
      <c r="P76" s="103" t="s">
        <v>614</v>
      </c>
      <c r="Q76" s="44"/>
      <c r="R76" s="6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13.5" customHeight="1">
      <c r="A77" s="327">
        <v>1</v>
      </c>
      <c r="B77" s="328">
        <v>44405</v>
      </c>
      <c r="C77" s="329"/>
      <c r="D77" s="329" t="s">
        <v>864</v>
      </c>
      <c r="E77" s="327" t="s">
        <v>618</v>
      </c>
      <c r="F77" s="327">
        <v>1501</v>
      </c>
      <c r="G77" s="327">
        <v>1470</v>
      </c>
      <c r="H77" s="330">
        <v>1470</v>
      </c>
      <c r="I77" s="330" t="s">
        <v>865</v>
      </c>
      <c r="J77" s="331" t="s">
        <v>883</v>
      </c>
      <c r="K77" s="330">
        <f t="shared" ref="K77:K78" si="53">H77-F77</f>
        <v>-31</v>
      </c>
      <c r="L77" s="332">
        <f t="shared" ref="L77:L78" si="54">(H77*N77)*0.07%</f>
        <v>437.32500000000005</v>
      </c>
      <c r="M77" s="333">
        <f t="shared" ref="M77:M78" si="55">(K77*N77)-L77</f>
        <v>-13612.325000000001</v>
      </c>
      <c r="N77" s="330">
        <v>425</v>
      </c>
      <c r="O77" s="334" t="s">
        <v>632</v>
      </c>
      <c r="P77" s="335">
        <v>44410</v>
      </c>
      <c r="Q77" s="176"/>
      <c r="R77" s="6" t="s">
        <v>621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312">
        <v>2</v>
      </c>
      <c r="B78" s="341">
        <v>44406</v>
      </c>
      <c r="C78" s="342"/>
      <c r="D78" s="342" t="s">
        <v>867</v>
      </c>
      <c r="E78" s="312" t="s">
        <v>618</v>
      </c>
      <c r="F78" s="312">
        <v>2340</v>
      </c>
      <c r="G78" s="312">
        <v>2295</v>
      </c>
      <c r="H78" s="314">
        <v>2366.5</v>
      </c>
      <c r="I78" s="314" t="s">
        <v>868</v>
      </c>
      <c r="J78" s="106" t="s">
        <v>894</v>
      </c>
      <c r="K78" s="318">
        <f t="shared" si="53"/>
        <v>26.5</v>
      </c>
      <c r="L78" s="319">
        <f t="shared" si="54"/>
        <v>496.96500000000009</v>
      </c>
      <c r="M78" s="320">
        <f t="shared" si="55"/>
        <v>7453.0349999999999</v>
      </c>
      <c r="N78" s="314">
        <v>300</v>
      </c>
      <c r="O78" s="107" t="s">
        <v>616</v>
      </c>
      <c r="P78" s="321">
        <v>44411</v>
      </c>
      <c r="Q78" s="176"/>
      <c r="R78" s="6" t="s">
        <v>617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312">
        <v>3</v>
      </c>
      <c r="B79" s="301">
        <v>44407</v>
      </c>
      <c r="C79" s="313"/>
      <c r="D79" s="313" t="s">
        <v>872</v>
      </c>
      <c r="E79" s="302" t="s">
        <v>618</v>
      </c>
      <c r="F79" s="302">
        <v>433</v>
      </c>
      <c r="G79" s="302">
        <v>425</v>
      </c>
      <c r="H79" s="311">
        <v>438.5</v>
      </c>
      <c r="I79" s="314">
        <v>445</v>
      </c>
      <c r="J79" s="106" t="s">
        <v>634</v>
      </c>
      <c r="K79" s="318">
        <f t="shared" ref="K79:K80" si="56">H79-F79</f>
        <v>5.5</v>
      </c>
      <c r="L79" s="319">
        <f t="shared" ref="L79:L80" si="57">(H79*N79)*0.07%</f>
        <v>460.42500000000007</v>
      </c>
      <c r="M79" s="320">
        <f t="shared" ref="M79:M80" si="58">(K79*N79)-L79</f>
        <v>7789.5749999999998</v>
      </c>
      <c r="N79" s="314">
        <v>1500</v>
      </c>
      <c r="O79" s="107" t="s">
        <v>616</v>
      </c>
      <c r="P79" s="321">
        <v>44410</v>
      </c>
      <c r="Q79" s="176"/>
      <c r="R79" s="6" t="s">
        <v>617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312">
        <v>4</v>
      </c>
      <c r="B80" s="301">
        <v>44407</v>
      </c>
      <c r="C80" s="313"/>
      <c r="D80" s="313" t="s">
        <v>873</v>
      </c>
      <c r="E80" s="302" t="s">
        <v>618</v>
      </c>
      <c r="F80" s="302">
        <v>1616.5</v>
      </c>
      <c r="G80" s="302">
        <v>1595</v>
      </c>
      <c r="H80" s="311">
        <v>1639</v>
      </c>
      <c r="I80" s="314" t="s">
        <v>874</v>
      </c>
      <c r="J80" s="106" t="s">
        <v>895</v>
      </c>
      <c r="K80" s="318">
        <f t="shared" si="56"/>
        <v>22.5</v>
      </c>
      <c r="L80" s="319">
        <f t="shared" si="57"/>
        <v>659.6975000000001</v>
      </c>
      <c r="M80" s="320">
        <f t="shared" si="58"/>
        <v>12277.8025</v>
      </c>
      <c r="N80" s="314">
        <v>575</v>
      </c>
      <c r="O80" s="107" t="s">
        <v>616</v>
      </c>
      <c r="P80" s="321">
        <v>44411</v>
      </c>
      <c r="Q80" s="176"/>
      <c r="R80" s="6" t="s">
        <v>621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312">
        <v>5</v>
      </c>
      <c r="B81" s="301">
        <v>44407</v>
      </c>
      <c r="C81" s="313"/>
      <c r="D81" s="313" t="s">
        <v>875</v>
      </c>
      <c r="E81" s="302" t="s">
        <v>618</v>
      </c>
      <c r="F81" s="302">
        <v>849</v>
      </c>
      <c r="G81" s="302">
        <v>836</v>
      </c>
      <c r="H81" s="311">
        <v>856</v>
      </c>
      <c r="I81" s="314">
        <v>870</v>
      </c>
      <c r="J81" s="106" t="s">
        <v>904</v>
      </c>
      <c r="K81" s="318">
        <f t="shared" ref="K81:K82" si="59">H81-F81</f>
        <v>7</v>
      </c>
      <c r="L81" s="319">
        <f t="shared" ref="L81:L82" si="60">(H81*N81)*0.07%</f>
        <v>659.12000000000012</v>
      </c>
      <c r="M81" s="320">
        <f t="shared" ref="M81:M82" si="61">(K81*N81)-L81</f>
        <v>7040.88</v>
      </c>
      <c r="N81" s="314">
        <v>1100</v>
      </c>
      <c r="O81" s="107" t="s">
        <v>616</v>
      </c>
      <c r="P81" s="321">
        <v>44411</v>
      </c>
      <c r="Q81" s="176"/>
      <c r="R81" s="6" t="s">
        <v>621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327">
        <v>6</v>
      </c>
      <c r="B82" s="328">
        <v>44411</v>
      </c>
      <c r="C82" s="329"/>
      <c r="D82" s="329" t="s">
        <v>891</v>
      </c>
      <c r="E82" s="327" t="s">
        <v>618</v>
      </c>
      <c r="F82" s="327">
        <v>1692</v>
      </c>
      <c r="G82" s="327">
        <v>1655</v>
      </c>
      <c r="H82" s="330">
        <v>1655</v>
      </c>
      <c r="I82" s="330" t="s">
        <v>892</v>
      </c>
      <c r="J82" s="331" t="s">
        <v>927</v>
      </c>
      <c r="K82" s="330">
        <f t="shared" si="59"/>
        <v>-37</v>
      </c>
      <c r="L82" s="332">
        <f t="shared" si="60"/>
        <v>405.47500000000008</v>
      </c>
      <c r="M82" s="333">
        <f t="shared" si="61"/>
        <v>-13355.475</v>
      </c>
      <c r="N82" s="330">
        <v>350</v>
      </c>
      <c r="O82" s="334" t="s">
        <v>632</v>
      </c>
      <c r="P82" s="335">
        <v>44414</v>
      </c>
      <c r="Q82" s="176"/>
      <c r="R82" s="6" t="s">
        <v>621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312">
        <v>7</v>
      </c>
      <c r="B83" s="341">
        <v>44411</v>
      </c>
      <c r="C83" s="313"/>
      <c r="D83" s="313" t="s">
        <v>893</v>
      </c>
      <c r="E83" s="302" t="s">
        <v>618</v>
      </c>
      <c r="F83" s="302">
        <v>571</v>
      </c>
      <c r="G83" s="302">
        <v>560</v>
      </c>
      <c r="H83" s="311">
        <v>577</v>
      </c>
      <c r="I83" s="314">
        <v>590</v>
      </c>
      <c r="J83" s="106" t="s">
        <v>905</v>
      </c>
      <c r="K83" s="318">
        <f t="shared" ref="K83:K84" si="62">H83-F83</f>
        <v>6</v>
      </c>
      <c r="L83" s="319">
        <f t="shared" ref="L83:L84" si="63">(H83*N83)*0.07%</f>
        <v>565.46</v>
      </c>
      <c r="M83" s="320">
        <f t="shared" ref="M83:M84" si="64">(K83*N83)-L83</f>
        <v>7834.54</v>
      </c>
      <c r="N83" s="314">
        <v>1400</v>
      </c>
      <c r="O83" s="107" t="s">
        <v>616</v>
      </c>
      <c r="P83" s="321">
        <v>44412</v>
      </c>
      <c r="Q83" s="176"/>
      <c r="R83" s="6" t="s">
        <v>621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312">
        <v>8</v>
      </c>
      <c r="B84" s="341">
        <v>44411</v>
      </c>
      <c r="C84" s="313"/>
      <c r="D84" s="313" t="s">
        <v>896</v>
      </c>
      <c r="E84" s="302" t="s">
        <v>618</v>
      </c>
      <c r="F84" s="302">
        <v>2534</v>
      </c>
      <c r="G84" s="302">
        <v>2490</v>
      </c>
      <c r="H84" s="311">
        <v>2567.5</v>
      </c>
      <c r="I84" s="314" t="s">
        <v>897</v>
      </c>
      <c r="J84" s="106" t="s">
        <v>908</v>
      </c>
      <c r="K84" s="318">
        <f t="shared" si="62"/>
        <v>33.5</v>
      </c>
      <c r="L84" s="319">
        <f t="shared" si="63"/>
        <v>494.24375000000009</v>
      </c>
      <c r="M84" s="320">
        <f t="shared" si="64"/>
        <v>8718.2562500000004</v>
      </c>
      <c r="N84" s="314">
        <v>275</v>
      </c>
      <c r="O84" s="107" t="s">
        <v>616</v>
      </c>
      <c r="P84" s="321">
        <v>44412</v>
      </c>
      <c r="Q84" s="176"/>
      <c r="R84" s="6" t="s">
        <v>621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312">
        <v>9</v>
      </c>
      <c r="B85" s="341">
        <v>44411</v>
      </c>
      <c r="C85" s="350"/>
      <c r="D85" s="313" t="s">
        <v>898</v>
      </c>
      <c r="E85" s="302" t="s">
        <v>618</v>
      </c>
      <c r="F85" s="302">
        <v>1438</v>
      </c>
      <c r="G85" s="302">
        <v>1414</v>
      </c>
      <c r="H85" s="302">
        <v>1454</v>
      </c>
      <c r="I85" s="311" t="s">
        <v>899</v>
      </c>
      <c r="J85" s="106" t="s">
        <v>906</v>
      </c>
      <c r="K85" s="318">
        <f t="shared" ref="K85:K86" si="65">H85-F85</f>
        <v>16</v>
      </c>
      <c r="L85" s="319">
        <f t="shared" ref="L85:L86" si="66">(H85*N85)*0.07%</f>
        <v>559.79000000000008</v>
      </c>
      <c r="M85" s="320">
        <f t="shared" ref="M85:M86" si="67">(K85*N85)-L85</f>
        <v>8240.2099999999991</v>
      </c>
      <c r="N85" s="314">
        <v>550</v>
      </c>
      <c r="O85" s="107" t="s">
        <v>616</v>
      </c>
      <c r="P85" s="321">
        <v>44412</v>
      </c>
      <c r="Q85" s="176"/>
      <c r="R85" s="6" t="s">
        <v>617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351">
        <v>10</v>
      </c>
      <c r="B86" s="346">
        <v>44412</v>
      </c>
      <c r="C86" s="352"/>
      <c r="D86" s="352" t="s">
        <v>909</v>
      </c>
      <c r="E86" s="306" t="s">
        <v>618</v>
      </c>
      <c r="F86" s="306">
        <v>2441</v>
      </c>
      <c r="G86" s="306">
        <v>2416</v>
      </c>
      <c r="H86" s="348">
        <v>2416</v>
      </c>
      <c r="I86" s="353" t="s">
        <v>910</v>
      </c>
      <c r="J86" s="331" t="s">
        <v>911</v>
      </c>
      <c r="K86" s="330">
        <f t="shared" si="65"/>
        <v>-25</v>
      </c>
      <c r="L86" s="332">
        <f t="shared" si="66"/>
        <v>845.60000000000014</v>
      </c>
      <c r="M86" s="333">
        <f t="shared" si="67"/>
        <v>-13345.6</v>
      </c>
      <c r="N86" s="330">
        <v>500</v>
      </c>
      <c r="O86" s="334" t="s">
        <v>632</v>
      </c>
      <c r="P86" s="335">
        <v>44412</v>
      </c>
      <c r="Q86" s="176"/>
      <c r="R86" s="6" t="s">
        <v>621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351">
        <v>11</v>
      </c>
      <c r="B87" s="346">
        <v>44413</v>
      </c>
      <c r="C87" s="352"/>
      <c r="D87" s="352" t="s">
        <v>921</v>
      </c>
      <c r="E87" s="306" t="s">
        <v>618</v>
      </c>
      <c r="F87" s="306">
        <v>407</v>
      </c>
      <c r="G87" s="306">
        <v>397</v>
      </c>
      <c r="H87" s="348">
        <v>397</v>
      </c>
      <c r="I87" s="353" t="s">
        <v>922</v>
      </c>
      <c r="J87" s="331" t="s">
        <v>935</v>
      </c>
      <c r="K87" s="330">
        <f t="shared" ref="K87:K88" si="68">H87-F87</f>
        <v>-10</v>
      </c>
      <c r="L87" s="332">
        <f t="shared" ref="L87:L88" si="69">(H87*N87)*0.07%</f>
        <v>444.64000000000004</v>
      </c>
      <c r="M87" s="333">
        <f t="shared" ref="M87:M88" si="70">(K87*N87)-L87</f>
        <v>-16444.64</v>
      </c>
      <c r="N87" s="330">
        <v>1600</v>
      </c>
      <c r="O87" s="334" t="s">
        <v>632</v>
      </c>
      <c r="P87" s="335">
        <v>44417</v>
      </c>
      <c r="Q87" s="176"/>
      <c r="R87" s="6" t="s">
        <v>621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312">
        <v>12</v>
      </c>
      <c r="B88" s="341">
        <v>44413</v>
      </c>
      <c r="C88" s="313"/>
      <c r="D88" s="313" t="s">
        <v>923</v>
      </c>
      <c r="E88" s="302" t="s">
        <v>618</v>
      </c>
      <c r="F88" s="302">
        <v>671.5</v>
      </c>
      <c r="G88" s="302">
        <v>660</v>
      </c>
      <c r="H88" s="311">
        <v>679</v>
      </c>
      <c r="I88" s="314" t="s">
        <v>924</v>
      </c>
      <c r="J88" s="106" t="s">
        <v>936</v>
      </c>
      <c r="K88" s="318">
        <f t="shared" si="68"/>
        <v>7.5</v>
      </c>
      <c r="L88" s="319">
        <f t="shared" si="69"/>
        <v>522.83000000000004</v>
      </c>
      <c r="M88" s="320">
        <f t="shared" si="70"/>
        <v>7727.17</v>
      </c>
      <c r="N88" s="314">
        <v>1100</v>
      </c>
      <c r="O88" s="107" t="s">
        <v>616</v>
      </c>
      <c r="P88" s="321">
        <v>44417</v>
      </c>
      <c r="Q88" s="176"/>
      <c r="R88" s="6" t="s">
        <v>617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312">
        <v>13</v>
      </c>
      <c r="B89" s="341">
        <v>44414</v>
      </c>
      <c r="C89" s="313"/>
      <c r="D89" s="313" t="s">
        <v>893</v>
      </c>
      <c r="E89" s="302" t="s">
        <v>618</v>
      </c>
      <c r="F89" s="302">
        <v>569.5</v>
      </c>
      <c r="G89" s="302">
        <v>560</v>
      </c>
      <c r="H89" s="311">
        <v>575.5</v>
      </c>
      <c r="I89" s="314">
        <v>590</v>
      </c>
      <c r="J89" s="106" t="s">
        <v>905</v>
      </c>
      <c r="K89" s="318">
        <f t="shared" ref="K89:K90" si="71">H89-F89</f>
        <v>6</v>
      </c>
      <c r="L89" s="319">
        <f t="shared" ref="L89:L90" si="72">(H89*N89)*0.07%</f>
        <v>563.99000000000012</v>
      </c>
      <c r="M89" s="320">
        <f t="shared" ref="M89:M90" si="73">(K89*N89)-L89</f>
        <v>7836.01</v>
      </c>
      <c r="N89" s="314">
        <v>1400</v>
      </c>
      <c r="O89" s="107" t="s">
        <v>616</v>
      </c>
      <c r="P89" s="389">
        <v>44414</v>
      </c>
      <c r="Q89" s="176"/>
      <c r="R89" s="6" t="s">
        <v>621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312">
        <v>14</v>
      </c>
      <c r="B90" s="341">
        <v>44414</v>
      </c>
      <c r="C90" s="313"/>
      <c r="D90" s="313" t="s">
        <v>928</v>
      </c>
      <c r="E90" s="302" t="s">
        <v>618</v>
      </c>
      <c r="F90" s="302">
        <v>214.5</v>
      </c>
      <c r="G90" s="302">
        <v>210</v>
      </c>
      <c r="H90" s="311">
        <v>217.75</v>
      </c>
      <c r="I90" s="314">
        <v>222</v>
      </c>
      <c r="J90" s="106" t="s">
        <v>934</v>
      </c>
      <c r="K90" s="318">
        <f t="shared" si="71"/>
        <v>3.25</v>
      </c>
      <c r="L90" s="319">
        <f t="shared" si="72"/>
        <v>487.76000000000005</v>
      </c>
      <c r="M90" s="320">
        <f t="shared" si="73"/>
        <v>9912.24</v>
      </c>
      <c r="N90" s="314">
        <v>3200</v>
      </c>
      <c r="O90" s="107" t="s">
        <v>616</v>
      </c>
      <c r="P90" s="321">
        <v>44417</v>
      </c>
      <c r="Q90" s="176"/>
      <c r="R90" s="6" t="s">
        <v>617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351">
        <v>15</v>
      </c>
      <c r="B91" s="346">
        <v>44414</v>
      </c>
      <c r="C91" s="352"/>
      <c r="D91" s="352" t="s">
        <v>929</v>
      </c>
      <c r="E91" s="306" t="s">
        <v>618</v>
      </c>
      <c r="F91" s="306">
        <v>538.5</v>
      </c>
      <c r="G91" s="306">
        <v>528</v>
      </c>
      <c r="H91" s="348">
        <v>528</v>
      </c>
      <c r="I91" s="353">
        <v>560</v>
      </c>
      <c r="J91" s="331" t="s">
        <v>930</v>
      </c>
      <c r="K91" s="330">
        <f t="shared" ref="K91" si="74">H91-F91</f>
        <v>-10.5</v>
      </c>
      <c r="L91" s="332">
        <f t="shared" ref="L91" si="75">(H91*N91)*0.07%</f>
        <v>462.00000000000006</v>
      </c>
      <c r="M91" s="333">
        <f t="shared" ref="M91" si="76">(K91*N91)-L91</f>
        <v>-13587</v>
      </c>
      <c r="N91" s="330">
        <v>1250</v>
      </c>
      <c r="O91" s="334" t="s">
        <v>632</v>
      </c>
      <c r="P91" s="335">
        <v>44414</v>
      </c>
      <c r="Q91" s="176"/>
      <c r="R91" s="6" t="s">
        <v>621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351">
        <v>16</v>
      </c>
      <c r="B92" s="346">
        <v>44417</v>
      </c>
      <c r="C92" s="352"/>
      <c r="D92" s="352" t="s">
        <v>937</v>
      </c>
      <c r="E92" s="306" t="s">
        <v>618</v>
      </c>
      <c r="F92" s="306">
        <v>1143</v>
      </c>
      <c r="G92" s="306">
        <v>1127</v>
      </c>
      <c r="H92" s="348">
        <v>1127</v>
      </c>
      <c r="I92" s="353">
        <v>1175</v>
      </c>
      <c r="J92" s="331" t="s">
        <v>938</v>
      </c>
      <c r="K92" s="330">
        <f t="shared" ref="K92:K94" si="77">H92-F92</f>
        <v>-16</v>
      </c>
      <c r="L92" s="332">
        <f t="shared" ref="L92:L94" si="78">(H92*N92)*0.07%</f>
        <v>670.56500000000005</v>
      </c>
      <c r="M92" s="333">
        <f t="shared" ref="M92:M94" si="79">(K92*N92)-L92</f>
        <v>-14270.565000000001</v>
      </c>
      <c r="N92" s="330">
        <v>850</v>
      </c>
      <c r="O92" s="334" t="s">
        <v>632</v>
      </c>
      <c r="P92" s="335">
        <v>44417</v>
      </c>
      <c r="Q92" s="176"/>
      <c r="R92" s="6" t="s">
        <v>621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312">
        <v>17</v>
      </c>
      <c r="B93" s="337">
        <v>44417</v>
      </c>
      <c r="C93" s="313"/>
      <c r="D93" s="313" t="s">
        <v>939</v>
      </c>
      <c r="E93" s="302" t="s">
        <v>618</v>
      </c>
      <c r="F93" s="302">
        <v>2632</v>
      </c>
      <c r="G93" s="302">
        <v>2595</v>
      </c>
      <c r="H93" s="311">
        <v>2664</v>
      </c>
      <c r="I93" s="314" t="s">
        <v>940</v>
      </c>
      <c r="J93" s="106" t="s">
        <v>947</v>
      </c>
      <c r="K93" s="318">
        <f t="shared" si="77"/>
        <v>32</v>
      </c>
      <c r="L93" s="319">
        <f t="shared" si="78"/>
        <v>559.44000000000005</v>
      </c>
      <c r="M93" s="320">
        <f t="shared" si="79"/>
        <v>9040.56</v>
      </c>
      <c r="N93" s="314">
        <v>300</v>
      </c>
      <c r="O93" s="107" t="s">
        <v>616</v>
      </c>
      <c r="P93" s="321">
        <v>44418</v>
      </c>
      <c r="Q93" s="176"/>
      <c r="R93" s="6" t="s">
        <v>617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312">
        <v>18</v>
      </c>
      <c r="B94" s="337">
        <v>44417</v>
      </c>
      <c r="C94" s="313"/>
      <c r="D94" s="313" t="s">
        <v>923</v>
      </c>
      <c r="E94" s="302" t="s">
        <v>618</v>
      </c>
      <c r="F94" s="302">
        <v>669</v>
      </c>
      <c r="G94" s="302">
        <v>658</v>
      </c>
      <c r="H94" s="311">
        <v>676</v>
      </c>
      <c r="I94" s="314" t="s">
        <v>941</v>
      </c>
      <c r="J94" s="106" t="s">
        <v>966</v>
      </c>
      <c r="K94" s="318">
        <f t="shared" si="77"/>
        <v>7</v>
      </c>
      <c r="L94" s="319">
        <f t="shared" si="78"/>
        <v>520.5200000000001</v>
      </c>
      <c r="M94" s="320">
        <f t="shared" si="79"/>
        <v>7179.48</v>
      </c>
      <c r="N94" s="314">
        <v>1100</v>
      </c>
      <c r="O94" s="107" t="s">
        <v>616</v>
      </c>
      <c r="P94" s="321">
        <v>44420</v>
      </c>
      <c r="Q94" s="176"/>
      <c r="R94" s="6" t="s">
        <v>617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312">
        <v>19</v>
      </c>
      <c r="B95" s="337">
        <v>44417</v>
      </c>
      <c r="C95" s="313"/>
      <c r="D95" s="313" t="s">
        <v>942</v>
      </c>
      <c r="E95" s="302" t="s">
        <v>618</v>
      </c>
      <c r="F95" s="302">
        <v>941</v>
      </c>
      <c r="G95" s="302">
        <v>926</v>
      </c>
      <c r="H95" s="311">
        <v>952</v>
      </c>
      <c r="I95" s="314">
        <v>975</v>
      </c>
      <c r="J95" s="106" t="s">
        <v>946</v>
      </c>
      <c r="K95" s="318">
        <f t="shared" ref="K95" si="80">H95-F95</f>
        <v>11</v>
      </c>
      <c r="L95" s="319">
        <f t="shared" ref="L95" si="81">(H95*N95)*0.07%</f>
        <v>566.44000000000005</v>
      </c>
      <c r="M95" s="320">
        <f t="shared" ref="M95" si="82">(K95*N95)-L95</f>
        <v>8783.56</v>
      </c>
      <c r="N95" s="314">
        <v>850</v>
      </c>
      <c r="O95" s="107" t="s">
        <v>616</v>
      </c>
      <c r="P95" s="389">
        <v>44417</v>
      </c>
      <c r="Q95" s="176"/>
      <c r="R95" s="6" t="s">
        <v>621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s="378" customFormat="1" ht="13.5" customHeight="1">
      <c r="A96" s="312">
        <v>20</v>
      </c>
      <c r="B96" s="337">
        <v>44418</v>
      </c>
      <c r="C96" s="313"/>
      <c r="D96" s="313" t="s">
        <v>942</v>
      </c>
      <c r="E96" s="302" t="s">
        <v>618</v>
      </c>
      <c r="F96" s="302">
        <v>941</v>
      </c>
      <c r="G96" s="302">
        <v>926</v>
      </c>
      <c r="H96" s="311">
        <v>954</v>
      </c>
      <c r="I96" s="314">
        <v>975</v>
      </c>
      <c r="J96" s="106" t="s">
        <v>947</v>
      </c>
      <c r="K96" s="318">
        <f t="shared" ref="K96:K97" si="83">H96-F96</f>
        <v>13</v>
      </c>
      <c r="L96" s="319">
        <f t="shared" ref="L96:L97" si="84">(H96*N96)*0.07%</f>
        <v>567.63000000000011</v>
      </c>
      <c r="M96" s="320">
        <f t="shared" ref="M96:M97" si="85">(K96*N96)-L96</f>
        <v>10482.369999999999</v>
      </c>
      <c r="N96" s="314">
        <v>850</v>
      </c>
      <c r="O96" s="107" t="s">
        <v>616</v>
      </c>
      <c r="P96" s="389">
        <v>44418</v>
      </c>
      <c r="Q96" s="375"/>
      <c r="R96" s="376" t="s">
        <v>621</v>
      </c>
      <c r="S96" s="1"/>
      <c r="T96" s="1"/>
      <c r="U96" s="1"/>
      <c r="V96" s="1"/>
      <c r="W96" s="1"/>
      <c r="X96" s="1"/>
      <c r="Y96" s="1"/>
      <c r="Z96" s="1"/>
      <c r="AA96" s="1"/>
      <c r="AB96" s="377"/>
      <c r="AC96" s="377"/>
      <c r="AD96" s="377"/>
      <c r="AE96" s="377"/>
      <c r="AF96" s="377"/>
      <c r="AG96" s="377"/>
      <c r="AH96" s="377"/>
      <c r="AI96" s="377"/>
      <c r="AJ96" s="377"/>
      <c r="AK96" s="377"/>
      <c r="AL96" s="377"/>
    </row>
    <row r="97" spans="1:38" s="378" customFormat="1" ht="13.5" customHeight="1">
      <c r="A97" s="351">
        <v>21</v>
      </c>
      <c r="B97" s="328">
        <v>44418</v>
      </c>
      <c r="C97" s="352"/>
      <c r="D97" s="352" t="s">
        <v>949</v>
      </c>
      <c r="E97" s="306" t="s">
        <v>618</v>
      </c>
      <c r="F97" s="306">
        <v>212.75</v>
      </c>
      <c r="G97" s="306">
        <v>208.5</v>
      </c>
      <c r="H97" s="348">
        <v>209.25</v>
      </c>
      <c r="I97" s="353">
        <v>220</v>
      </c>
      <c r="J97" s="331" t="s">
        <v>960</v>
      </c>
      <c r="K97" s="330">
        <f t="shared" si="83"/>
        <v>-3.5</v>
      </c>
      <c r="L97" s="332">
        <f t="shared" si="84"/>
        <v>468.72000000000008</v>
      </c>
      <c r="M97" s="333">
        <f t="shared" si="85"/>
        <v>-11668.72</v>
      </c>
      <c r="N97" s="330">
        <v>3200</v>
      </c>
      <c r="O97" s="334" t="s">
        <v>632</v>
      </c>
      <c r="P97" s="335">
        <v>44418</v>
      </c>
      <c r="Q97" s="176"/>
      <c r="R97" s="6" t="s">
        <v>617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80"/>
      <c r="AG97" s="366"/>
      <c r="AH97" s="181"/>
      <c r="AI97" s="181"/>
      <c r="AJ97" s="111"/>
      <c r="AK97" s="111"/>
      <c r="AL97" s="111"/>
    </row>
    <row r="98" spans="1:38" s="378" customFormat="1" ht="13.5" customHeight="1">
      <c r="A98" s="312">
        <v>22</v>
      </c>
      <c r="B98" s="337">
        <v>44419</v>
      </c>
      <c r="C98" s="313"/>
      <c r="D98" s="313" t="s">
        <v>961</v>
      </c>
      <c r="E98" s="302" t="s">
        <v>618</v>
      </c>
      <c r="F98" s="302">
        <v>519</v>
      </c>
      <c r="G98" s="302">
        <v>509.5</v>
      </c>
      <c r="H98" s="311">
        <v>527</v>
      </c>
      <c r="I98" s="314">
        <v>535</v>
      </c>
      <c r="J98" s="106" t="s">
        <v>966</v>
      </c>
      <c r="K98" s="318">
        <f t="shared" ref="K98" si="86">H98-F98</f>
        <v>8</v>
      </c>
      <c r="L98" s="319">
        <f t="shared" ref="L98" si="87">(H98*N98)*0.07%</f>
        <v>516.46</v>
      </c>
      <c r="M98" s="320">
        <f t="shared" ref="M98" si="88">(K98*N98)-L98</f>
        <v>10683.54</v>
      </c>
      <c r="N98" s="314">
        <v>1400</v>
      </c>
      <c r="O98" s="107" t="s">
        <v>616</v>
      </c>
      <c r="P98" s="321">
        <v>44420</v>
      </c>
      <c r="Q98" s="176"/>
      <c r="R98" s="6" t="s">
        <v>617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80"/>
      <c r="AG98" s="366"/>
      <c r="AH98" s="181"/>
      <c r="AI98" s="181"/>
      <c r="AJ98" s="111"/>
      <c r="AK98" s="111"/>
      <c r="AL98" s="111"/>
    </row>
    <row r="99" spans="1:38" s="378" customFormat="1" ht="13.5" customHeight="1">
      <c r="A99" s="312">
        <v>23</v>
      </c>
      <c r="B99" s="337">
        <v>44419</v>
      </c>
      <c r="C99" s="313"/>
      <c r="D99" s="313" t="s">
        <v>942</v>
      </c>
      <c r="E99" s="302" t="s">
        <v>618</v>
      </c>
      <c r="F99" s="302">
        <v>911</v>
      </c>
      <c r="G99" s="302">
        <v>896</v>
      </c>
      <c r="H99" s="311">
        <v>921</v>
      </c>
      <c r="I99" s="314" t="s">
        <v>962</v>
      </c>
      <c r="J99" s="106" t="s">
        <v>965</v>
      </c>
      <c r="K99" s="318">
        <f t="shared" ref="K99:K100" si="89">H99-F99</f>
        <v>10</v>
      </c>
      <c r="L99" s="319">
        <f t="shared" ref="L99:L101" si="90">(H99*N99)*0.07%</f>
        <v>547.99500000000012</v>
      </c>
      <c r="M99" s="320">
        <f t="shared" ref="M99:M100" si="91">(K99*N99)-L99</f>
        <v>7952.0050000000001</v>
      </c>
      <c r="N99" s="314">
        <v>850</v>
      </c>
      <c r="O99" s="107" t="s">
        <v>616</v>
      </c>
      <c r="P99" s="389">
        <v>44419</v>
      </c>
      <c r="Q99" s="176"/>
      <c r="R99" s="6" t="s">
        <v>621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0"/>
      <c r="AG99" s="366"/>
      <c r="AH99" s="181"/>
      <c r="AI99" s="181"/>
      <c r="AJ99" s="111"/>
      <c r="AK99" s="111"/>
      <c r="AL99" s="111"/>
    </row>
    <row r="100" spans="1:38" s="378" customFormat="1" ht="13.5" customHeight="1">
      <c r="A100" s="351">
        <v>24</v>
      </c>
      <c r="B100" s="328">
        <v>44420</v>
      </c>
      <c r="C100" s="352"/>
      <c r="D100" s="352" t="s">
        <v>976</v>
      </c>
      <c r="E100" s="306" t="s">
        <v>618</v>
      </c>
      <c r="F100" s="306">
        <v>1440</v>
      </c>
      <c r="G100" s="306">
        <v>1424</v>
      </c>
      <c r="H100" s="348">
        <v>1424</v>
      </c>
      <c r="I100" s="353" t="s">
        <v>977</v>
      </c>
      <c r="J100" s="331" t="s">
        <v>938</v>
      </c>
      <c r="K100" s="330">
        <f t="shared" si="89"/>
        <v>-16</v>
      </c>
      <c r="L100" s="332">
        <f t="shared" si="90"/>
        <v>847.28000000000009</v>
      </c>
      <c r="M100" s="333">
        <f t="shared" si="91"/>
        <v>-14447.28</v>
      </c>
      <c r="N100" s="330">
        <v>850</v>
      </c>
      <c r="O100" s="334" t="s">
        <v>632</v>
      </c>
      <c r="P100" s="335">
        <v>44421</v>
      </c>
      <c r="Q100" s="176"/>
      <c r="R100" s="6" t="s">
        <v>617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0"/>
      <c r="AG100" s="366"/>
      <c r="AH100" s="181"/>
      <c r="AI100" s="181"/>
      <c r="AJ100" s="111"/>
      <c r="AK100" s="111"/>
      <c r="AL100" s="111"/>
    </row>
    <row r="101" spans="1:38" s="378" customFormat="1" ht="13.5" customHeight="1">
      <c r="A101" s="561">
        <v>25</v>
      </c>
      <c r="B101" s="563">
        <v>44421</v>
      </c>
      <c r="C101" s="347"/>
      <c r="D101" s="352" t="s">
        <v>923</v>
      </c>
      <c r="E101" s="306" t="s">
        <v>618</v>
      </c>
      <c r="F101" s="306">
        <v>672.5</v>
      </c>
      <c r="G101" s="306">
        <v>657</v>
      </c>
      <c r="H101" s="306">
        <v>657</v>
      </c>
      <c r="I101" s="348">
        <v>690</v>
      </c>
      <c r="J101" s="565" t="s">
        <v>1024</v>
      </c>
      <c r="K101" s="453">
        <v>-15.5</v>
      </c>
      <c r="L101" s="332">
        <f t="shared" si="90"/>
        <v>505.8900000000001</v>
      </c>
      <c r="M101" s="567">
        <f>(-1100*11.9)-606</f>
        <v>-13696</v>
      </c>
      <c r="N101" s="565">
        <v>1100</v>
      </c>
      <c r="O101" s="557" t="s">
        <v>632</v>
      </c>
      <c r="P101" s="559">
        <v>44428</v>
      </c>
      <c r="Q101" s="176"/>
      <c r="R101" s="6" t="s">
        <v>617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0"/>
      <c r="AG101" s="366"/>
      <c r="AH101" s="181"/>
      <c r="AI101" s="181"/>
      <c r="AJ101" s="111"/>
      <c r="AK101" s="111"/>
      <c r="AL101" s="111"/>
    </row>
    <row r="102" spans="1:38" s="378" customFormat="1" ht="13.5" customHeight="1">
      <c r="A102" s="562"/>
      <c r="B102" s="564"/>
      <c r="C102" s="347"/>
      <c r="D102" s="352" t="s">
        <v>991</v>
      </c>
      <c r="E102" s="306" t="s">
        <v>953</v>
      </c>
      <c r="F102" s="306">
        <v>4.5</v>
      </c>
      <c r="G102" s="306"/>
      <c r="H102" s="306">
        <v>0.9</v>
      </c>
      <c r="I102" s="348"/>
      <c r="J102" s="566"/>
      <c r="K102" s="454">
        <v>3.6</v>
      </c>
      <c r="L102" s="332"/>
      <c r="M102" s="568"/>
      <c r="N102" s="566"/>
      <c r="O102" s="558"/>
      <c r="P102" s="560"/>
      <c r="Q102" s="176"/>
      <c r="R102" s="6" t="s">
        <v>617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02"/>
      <c r="AG102" s="366"/>
      <c r="AH102" s="181"/>
      <c r="AI102" s="181"/>
      <c r="AJ102" s="111"/>
      <c r="AK102" s="111"/>
      <c r="AL102" s="111"/>
    </row>
    <row r="103" spans="1:38" s="378" customFormat="1" ht="13.5" customHeight="1">
      <c r="A103" s="312">
        <v>26</v>
      </c>
      <c r="B103" s="337">
        <v>44424</v>
      </c>
      <c r="C103" s="313"/>
      <c r="D103" s="313" t="s">
        <v>998</v>
      </c>
      <c r="E103" s="302" t="s">
        <v>618</v>
      </c>
      <c r="F103" s="302">
        <v>1115.5</v>
      </c>
      <c r="G103" s="302">
        <v>1100</v>
      </c>
      <c r="H103" s="311">
        <v>1128</v>
      </c>
      <c r="I103" s="314">
        <v>1150</v>
      </c>
      <c r="J103" s="106" t="s">
        <v>1000</v>
      </c>
      <c r="K103" s="318">
        <f t="shared" ref="K103" si="92">H103-F103</f>
        <v>12.5</v>
      </c>
      <c r="L103" s="319">
        <f t="shared" ref="L103" si="93">(H103*N103)*0.07%</f>
        <v>552.72</v>
      </c>
      <c r="M103" s="320">
        <f t="shared" ref="M103" si="94">(K103*N103)-L103</f>
        <v>8197.2800000000007</v>
      </c>
      <c r="N103" s="314">
        <v>700</v>
      </c>
      <c r="O103" s="107" t="s">
        <v>616</v>
      </c>
      <c r="P103" s="389">
        <v>44424</v>
      </c>
      <c r="Q103" s="176"/>
      <c r="R103" s="6" t="s">
        <v>621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15"/>
      <c r="AG103" s="366"/>
      <c r="AH103" s="181"/>
      <c r="AI103" s="181"/>
      <c r="AJ103" s="111"/>
      <c r="AK103" s="111"/>
      <c r="AL103" s="111"/>
    </row>
    <row r="104" spans="1:38" s="378" customFormat="1" ht="13.5" customHeight="1">
      <c r="A104" s="312">
        <v>27</v>
      </c>
      <c r="B104" s="337">
        <v>44424</v>
      </c>
      <c r="C104" s="313"/>
      <c r="D104" s="313" t="s">
        <v>999</v>
      </c>
      <c r="E104" s="302" t="s">
        <v>618</v>
      </c>
      <c r="F104" s="302">
        <v>2925</v>
      </c>
      <c r="G104" s="302">
        <v>2885</v>
      </c>
      <c r="H104" s="311">
        <v>2960</v>
      </c>
      <c r="I104" s="314">
        <v>3000</v>
      </c>
      <c r="J104" s="106" t="s">
        <v>861</v>
      </c>
      <c r="K104" s="318">
        <f t="shared" ref="K104:K105" si="95">H104-F104</f>
        <v>35</v>
      </c>
      <c r="L104" s="319">
        <f t="shared" ref="L104:L105" si="96">(H104*N104)*0.07%</f>
        <v>414.40000000000003</v>
      </c>
      <c r="M104" s="320">
        <f t="shared" ref="M104:M105" si="97">(K104*N104)-L104</f>
        <v>6585.6</v>
      </c>
      <c r="N104" s="314">
        <v>200</v>
      </c>
      <c r="O104" s="107" t="s">
        <v>616</v>
      </c>
      <c r="P104" s="389">
        <v>44424</v>
      </c>
      <c r="Q104" s="176"/>
      <c r="R104" s="6" t="s">
        <v>621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15"/>
      <c r="AG104" s="366"/>
      <c r="AH104" s="181"/>
      <c r="AI104" s="181"/>
      <c r="AJ104" s="111"/>
      <c r="AK104" s="111"/>
      <c r="AL104" s="111"/>
    </row>
    <row r="105" spans="1:38" s="378" customFormat="1" ht="13.5" customHeight="1">
      <c r="A105" s="351">
        <v>28</v>
      </c>
      <c r="B105" s="328">
        <v>44424</v>
      </c>
      <c r="C105" s="352"/>
      <c r="D105" s="352" t="s">
        <v>872</v>
      </c>
      <c r="E105" s="306" t="s">
        <v>618</v>
      </c>
      <c r="F105" s="306">
        <v>429</v>
      </c>
      <c r="G105" s="306">
        <v>419.5</v>
      </c>
      <c r="H105" s="348">
        <v>421</v>
      </c>
      <c r="I105" s="353" t="s">
        <v>1001</v>
      </c>
      <c r="J105" s="331" t="s">
        <v>1006</v>
      </c>
      <c r="K105" s="330">
        <f t="shared" si="95"/>
        <v>-8</v>
      </c>
      <c r="L105" s="332">
        <f t="shared" si="96"/>
        <v>442.05000000000007</v>
      </c>
      <c r="M105" s="333">
        <f t="shared" si="97"/>
        <v>-12442.05</v>
      </c>
      <c r="N105" s="330">
        <v>1500</v>
      </c>
      <c r="O105" s="334" t="s">
        <v>632</v>
      </c>
      <c r="P105" s="335">
        <v>44425</v>
      </c>
      <c r="Q105" s="176"/>
      <c r="R105" s="6" t="s">
        <v>617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15"/>
      <c r="AG105" s="366"/>
      <c r="AH105" s="181"/>
      <c r="AI105" s="181"/>
      <c r="AJ105" s="111"/>
      <c r="AK105" s="111"/>
      <c r="AL105" s="111"/>
    </row>
    <row r="106" spans="1:38" s="378" customFormat="1" ht="13.5" customHeight="1">
      <c r="A106" s="351">
        <v>29</v>
      </c>
      <c r="B106" s="328">
        <v>44425</v>
      </c>
      <c r="C106" s="352"/>
      <c r="D106" s="352" t="s">
        <v>1007</v>
      </c>
      <c r="E106" s="306" t="s">
        <v>618</v>
      </c>
      <c r="F106" s="306">
        <v>2775</v>
      </c>
      <c r="G106" s="306">
        <v>2730</v>
      </c>
      <c r="H106" s="348">
        <v>2730</v>
      </c>
      <c r="I106" s="353" t="s">
        <v>1008</v>
      </c>
      <c r="J106" s="331" t="s">
        <v>1009</v>
      </c>
      <c r="K106" s="330">
        <f t="shared" ref="K106:K107" si="98">H106-F106</f>
        <v>-45</v>
      </c>
      <c r="L106" s="332">
        <f t="shared" ref="L106:L107" si="99">(H106*N106)*0.07%</f>
        <v>525.52500000000009</v>
      </c>
      <c r="M106" s="333">
        <f t="shared" ref="M106:M107" si="100">(K106*N106)-L106</f>
        <v>-12900.525</v>
      </c>
      <c r="N106" s="330">
        <v>275</v>
      </c>
      <c r="O106" s="334" t="s">
        <v>632</v>
      </c>
      <c r="P106" s="335">
        <v>44425</v>
      </c>
      <c r="Q106" s="176"/>
      <c r="R106" s="6" t="s">
        <v>621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02"/>
      <c r="AG106" s="366"/>
      <c r="AH106" s="181"/>
      <c r="AI106" s="181"/>
      <c r="AJ106" s="111"/>
      <c r="AK106" s="111"/>
      <c r="AL106" s="111"/>
    </row>
    <row r="107" spans="1:38" s="378" customFormat="1" ht="13.5" customHeight="1">
      <c r="A107" s="312">
        <v>30</v>
      </c>
      <c r="B107" s="337">
        <v>44425</v>
      </c>
      <c r="C107" s="313"/>
      <c r="D107" s="313" t="s">
        <v>873</v>
      </c>
      <c r="E107" s="302" t="s">
        <v>618</v>
      </c>
      <c r="F107" s="302">
        <v>1642</v>
      </c>
      <c r="G107" s="302">
        <v>1618</v>
      </c>
      <c r="H107" s="311">
        <v>1659</v>
      </c>
      <c r="I107" s="314" t="s">
        <v>1013</v>
      </c>
      <c r="J107" s="106" t="s">
        <v>1017</v>
      </c>
      <c r="K107" s="318">
        <f t="shared" si="98"/>
        <v>17</v>
      </c>
      <c r="L107" s="319">
        <f t="shared" si="99"/>
        <v>667.74750000000006</v>
      </c>
      <c r="M107" s="320">
        <f t="shared" si="100"/>
        <v>9107.2525000000005</v>
      </c>
      <c r="N107" s="314">
        <v>575</v>
      </c>
      <c r="O107" s="107" t="s">
        <v>616</v>
      </c>
      <c r="P107" s="389">
        <v>44425</v>
      </c>
      <c r="Q107" s="176"/>
      <c r="R107" s="6" t="s">
        <v>617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27"/>
      <c r="AG107" s="366"/>
      <c r="AH107" s="181"/>
      <c r="AI107" s="181"/>
      <c r="AJ107" s="111"/>
      <c r="AK107" s="111"/>
      <c r="AL107" s="111"/>
    </row>
    <row r="108" spans="1:38" s="378" customFormat="1" ht="13.5" customHeight="1">
      <c r="A108" s="467">
        <v>31</v>
      </c>
      <c r="B108" s="429">
        <v>44425</v>
      </c>
      <c r="C108" s="468"/>
      <c r="D108" s="468" t="s">
        <v>1014</v>
      </c>
      <c r="E108" s="428" t="s">
        <v>618</v>
      </c>
      <c r="F108" s="428">
        <v>789</v>
      </c>
      <c r="G108" s="428">
        <v>770</v>
      </c>
      <c r="H108" s="432">
        <v>789.5</v>
      </c>
      <c r="I108" s="469" t="s">
        <v>1015</v>
      </c>
      <c r="J108" s="470" t="s">
        <v>1055</v>
      </c>
      <c r="K108" s="471">
        <f t="shared" ref="K108:K109" si="101">H108-F108</f>
        <v>0.5</v>
      </c>
      <c r="L108" s="472">
        <f t="shared" ref="L108:L109" si="102">(H108*N108)*0.07%</f>
        <v>386.85500000000008</v>
      </c>
      <c r="M108" s="473">
        <f t="shared" ref="M108:M109" si="103">(K108*N108)-L108</f>
        <v>-36.855000000000075</v>
      </c>
      <c r="N108" s="469">
        <v>700</v>
      </c>
      <c r="O108" s="474" t="s">
        <v>616</v>
      </c>
      <c r="P108" s="475">
        <v>44431</v>
      </c>
      <c r="Q108" s="176"/>
      <c r="R108" s="6" t="s">
        <v>617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27"/>
      <c r="AG108" s="366"/>
      <c r="AH108" s="181"/>
      <c r="AI108" s="181"/>
      <c r="AJ108" s="111"/>
      <c r="AK108" s="111"/>
      <c r="AL108" s="111"/>
    </row>
    <row r="109" spans="1:38" s="378" customFormat="1" ht="13.5" customHeight="1">
      <c r="A109" s="460">
        <v>32</v>
      </c>
      <c r="B109" s="328">
        <v>44426</v>
      </c>
      <c r="C109" s="352"/>
      <c r="D109" s="352" t="s">
        <v>1021</v>
      </c>
      <c r="E109" s="306" t="s">
        <v>618</v>
      </c>
      <c r="F109" s="306">
        <v>1236</v>
      </c>
      <c r="G109" s="306">
        <v>1214</v>
      </c>
      <c r="H109" s="348">
        <v>1216</v>
      </c>
      <c r="I109" s="462" t="s">
        <v>1022</v>
      </c>
      <c r="J109" s="331" t="s">
        <v>1056</v>
      </c>
      <c r="K109" s="330">
        <f t="shared" si="101"/>
        <v>-20</v>
      </c>
      <c r="L109" s="332">
        <f t="shared" si="102"/>
        <v>468.16000000000008</v>
      </c>
      <c r="M109" s="333">
        <f t="shared" si="103"/>
        <v>-11468.16</v>
      </c>
      <c r="N109" s="330">
        <v>550</v>
      </c>
      <c r="O109" s="334" t="s">
        <v>632</v>
      </c>
      <c r="P109" s="335">
        <v>44431</v>
      </c>
      <c r="Q109" s="176"/>
      <c r="R109" s="6" t="s">
        <v>617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27"/>
      <c r="AG109" s="366"/>
      <c r="AH109" s="181"/>
      <c r="AI109" s="181"/>
      <c r="AJ109" s="111"/>
      <c r="AK109" s="111"/>
      <c r="AL109" s="111"/>
    </row>
    <row r="110" spans="1:38" s="378" customFormat="1" ht="13.5" customHeight="1">
      <c r="A110" s="312">
        <v>33</v>
      </c>
      <c r="B110" s="457">
        <v>44428</v>
      </c>
      <c r="C110" s="479"/>
      <c r="D110" s="479" t="s">
        <v>1041</v>
      </c>
      <c r="E110" s="302" t="s">
        <v>618</v>
      </c>
      <c r="F110" s="302">
        <v>1037</v>
      </c>
      <c r="G110" s="302">
        <v>1025</v>
      </c>
      <c r="H110" s="311">
        <v>1045.5</v>
      </c>
      <c r="I110" s="314" t="s">
        <v>1042</v>
      </c>
      <c r="J110" s="106" t="s">
        <v>1045</v>
      </c>
      <c r="K110" s="318">
        <f t="shared" ref="K110:K111" si="104">H110-F110</f>
        <v>8.5</v>
      </c>
      <c r="L110" s="319">
        <f t="shared" ref="L110:L111" si="105">(H110*N110)*0.07%</f>
        <v>731.85000000000014</v>
      </c>
      <c r="M110" s="320">
        <f t="shared" ref="M110:M111" si="106">(K110*N110)-L110</f>
        <v>7768.15</v>
      </c>
      <c r="N110" s="314">
        <v>1000</v>
      </c>
      <c r="O110" s="107" t="s">
        <v>616</v>
      </c>
      <c r="P110" s="389">
        <v>44428</v>
      </c>
      <c r="Q110" s="176"/>
      <c r="R110" s="6" t="s">
        <v>621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438"/>
      <c r="AG110" s="366"/>
      <c r="AH110" s="181"/>
      <c r="AI110" s="181"/>
      <c r="AJ110" s="111"/>
      <c r="AK110" s="111"/>
      <c r="AL110" s="111"/>
    </row>
    <row r="111" spans="1:38" s="378" customFormat="1" ht="13.5" customHeight="1">
      <c r="A111" s="477">
        <v>34</v>
      </c>
      <c r="B111" s="337">
        <v>44428</v>
      </c>
      <c r="C111" s="481"/>
      <c r="D111" s="481" t="s">
        <v>1043</v>
      </c>
      <c r="E111" s="478" t="s">
        <v>618</v>
      </c>
      <c r="F111" s="302">
        <v>2652</v>
      </c>
      <c r="G111" s="302">
        <v>2610</v>
      </c>
      <c r="H111" s="311">
        <v>2680</v>
      </c>
      <c r="I111" s="314" t="s">
        <v>1044</v>
      </c>
      <c r="J111" s="106" t="s">
        <v>1057</v>
      </c>
      <c r="K111" s="318">
        <f t="shared" si="104"/>
        <v>28</v>
      </c>
      <c r="L111" s="319">
        <f t="shared" si="105"/>
        <v>609.70000000000005</v>
      </c>
      <c r="M111" s="320">
        <f t="shared" si="106"/>
        <v>8490.2999999999993</v>
      </c>
      <c r="N111" s="314">
        <v>325</v>
      </c>
      <c r="O111" s="107" t="s">
        <v>616</v>
      </c>
      <c r="P111" s="321">
        <v>44431</v>
      </c>
      <c r="Q111" s="176"/>
      <c r="R111" s="6" t="s">
        <v>621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38"/>
      <c r="AG111" s="366"/>
      <c r="AH111" s="181"/>
      <c r="AI111" s="181"/>
      <c r="AJ111" s="111"/>
      <c r="AK111" s="111"/>
      <c r="AL111" s="111"/>
    </row>
    <row r="112" spans="1:38" s="378" customFormat="1" ht="13.5" customHeight="1">
      <c r="A112" s="312">
        <v>35</v>
      </c>
      <c r="B112" s="341">
        <v>44431</v>
      </c>
      <c r="C112" s="342"/>
      <c r="D112" s="342" t="s">
        <v>999</v>
      </c>
      <c r="E112" s="302" t="s">
        <v>618</v>
      </c>
      <c r="F112" s="302">
        <v>2895</v>
      </c>
      <c r="G112" s="302">
        <v>2835</v>
      </c>
      <c r="H112" s="311">
        <v>2937.5</v>
      </c>
      <c r="I112" s="314" t="s">
        <v>1059</v>
      </c>
      <c r="J112" s="106" t="s">
        <v>1083</v>
      </c>
      <c r="K112" s="318">
        <f t="shared" ref="K112" si="107">H112-F112</f>
        <v>42.5</v>
      </c>
      <c r="L112" s="319">
        <f t="shared" ref="L112" si="108">(H112*N112)*0.07%</f>
        <v>411.25000000000006</v>
      </c>
      <c r="M112" s="320">
        <f t="shared" ref="M112" si="109">(K112*N112)-L112</f>
        <v>8088.75</v>
      </c>
      <c r="N112" s="314">
        <v>200</v>
      </c>
      <c r="O112" s="107" t="s">
        <v>616</v>
      </c>
      <c r="P112" s="321">
        <v>44433</v>
      </c>
      <c r="Q112" s="176"/>
      <c r="R112" s="6" t="s">
        <v>621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58"/>
      <c r="AG112" s="366"/>
      <c r="AH112" s="181"/>
      <c r="AI112" s="181"/>
      <c r="AJ112" s="111"/>
      <c r="AK112" s="111"/>
      <c r="AL112" s="111"/>
    </row>
    <row r="113" spans="1:38" s="378" customFormat="1" ht="13.5" customHeight="1">
      <c r="A113" s="483">
        <v>36</v>
      </c>
      <c r="B113" s="484">
        <v>44431</v>
      </c>
      <c r="C113" s="485"/>
      <c r="D113" s="485" t="s">
        <v>1060</v>
      </c>
      <c r="E113" s="464" t="s">
        <v>618</v>
      </c>
      <c r="F113" s="464" t="s">
        <v>1061</v>
      </c>
      <c r="G113" s="464">
        <v>1645</v>
      </c>
      <c r="H113" s="466"/>
      <c r="I113" s="486" t="s">
        <v>1062</v>
      </c>
      <c r="J113" s="486" t="s">
        <v>619</v>
      </c>
      <c r="K113" s="459"/>
      <c r="L113" s="178"/>
      <c r="M113" s="487"/>
      <c r="N113" s="486"/>
      <c r="O113" s="488"/>
      <c r="P113" s="489"/>
      <c r="Q113" s="176"/>
      <c r="R113" s="6" t="s">
        <v>621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83"/>
      <c r="AG113" s="440"/>
      <c r="AH113" s="485"/>
      <c r="AI113" s="485"/>
      <c r="AJ113" s="464"/>
      <c r="AK113" s="464"/>
      <c r="AL113" s="464"/>
    </row>
    <row r="114" spans="1:38" s="493" customFormat="1" ht="13.5" customHeight="1">
      <c r="A114" s="549">
        <v>37</v>
      </c>
      <c r="B114" s="551">
        <v>44432</v>
      </c>
      <c r="C114" s="113"/>
      <c r="D114" s="181" t="s">
        <v>1073</v>
      </c>
      <c r="E114" s="111" t="s">
        <v>953</v>
      </c>
      <c r="F114" s="111" t="s">
        <v>1074</v>
      </c>
      <c r="G114" s="111">
        <v>1770</v>
      </c>
      <c r="H114" s="111"/>
      <c r="I114" s="116">
        <v>1690</v>
      </c>
      <c r="J114" s="553" t="s">
        <v>619</v>
      </c>
      <c r="K114" s="178"/>
      <c r="L114" s="178"/>
      <c r="M114" s="555"/>
      <c r="N114" s="553"/>
      <c r="O114" s="533"/>
      <c r="P114" s="535"/>
      <c r="Q114" s="176"/>
      <c r="R114" s="6" t="s">
        <v>617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71"/>
      <c r="AG114" s="366"/>
      <c r="AH114" s="492"/>
      <c r="AI114" s="492"/>
      <c r="AJ114" s="371"/>
      <c r="AK114" s="371"/>
      <c r="AL114" s="371"/>
    </row>
    <row r="115" spans="1:38" s="493" customFormat="1" ht="13.5" customHeight="1">
      <c r="A115" s="550"/>
      <c r="B115" s="552"/>
      <c r="C115" s="113"/>
      <c r="D115" s="181" t="s">
        <v>1075</v>
      </c>
      <c r="E115" s="111" t="s">
        <v>953</v>
      </c>
      <c r="F115" s="111">
        <v>10</v>
      </c>
      <c r="G115" s="111">
        <v>0</v>
      </c>
      <c r="H115" s="111"/>
      <c r="I115" s="116"/>
      <c r="J115" s="554"/>
      <c r="K115" s="372"/>
      <c r="L115" s="373"/>
      <c r="M115" s="556"/>
      <c r="N115" s="554"/>
      <c r="O115" s="534"/>
      <c r="P115" s="536"/>
      <c r="Q115" s="176"/>
      <c r="R115" s="6" t="s">
        <v>617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71"/>
      <c r="AG115" s="366"/>
      <c r="AH115" s="492"/>
      <c r="AI115" s="492"/>
      <c r="AJ115" s="371"/>
      <c r="AK115" s="371"/>
      <c r="AL115" s="371"/>
    </row>
    <row r="116" spans="1:38" s="493" customFormat="1" ht="13.5" customHeight="1">
      <c r="A116" s="537">
        <v>38</v>
      </c>
      <c r="B116" s="539">
        <v>44432</v>
      </c>
      <c r="C116" s="350"/>
      <c r="D116" s="313" t="s">
        <v>1076</v>
      </c>
      <c r="E116" s="302" t="s">
        <v>618</v>
      </c>
      <c r="F116" s="302">
        <v>369.5</v>
      </c>
      <c r="G116" s="302">
        <v>359.75</v>
      </c>
      <c r="H116" s="302">
        <v>374.5</v>
      </c>
      <c r="I116" s="311">
        <v>385</v>
      </c>
      <c r="J116" s="541" t="s">
        <v>1082</v>
      </c>
      <c r="K116" s="319">
        <f>H116-F116</f>
        <v>5</v>
      </c>
      <c r="L116" s="501">
        <f t="shared" ref="L116" si="110">(H116*N116)*0.07%</f>
        <v>524.30000000000007</v>
      </c>
      <c r="M116" s="543">
        <f>(2000*4.7)-625</f>
        <v>8775</v>
      </c>
      <c r="N116" s="541">
        <v>2000</v>
      </c>
      <c r="O116" s="545" t="s">
        <v>616</v>
      </c>
      <c r="P116" s="547">
        <v>44433</v>
      </c>
      <c r="Q116" s="176"/>
      <c r="R116" s="6" t="s">
        <v>617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71"/>
      <c r="AG116" s="366"/>
      <c r="AH116" s="492"/>
      <c r="AI116" s="492"/>
      <c r="AJ116" s="371"/>
      <c r="AK116" s="371"/>
      <c r="AL116" s="371"/>
    </row>
    <row r="117" spans="1:38" s="493" customFormat="1" ht="13.5" customHeight="1">
      <c r="A117" s="538"/>
      <c r="B117" s="540"/>
      <c r="C117" s="350"/>
      <c r="D117" s="313" t="s">
        <v>1077</v>
      </c>
      <c r="E117" s="302" t="s">
        <v>953</v>
      </c>
      <c r="F117" s="302">
        <v>3.5</v>
      </c>
      <c r="G117" s="302"/>
      <c r="H117" s="302">
        <v>3.8</v>
      </c>
      <c r="I117" s="311"/>
      <c r="J117" s="542"/>
      <c r="K117" s="504">
        <f>F117-H117</f>
        <v>-0.29999999999999982</v>
      </c>
      <c r="L117" s="505">
        <v>100</v>
      </c>
      <c r="M117" s="544"/>
      <c r="N117" s="542"/>
      <c r="O117" s="546"/>
      <c r="P117" s="548"/>
      <c r="Q117" s="176"/>
      <c r="R117" s="6" t="s">
        <v>617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71"/>
      <c r="AG117" s="366"/>
      <c r="AH117" s="492"/>
      <c r="AI117" s="492"/>
      <c r="AJ117" s="371"/>
      <c r="AK117" s="371"/>
      <c r="AL117" s="371"/>
    </row>
    <row r="118" spans="1:38" s="378" customFormat="1" ht="13.5" customHeight="1">
      <c r="A118" s="312">
        <v>39</v>
      </c>
      <c r="B118" s="507">
        <v>44433</v>
      </c>
      <c r="C118" s="342"/>
      <c r="D118" s="342" t="s">
        <v>1084</v>
      </c>
      <c r="E118" s="312" t="s">
        <v>618</v>
      </c>
      <c r="F118" s="312">
        <v>2595</v>
      </c>
      <c r="G118" s="312">
        <v>2555</v>
      </c>
      <c r="H118" s="314">
        <v>2627.5</v>
      </c>
      <c r="I118" s="314">
        <v>2680</v>
      </c>
      <c r="J118" s="106" t="s">
        <v>788</v>
      </c>
      <c r="K118" s="318">
        <f t="shared" ref="K118:K119" si="111">H118-F118</f>
        <v>32.5</v>
      </c>
      <c r="L118" s="319">
        <f t="shared" ref="L118:L119" si="112">(H118*N118)*0.07%</f>
        <v>597.75625000000014</v>
      </c>
      <c r="M118" s="320">
        <f t="shared" ref="M118:M119" si="113">(K118*N118)-L118</f>
        <v>9964.7437499999996</v>
      </c>
      <c r="N118" s="314">
        <v>325</v>
      </c>
      <c r="O118" s="107" t="s">
        <v>616</v>
      </c>
      <c r="P118" s="321">
        <v>44433</v>
      </c>
      <c r="Q118" s="176"/>
      <c r="R118" s="6" t="s">
        <v>621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438"/>
      <c r="AG118" s="490"/>
      <c r="AH118" s="480"/>
      <c r="AI118" s="480"/>
      <c r="AJ118" s="465"/>
      <c r="AK118" s="465"/>
      <c r="AL118" s="465"/>
    </row>
    <row r="119" spans="1:38" s="378" customFormat="1" ht="13.5" customHeight="1">
      <c r="A119" s="509">
        <v>40</v>
      </c>
      <c r="B119" s="507">
        <v>44433</v>
      </c>
      <c r="C119" s="342"/>
      <c r="D119" s="342" t="s">
        <v>1085</v>
      </c>
      <c r="E119" s="509" t="s">
        <v>618</v>
      </c>
      <c r="F119" s="509">
        <v>1551.5</v>
      </c>
      <c r="G119" s="509">
        <v>1525</v>
      </c>
      <c r="H119" s="511">
        <v>1569</v>
      </c>
      <c r="I119" s="511">
        <v>1600</v>
      </c>
      <c r="J119" s="106" t="s">
        <v>1125</v>
      </c>
      <c r="K119" s="510">
        <f t="shared" si="111"/>
        <v>17.5</v>
      </c>
      <c r="L119" s="319">
        <f t="shared" si="112"/>
        <v>604.06500000000005</v>
      </c>
      <c r="M119" s="320">
        <f t="shared" si="113"/>
        <v>9020.9349999999995</v>
      </c>
      <c r="N119" s="511">
        <v>550</v>
      </c>
      <c r="O119" s="107" t="s">
        <v>616</v>
      </c>
      <c r="P119" s="512">
        <v>44434</v>
      </c>
      <c r="Q119" s="176"/>
      <c r="R119" s="6" t="s">
        <v>617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498"/>
      <c r="AG119" s="490"/>
      <c r="AH119" s="480"/>
      <c r="AI119" s="480"/>
      <c r="AJ119" s="498"/>
      <c r="AK119" s="498"/>
      <c r="AL119" s="498"/>
    </row>
    <row r="120" spans="1:38" s="378" customFormat="1" ht="13.5" customHeight="1">
      <c r="A120" s="509">
        <v>41</v>
      </c>
      <c r="B120" s="507">
        <v>44433</v>
      </c>
      <c r="C120" s="342"/>
      <c r="D120" s="342" t="s">
        <v>1094</v>
      </c>
      <c r="E120" s="509" t="s">
        <v>618</v>
      </c>
      <c r="F120" s="509">
        <v>2217.5</v>
      </c>
      <c r="G120" s="509">
        <v>2175</v>
      </c>
      <c r="H120" s="511">
        <v>2248.5</v>
      </c>
      <c r="I120" s="511" t="s">
        <v>1095</v>
      </c>
      <c r="J120" s="106" t="s">
        <v>1125</v>
      </c>
      <c r="K120" s="510">
        <f t="shared" ref="K120" si="114">H120-F120</f>
        <v>31</v>
      </c>
      <c r="L120" s="319">
        <f t="shared" ref="L120" si="115">(H120*N120)*0.07%</f>
        <v>393.48750000000007</v>
      </c>
      <c r="M120" s="320">
        <f t="shared" ref="M120" si="116">(K120*N120)-L120</f>
        <v>7356.5124999999998</v>
      </c>
      <c r="N120" s="511">
        <v>250</v>
      </c>
      <c r="O120" s="107" t="s">
        <v>616</v>
      </c>
      <c r="P120" s="512">
        <v>44434</v>
      </c>
      <c r="Q120" s="176"/>
      <c r="R120" s="6" t="s">
        <v>617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98"/>
      <c r="AG120" s="490"/>
      <c r="AH120" s="480"/>
      <c r="AI120" s="480"/>
      <c r="AJ120" s="498"/>
      <c r="AK120" s="498"/>
      <c r="AL120" s="498"/>
    </row>
    <row r="121" spans="1:38" s="378" customFormat="1" ht="13.5" customHeight="1">
      <c r="A121" s="509">
        <v>42</v>
      </c>
      <c r="B121" s="507">
        <v>44434</v>
      </c>
      <c r="C121" s="342"/>
      <c r="D121" s="342" t="s">
        <v>1121</v>
      </c>
      <c r="E121" s="509" t="s">
        <v>618</v>
      </c>
      <c r="F121" s="509">
        <v>1054</v>
      </c>
      <c r="G121" s="509">
        <v>1041</v>
      </c>
      <c r="H121" s="511">
        <v>1065</v>
      </c>
      <c r="I121" s="511">
        <v>1080</v>
      </c>
      <c r="J121" s="106" t="s">
        <v>946</v>
      </c>
      <c r="K121" s="510">
        <f t="shared" ref="K121" si="117">H121-F121</f>
        <v>11</v>
      </c>
      <c r="L121" s="319">
        <f t="shared" ref="L121" si="118">(H121*N121)*0.07%</f>
        <v>745.50000000000011</v>
      </c>
      <c r="M121" s="320">
        <f t="shared" ref="M121" si="119">(K121*N121)-L121</f>
        <v>10254.5</v>
      </c>
      <c r="N121" s="511">
        <v>1000</v>
      </c>
      <c r="O121" s="107" t="s">
        <v>616</v>
      </c>
      <c r="P121" s="512">
        <v>44434</v>
      </c>
      <c r="Q121" s="176"/>
      <c r="R121" s="6" t="s">
        <v>621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513"/>
      <c r="AG121" s="490"/>
      <c r="AH121" s="480"/>
      <c r="AI121" s="480"/>
      <c r="AJ121" s="513"/>
      <c r="AK121" s="513"/>
      <c r="AL121" s="513"/>
    </row>
    <row r="122" spans="1:38" s="378" customFormat="1" ht="13.5" customHeight="1">
      <c r="A122" s="513">
        <v>43</v>
      </c>
      <c r="B122" s="490">
        <v>44434</v>
      </c>
      <c r="C122" s="480"/>
      <c r="D122" s="480" t="s">
        <v>1122</v>
      </c>
      <c r="E122" s="513" t="s">
        <v>618</v>
      </c>
      <c r="F122" s="513" t="s">
        <v>1123</v>
      </c>
      <c r="G122" s="513">
        <v>3020</v>
      </c>
      <c r="H122" s="515"/>
      <c r="I122" s="515" t="s">
        <v>1124</v>
      </c>
      <c r="J122" s="502" t="s">
        <v>619</v>
      </c>
      <c r="K122" s="450"/>
      <c r="L122" s="373"/>
      <c r="M122" s="503"/>
      <c r="N122" s="515"/>
      <c r="O122" s="508"/>
      <c r="P122" s="184"/>
      <c r="Q122" s="176"/>
      <c r="R122" s="6" t="s">
        <v>621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513"/>
      <c r="AG122" s="490"/>
      <c r="AH122" s="480"/>
      <c r="AI122" s="480"/>
      <c r="AJ122" s="513"/>
      <c r="AK122" s="513"/>
      <c r="AL122" s="513"/>
    </row>
    <row r="123" spans="1:38" s="378" customFormat="1" ht="13.5" customHeight="1">
      <c r="A123" s="513"/>
      <c r="B123" s="490"/>
      <c r="C123" s="480"/>
      <c r="D123" s="480"/>
      <c r="E123" s="513"/>
      <c r="F123" s="513"/>
      <c r="G123" s="513"/>
      <c r="H123" s="515"/>
      <c r="I123" s="515"/>
      <c r="J123" s="502"/>
      <c r="K123" s="450"/>
      <c r="L123" s="373"/>
      <c r="M123" s="503"/>
      <c r="N123" s="515"/>
      <c r="O123" s="508"/>
      <c r="P123" s="184"/>
      <c r="Q123" s="176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513"/>
      <c r="AG123" s="490"/>
      <c r="AH123" s="480"/>
      <c r="AI123" s="480"/>
      <c r="AJ123" s="513"/>
      <c r="AK123" s="513"/>
      <c r="AL123" s="513"/>
    </row>
    <row r="124" spans="1:38" s="378" customFormat="1" ht="13.5" customHeight="1">
      <c r="A124" s="513"/>
      <c r="B124" s="490"/>
      <c r="C124" s="480"/>
      <c r="D124" s="480"/>
      <c r="E124" s="513"/>
      <c r="F124" s="513"/>
      <c r="G124" s="513"/>
      <c r="H124" s="515"/>
      <c r="I124" s="515"/>
      <c r="J124" s="502"/>
      <c r="K124" s="450"/>
      <c r="L124" s="373"/>
      <c r="M124" s="503"/>
      <c r="N124" s="515"/>
      <c r="O124" s="508"/>
      <c r="P124" s="184"/>
      <c r="Q124" s="176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513"/>
      <c r="AG124" s="490"/>
      <c r="AH124" s="480"/>
      <c r="AI124" s="480"/>
      <c r="AJ124" s="513"/>
      <c r="AK124" s="513"/>
      <c r="AL124" s="513"/>
    </row>
    <row r="125" spans="1:38" s="378" customFormat="1" ht="13.5" customHeight="1">
      <c r="A125" s="498"/>
      <c r="B125" s="490"/>
      <c r="C125" s="480"/>
      <c r="D125" s="480"/>
      <c r="E125" s="498"/>
      <c r="F125" s="498"/>
      <c r="G125" s="498"/>
      <c r="H125" s="499"/>
      <c r="I125" s="499"/>
      <c r="J125" s="502"/>
      <c r="K125" s="450"/>
      <c r="L125" s="373"/>
      <c r="M125" s="503"/>
      <c r="N125" s="499"/>
      <c r="O125" s="497"/>
      <c r="P125" s="184"/>
      <c r="Q125" s="176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498"/>
      <c r="AG125" s="490"/>
      <c r="AH125" s="480"/>
      <c r="AI125" s="480"/>
      <c r="AJ125" s="498"/>
      <c r="AK125" s="498"/>
      <c r="AL125" s="498"/>
    </row>
    <row r="126" spans="1:38" s="378" customFormat="1" ht="13.5" customHeight="1">
      <c r="A126" s="180"/>
      <c r="B126" s="366"/>
      <c r="C126" s="181"/>
      <c r="D126" s="181"/>
      <c r="E126" s="111"/>
      <c r="F126" s="111"/>
      <c r="G126" s="111"/>
      <c r="H126" s="116"/>
      <c r="I126" s="177"/>
      <c r="J126" s="177"/>
      <c r="K126" s="486"/>
      <c r="L126" s="491"/>
      <c r="M126" s="182"/>
      <c r="N126" s="177"/>
      <c r="O126" s="183"/>
      <c r="P126" s="184"/>
      <c r="Q126" s="176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80"/>
      <c r="AG126" s="366"/>
      <c r="AH126" s="181"/>
      <c r="AI126" s="181"/>
      <c r="AJ126" s="111"/>
      <c r="AK126" s="111"/>
      <c r="AL126" s="111"/>
    </row>
    <row r="127" spans="1:38" ht="13.5" customHeight="1">
      <c r="A127" s="549"/>
      <c r="B127" s="551"/>
      <c r="C127" s="113"/>
      <c r="D127" s="181"/>
      <c r="E127" s="111"/>
      <c r="F127" s="111"/>
      <c r="G127" s="111"/>
      <c r="H127" s="111"/>
      <c r="I127" s="116"/>
      <c r="J127" s="553"/>
      <c r="K127" s="178"/>
      <c r="L127" s="178"/>
      <c r="M127" s="555"/>
      <c r="N127" s="553"/>
      <c r="O127" s="533"/>
      <c r="P127" s="535"/>
      <c r="Q127" s="176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3.5" customHeight="1">
      <c r="A128" s="550"/>
      <c r="B128" s="552"/>
      <c r="C128" s="113"/>
      <c r="D128" s="181"/>
      <c r="E128" s="111"/>
      <c r="F128" s="111"/>
      <c r="G128" s="111"/>
      <c r="H128" s="111"/>
      <c r="I128" s="116"/>
      <c r="J128" s="554"/>
      <c r="K128" s="372"/>
      <c r="L128" s="373"/>
      <c r="M128" s="556"/>
      <c r="N128" s="554"/>
      <c r="O128" s="534"/>
      <c r="P128" s="536"/>
      <c r="Q128" s="1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3.5" customHeight="1">
      <c r="A129" s="127"/>
      <c r="B129" s="128"/>
      <c r="C129" s="165"/>
      <c r="D129" s="185"/>
      <c r="E129" s="186"/>
      <c r="F129" s="127"/>
      <c r="G129" s="127"/>
      <c r="H129" s="127"/>
      <c r="I129" s="167"/>
      <c r="J129" s="167"/>
      <c r="K129" s="167"/>
      <c r="L129" s="167"/>
      <c r="M129" s="167"/>
      <c r="N129" s="167"/>
      <c r="O129" s="167"/>
      <c r="P129" s="167"/>
      <c r="Q129" s="1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>
      <c r="A130" s="187"/>
      <c r="B130" s="128"/>
      <c r="C130" s="129"/>
      <c r="D130" s="188"/>
      <c r="E130" s="132"/>
      <c r="F130" s="132"/>
      <c r="G130" s="132"/>
      <c r="H130" s="132"/>
      <c r="I130" s="132"/>
      <c r="J130" s="6"/>
      <c r="K130" s="132"/>
      <c r="L130" s="132"/>
      <c r="M130" s="6"/>
      <c r="N130" s="1"/>
      <c r="O130" s="129"/>
      <c r="P130" s="44"/>
      <c r="Q130" s="44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44"/>
      <c r="AG130" s="44"/>
      <c r="AH130" s="44"/>
      <c r="AI130" s="44"/>
      <c r="AJ130" s="44"/>
      <c r="AK130" s="44"/>
      <c r="AL130" s="44"/>
    </row>
    <row r="131" spans="1:38" ht="12.75" customHeight="1">
      <c r="A131" s="189" t="s">
        <v>643</v>
      </c>
      <c r="B131" s="189"/>
      <c r="C131" s="189"/>
      <c r="D131" s="189"/>
      <c r="E131" s="190"/>
      <c r="F131" s="132"/>
      <c r="G131" s="132"/>
      <c r="H131" s="132"/>
      <c r="I131" s="132"/>
      <c r="J131" s="1"/>
      <c r="K131" s="6"/>
      <c r="L131" s="6"/>
      <c r="M131" s="6"/>
      <c r="N131" s="1"/>
      <c r="O131" s="1"/>
      <c r="P131" s="44"/>
      <c r="Q131" s="44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44"/>
      <c r="AG131" s="44"/>
      <c r="AH131" s="44"/>
      <c r="AI131" s="44"/>
      <c r="AJ131" s="44"/>
      <c r="AK131" s="44"/>
      <c r="AL131" s="44"/>
    </row>
    <row r="132" spans="1:38" ht="38.25" customHeight="1">
      <c r="A132" s="102" t="s">
        <v>16</v>
      </c>
      <c r="B132" s="102" t="s">
        <v>590</v>
      </c>
      <c r="C132" s="102"/>
      <c r="D132" s="103" t="s">
        <v>603</v>
      </c>
      <c r="E132" s="102" t="s">
        <v>604</v>
      </c>
      <c r="F132" s="102" t="s">
        <v>605</v>
      </c>
      <c r="G132" s="102" t="s">
        <v>630</v>
      </c>
      <c r="H132" s="102" t="s">
        <v>607</v>
      </c>
      <c r="I132" s="102" t="s">
        <v>608</v>
      </c>
      <c r="J132" s="101" t="s">
        <v>609</v>
      </c>
      <c r="K132" s="101" t="s">
        <v>644</v>
      </c>
      <c r="L132" s="104" t="s">
        <v>611</v>
      </c>
      <c r="M132" s="175" t="s">
        <v>640</v>
      </c>
      <c r="N132" s="102" t="s">
        <v>641</v>
      </c>
      <c r="O132" s="102" t="s">
        <v>613</v>
      </c>
      <c r="P132" s="103" t="s">
        <v>614</v>
      </c>
      <c r="Q132" s="44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44"/>
      <c r="AG132" s="44"/>
      <c r="AH132" s="44"/>
      <c r="AI132" s="44"/>
      <c r="AJ132" s="44"/>
      <c r="AK132" s="44"/>
      <c r="AL132" s="44"/>
    </row>
    <row r="133" spans="1:38" ht="12.75" customHeight="1">
      <c r="A133" s="410">
        <v>1</v>
      </c>
      <c r="B133" s="328">
        <v>44403</v>
      </c>
      <c r="C133" s="355"/>
      <c r="D133" s="411" t="s">
        <v>854</v>
      </c>
      <c r="E133" s="327" t="s">
        <v>618</v>
      </c>
      <c r="F133" s="327">
        <v>2.1</v>
      </c>
      <c r="G133" s="327">
        <v>0.75</v>
      </c>
      <c r="H133" s="327">
        <v>0.75</v>
      </c>
      <c r="I133" s="330" t="s">
        <v>862</v>
      </c>
      <c r="J133" s="331" t="s">
        <v>981</v>
      </c>
      <c r="K133" s="407">
        <f t="shared" ref="K133" si="120">H133-F133</f>
        <v>-1.35</v>
      </c>
      <c r="L133" s="407">
        <v>100</v>
      </c>
      <c r="M133" s="331">
        <f t="shared" ref="M133" si="121">(K133*N133)-100</f>
        <v>-4420</v>
      </c>
      <c r="N133" s="331">
        <v>3200</v>
      </c>
      <c r="O133" s="408" t="s">
        <v>632</v>
      </c>
      <c r="P133" s="409">
        <v>44421</v>
      </c>
      <c r="Q133" s="176"/>
      <c r="R133" s="191" t="s">
        <v>617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>
      <c r="A134" s="351">
        <v>2</v>
      </c>
      <c r="B134" s="346">
        <v>44411</v>
      </c>
      <c r="C134" s="403"/>
      <c r="D134" s="404" t="s">
        <v>887</v>
      </c>
      <c r="E134" s="351" t="s">
        <v>618</v>
      </c>
      <c r="F134" s="351">
        <v>66.5</v>
      </c>
      <c r="G134" s="351">
        <v>19</v>
      </c>
      <c r="H134" s="351">
        <v>26</v>
      </c>
      <c r="I134" s="353" t="s">
        <v>888</v>
      </c>
      <c r="J134" s="343" t="s">
        <v>900</v>
      </c>
      <c r="K134" s="405">
        <f t="shared" ref="K134" si="122">H134-F134</f>
        <v>-40.5</v>
      </c>
      <c r="L134" s="405">
        <v>100</v>
      </c>
      <c r="M134" s="343">
        <f t="shared" ref="M134" si="123">(K134*N134)-100</f>
        <v>-2125</v>
      </c>
      <c r="N134" s="343">
        <v>50</v>
      </c>
      <c r="O134" s="345" t="s">
        <v>632</v>
      </c>
      <c r="P134" s="406">
        <v>44411</v>
      </c>
      <c r="Q134" s="176"/>
      <c r="R134" s="191" t="s">
        <v>617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351">
        <v>3</v>
      </c>
      <c r="B135" s="346">
        <v>44411</v>
      </c>
      <c r="C135" s="403"/>
      <c r="D135" s="404" t="s">
        <v>889</v>
      </c>
      <c r="E135" s="351" t="s">
        <v>618</v>
      </c>
      <c r="F135" s="351">
        <v>150</v>
      </c>
      <c r="G135" s="351">
        <v>35</v>
      </c>
      <c r="H135" s="351">
        <v>35</v>
      </c>
      <c r="I135" s="353" t="s">
        <v>890</v>
      </c>
      <c r="J135" s="343" t="s">
        <v>980</v>
      </c>
      <c r="K135" s="344">
        <f t="shared" ref="K135:K136" si="124">H135-F135</f>
        <v>-115</v>
      </c>
      <c r="L135" s="344">
        <v>100</v>
      </c>
      <c r="M135" s="343">
        <f t="shared" ref="M135:M136" si="125">(K135*N135)-100</f>
        <v>-2975</v>
      </c>
      <c r="N135" s="307">
        <v>25</v>
      </c>
      <c r="O135" s="345" t="s">
        <v>632</v>
      </c>
      <c r="P135" s="322">
        <v>44412</v>
      </c>
      <c r="Q135" s="176"/>
      <c r="R135" s="191" t="s">
        <v>621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>
      <c r="A136" s="351">
        <v>4</v>
      </c>
      <c r="B136" s="346">
        <v>44412</v>
      </c>
      <c r="C136" s="403"/>
      <c r="D136" s="404" t="s">
        <v>913</v>
      </c>
      <c r="E136" s="351" t="s">
        <v>618</v>
      </c>
      <c r="F136" s="351">
        <v>26.5</v>
      </c>
      <c r="G136" s="351">
        <v>14</v>
      </c>
      <c r="H136" s="351">
        <v>14</v>
      </c>
      <c r="I136" s="353" t="s">
        <v>914</v>
      </c>
      <c r="J136" s="331" t="s">
        <v>983</v>
      </c>
      <c r="K136" s="407">
        <f t="shared" si="124"/>
        <v>-12.5</v>
      </c>
      <c r="L136" s="407">
        <v>100</v>
      </c>
      <c r="M136" s="331">
        <f t="shared" si="125"/>
        <v>-4475</v>
      </c>
      <c r="N136" s="331">
        <v>350</v>
      </c>
      <c r="O136" s="408" t="s">
        <v>632</v>
      </c>
      <c r="P136" s="409">
        <v>44421</v>
      </c>
      <c r="Q136" s="176"/>
      <c r="R136" s="191" t="s">
        <v>617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>
      <c r="A137" s="351">
        <v>5</v>
      </c>
      <c r="B137" s="346">
        <v>44412</v>
      </c>
      <c r="C137" s="403"/>
      <c r="D137" s="404" t="s">
        <v>915</v>
      </c>
      <c r="E137" s="351" t="s">
        <v>618</v>
      </c>
      <c r="F137" s="351">
        <v>51</v>
      </c>
      <c r="G137" s="351">
        <v>8</v>
      </c>
      <c r="H137" s="351">
        <v>8</v>
      </c>
      <c r="I137" s="353" t="s">
        <v>916</v>
      </c>
      <c r="J137" s="343" t="s">
        <v>920</v>
      </c>
      <c r="K137" s="344">
        <f t="shared" ref="K137:K138" si="126">H137-F137</f>
        <v>-43</v>
      </c>
      <c r="L137" s="344">
        <v>100</v>
      </c>
      <c r="M137" s="343">
        <f t="shared" ref="M137:M138" si="127">(K137*N137)-100</f>
        <v>-2250</v>
      </c>
      <c r="N137" s="307">
        <v>50</v>
      </c>
      <c r="O137" s="345" t="s">
        <v>632</v>
      </c>
      <c r="P137" s="322">
        <v>44413</v>
      </c>
      <c r="Q137" s="176"/>
      <c r="R137" s="191" t="s">
        <v>621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>
      <c r="A138" s="351">
        <v>6</v>
      </c>
      <c r="B138" s="346">
        <v>44418</v>
      </c>
      <c r="C138" s="403"/>
      <c r="D138" s="404" t="s">
        <v>950</v>
      </c>
      <c r="E138" s="351" t="s">
        <v>618</v>
      </c>
      <c r="F138" s="351">
        <v>2.75</v>
      </c>
      <c r="G138" s="351">
        <v>1.3</v>
      </c>
      <c r="H138" s="351">
        <v>1.3</v>
      </c>
      <c r="I138" s="353" t="s">
        <v>951</v>
      </c>
      <c r="J138" s="331" t="s">
        <v>982</v>
      </c>
      <c r="K138" s="407">
        <f t="shared" si="126"/>
        <v>-1.45</v>
      </c>
      <c r="L138" s="407">
        <v>100</v>
      </c>
      <c r="M138" s="331">
        <f t="shared" si="127"/>
        <v>-3870</v>
      </c>
      <c r="N138" s="331">
        <v>2600</v>
      </c>
      <c r="O138" s="408" t="s">
        <v>632</v>
      </c>
      <c r="P138" s="409">
        <v>44421</v>
      </c>
      <c r="Q138" s="176"/>
      <c r="R138" s="191" t="s">
        <v>617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302">
        <v>7</v>
      </c>
      <c r="B139" s="341">
        <v>44418</v>
      </c>
      <c r="C139" s="310"/>
      <c r="D139" s="350" t="s">
        <v>952</v>
      </c>
      <c r="E139" s="302" t="s">
        <v>953</v>
      </c>
      <c r="F139" s="302">
        <v>80</v>
      </c>
      <c r="G139" s="302">
        <v>140</v>
      </c>
      <c r="H139" s="302">
        <v>62</v>
      </c>
      <c r="I139" s="311">
        <v>0.1</v>
      </c>
      <c r="J139" s="374" t="s">
        <v>954</v>
      </c>
      <c r="K139" s="386">
        <f>F139-H139</f>
        <v>18</v>
      </c>
      <c r="L139" s="386">
        <v>100</v>
      </c>
      <c r="M139" s="374">
        <f t="shared" ref="M139:M140" si="128">(K139*N139)-100</f>
        <v>800</v>
      </c>
      <c r="N139" s="106">
        <v>50</v>
      </c>
      <c r="O139" s="387" t="s">
        <v>616</v>
      </c>
      <c r="P139" s="388">
        <v>44418</v>
      </c>
      <c r="Q139" s="176"/>
      <c r="R139" s="191" t="s">
        <v>617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s="365" customFormat="1" ht="12.75" customHeight="1">
      <c r="A140" s="302">
        <v>8</v>
      </c>
      <c r="B140" s="341">
        <v>44419</v>
      </c>
      <c r="C140" s="310"/>
      <c r="D140" s="350" t="s">
        <v>963</v>
      </c>
      <c r="E140" s="302" t="s">
        <v>618</v>
      </c>
      <c r="F140" s="302">
        <v>23</v>
      </c>
      <c r="G140" s="302">
        <v>10</v>
      </c>
      <c r="H140" s="302">
        <v>33.5</v>
      </c>
      <c r="I140" s="311" t="s">
        <v>914</v>
      </c>
      <c r="J140" s="374" t="s">
        <v>984</v>
      </c>
      <c r="K140" s="412">
        <f t="shared" ref="K140" si="129">H140-F140</f>
        <v>10.5</v>
      </c>
      <c r="L140" s="412">
        <v>100</v>
      </c>
      <c r="M140" s="413">
        <f t="shared" si="128"/>
        <v>3050</v>
      </c>
      <c r="N140" s="413">
        <v>300</v>
      </c>
      <c r="O140" s="387" t="s">
        <v>616</v>
      </c>
      <c r="P140" s="414">
        <v>44421</v>
      </c>
      <c r="Q140" s="400"/>
      <c r="R140" s="401" t="s">
        <v>621</v>
      </c>
      <c r="S140" s="363"/>
      <c r="T140" s="363"/>
      <c r="U140" s="363"/>
      <c r="V140" s="363"/>
      <c r="W140" s="363"/>
      <c r="X140" s="363"/>
      <c r="Y140" s="363"/>
      <c r="Z140" s="363"/>
      <c r="AA140" s="363"/>
      <c r="AB140" s="363"/>
      <c r="AC140" s="363"/>
      <c r="AD140" s="363"/>
      <c r="AE140" s="363"/>
      <c r="AF140" s="363"/>
      <c r="AG140" s="363"/>
      <c r="AH140" s="363"/>
      <c r="AI140" s="363"/>
      <c r="AJ140" s="363"/>
      <c r="AK140" s="363"/>
      <c r="AL140" s="363"/>
    </row>
    <row r="141" spans="1:38" s="365" customFormat="1" ht="12.75" customHeight="1">
      <c r="A141" s="302">
        <v>9</v>
      </c>
      <c r="B141" s="341">
        <v>44419</v>
      </c>
      <c r="C141" s="310"/>
      <c r="D141" s="350" t="s">
        <v>964</v>
      </c>
      <c r="E141" s="302" t="s">
        <v>618</v>
      </c>
      <c r="F141" s="302">
        <v>47</v>
      </c>
      <c r="G141" s="302">
        <v>34</v>
      </c>
      <c r="H141" s="302">
        <v>53.5</v>
      </c>
      <c r="I141" s="311">
        <v>80</v>
      </c>
      <c r="J141" s="374" t="s">
        <v>986</v>
      </c>
      <c r="K141" s="412">
        <f t="shared" ref="K141" si="130">H141-F141</f>
        <v>6.5</v>
      </c>
      <c r="L141" s="412">
        <v>100</v>
      </c>
      <c r="M141" s="413">
        <f t="shared" ref="M141" si="131">(K141*N141)-100</f>
        <v>1850</v>
      </c>
      <c r="N141" s="413">
        <v>300</v>
      </c>
      <c r="O141" s="387" t="s">
        <v>616</v>
      </c>
      <c r="P141" s="414">
        <v>44421</v>
      </c>
      <c r="Q141" s="400"/>
      <c r="R141" s="401" t="s">
        <v>621</v>
      </c>
      <c r="S141" s="363"/>
      <c r="T141" s="363"/>
      <c r="U141" s="363"/>
      <c r="V141" s="363"/>
      <c r="W141" s="363"/>
      <c r="X141" s="363"/>
      <c r="Y141" s="363"/>
      <c r="Z141" s="363"/>
      <c r="AA141" s="363"/>
      <c r="AB141" s="363"/>
      <c r="AC141" s="363"/>
      <c r="AD141" s="363"/>
      <c r="AE141" s="363"/>
      <c r="AF141" s="363"/>
      <c r="AG141" s="363"/>
      <c r="AH141" s="363"/>
      <c r="AI141" s="363"/>
      <c r="AJ141" s="363"/>
      <c r="AK141" s="363"/>
      <c r="AL141" s="363"/>
    </row>
    <row r="142" spans="1:38" s="365" customFormat="1" ht="12.75" customHeight="1">
      <c r="A142" s="302">
        <v>10</v>
      </c>
      <c r="B142" s="341">
        <v>44420</v>
      </c>
      <c r="C142" s="310"/>
      <c r="D142" s="350" t="s">
        <v>967</v>
      </c>
      <c r="E142" s="302" t="s">
        <v>953</v>
      </c>
      <c r="F142" s="302">
        <v>5.75</v>
      </c>
      <c r="G142" s="302">
        <v>9</v>
      </c>
      <c r="H142" s="302">
        <v>3.75</v>
      </c>
      <c r="I142" s="311">
        <v>0.1</v>
      </c>
      <c r="J142" s="374" t="s">
        <v>968</v>
      </c>
      <c r="K142" s="386">
        <f>F142-H142</f>
        <v>2</v>
      </c>
      <c r="L142" s="386">
        <v>100</v>
      </c>
      <c r="M142" s="374">
        <f t="shared" ref="M142:M144" si="132">(K142*N142)-100</f>
        <v>2700</v>
      </c>
      <c r="N142" s="106">
        <v>1400</v>
      </c>
      <c r="O142" s="387" t="s">
        <v>616</v>
      </c>
      <c r="P142" s="388">
        <v>44420</v>
      </c>
      <c r="Q142" s="400"/>
      <c r="R142" s="401" t="s">
        <v>617</v>
      </c>
      <c r="S142" s="363"/>
      <c r="T142" s="363"/>
      <c r="U142" s="363"/>
      <c r="V142" s="363"/>
      <c r="W142" s="363"/>
      <c r="X142" s="363"/>
      <c r="Y142" s="363"/>
      <c r="Z142" s="363"/>
      <c r="AA142" s="363"/>
      <c r="AB142" s="363"/>
      <c r="AC142" s="363"/>
      <c r="AD142" s="363"/>
      <c r="AE142" s="363"/>
      <c r="AF142" s="363"/>
      <c r="AG142" s="363"/>
      <c r="AH142" s="363"/>
      <c r="AI142" s="363"/>
      <c r="AJ142" s="363"/>
      <c r="AK142" s="363"/>
      <c r="AL142" s="363"/>
    </row>
    <row r="143" spans="1:38" s="365" customFormat="1" ht="12.75" customHeight="1">
      <c r="A143" s="306">
        <v>11</v>
      </c>
      <c r="B143" s="346">
        <v>44420</v>
      </c>
      <c r="C143" s="304"/>
      <c r="D143" s="347" t="s">
        <v>970</v>
      </c>
      <c r="E143" s="306" t="s">
        <v>618</v>
      </c>
      <c r="F143" s="306">
        <v>62</v>
      </c>
      <c r="G143" s="306"/>
      <c r="H143" s="306">
        <v>22.5</v>
      </c>
      <c r="I143" s="348" t="s">
        <v>971</v>
      </c>
      <c r="J143" s="343" t="s">
        <v>972</v>
      </c>
      <c r="K143" s="344">
        <f t="shared" ref="K143" si="133">H143-F143</f>
        <v>-39.5</v>
      </c>
      <c r="L143" s="344">
        <v>100</v>
      </c>
      <c r="M143" s="343">
        <f t="shared" si="132"/>
        <v>-1087.5</v>
      </c>
      <c r="N143" s="307">
        <v>25</v>
      </c>
      <c r="O143" s="345" t="s">
        <v>632</v>
      </c>
      <c r="P143" s="322">
        <v>44420</v>
      </c>
      <c r="Q143" s="400"/>
      <c r="R143" s="401" t="s">
        <v>621</v>
      </c>
      <c r="S143" s="363"/>
      <c r="T143" s="363"/>
      <c r="U143" s="363"/>
      <c r="V143" s="363"/>
      <c r="W143" s="363"/>
      <c r="X143" s="363"/>
      <c r="Y143" s="363"/>
      <c r="Z143" s="363"/>
      <c r="AA143" s="363"/>
      <c r="AB143" s="363"/>
      <c r="AC143" s="363"/>
      <c r="AD143" s="363"/>
      <c r="AE143" s="363"/>
      <c r="AF143" s="363"/>
      <c r="AG143" s="363"/>
      <c r="AH143" s="363"/>
      <c r="AI143" s="363"/>
      <c r="AJ143" s="363"/>
      <c r="AK143" s="363"/>
      <c r="AL143" s="363"/>
    </row>
    <row r="144" spans="1:38" s="365" customFormat="1" ht="12.75" customHeight="1">
      <c r="A144" s="306">
        <v>12</v>
      </c>
      <c r="B144" s="346">
        <v>44420</v>
      </c>
      <c r="C144" s="304"/>
      <c r="D144" s="347" t="s">
        <v>973</v>
      </c>
      <c r="E144" s="306" t="s">
        <v>953</v>
      </c>
      <c r="F144" s="306">
        <v>72</v>
      </c>
      <c r="G144" s="306">
        <v>130</v>
      </c>
      <c r="H144" s="306">
        <v>125</v>
      </c>
      <c r="I144" s="348">
        <v>0.1</v>
      </c>
      <c r="J144" s="343" t="s">
        <v>989</v>
      </c>
      <c r="K144" s="344">
        <f>F144-H144</f>
        <v>-53</v>
      </c>
      <c r="L144" s="344">
        <v>100</v>
      </c>
      <c r="M144" s="343">
        <f t="shared" si="132"/>
        <v>-2750</v>
      </c>
      <c r="N144" s="307">
        <v>50</v>
      </c>
      <c r="O144" s="345" t="s">
        <v>632</v>
      </c>
      <c r="P144" s="322">
        <v>44421</v>
      </c>
      <c r="Q144" s="400"/>
      <c r="R144" s="401" t="s">
        <v>617</v>
      </c>
      <c r="S144" s="363"/>
      <c r="T144" s="363"/>
      <c r="U144" s="363"/>
      <c r="V144" s="363"/>
      <c r="W144" s="363"/>
      <c r="X144" s="363"/>
      <c r="Y144" s="363"/>
      <c r="Z144" s="363"/>
      <c r="AA144" s="363"/>
      <c r="AB144" s="363"/>
      <c r="AC144" s="363"/>
      <c r="AD144" s="363"/>
      <c r="AE144" s="363"/>
      <c r="AF144" s="363"/>
      <c r="AG144" s="363"/>
      <c r="AH144" s="363"/>
      <c r="AI144" s="363"/>
      <c r="AJ144" s="363"/>
      <c r="AK144" s="363"/>
      <c r="AL144" s="363"/>
    </row>
    <row r="145" spans="1:38" s="365" customFormat="1" ht="12.75" customHeight="1">
      <c r="A145" s="302">
        <v>13</v>
      </c>
      <c r="B145" s="341">
        <v>44420</v>
      </c>
      <c r="C145" s="310"/>
      <c r="D145" s="350" t="s">
        <v>974</v>
      </c>
      <c r="E145" s="302" t="s">
        <v>618</v>
      </c>
      <c r="F145" s="302">
        <v>31</v>
      </c>
      <c r="G145" s="302">
        <v>15</v>
      </c>
      <c r="H145" s="302">
        <v>38</v>
      </c>
      <c r="I145" s="311" t="s">
        <v>975</v>
      </c>
      <c r="J145" s="374" t="s">
        <v>904</v>
      </c>
      <c r="K145" s="412">
        <f t="shared" ref="K145:K146" si="134">H145-F145</f>
        <v>7</v>
      </c>
      <c r="L145" s="412">
        <v>100</v>
      </c>
      <c r="M145" s="413">
        <f t="shared" ref="M145:M148" si="135">(K145*N145)-100</f>
        <v>2000</v>
      </c>
      <c r="N145" s="413">
        <v>300</v>
      </c>
      <c r="O145" s="387" t="s">
        <v>616</v>
      </c>
      <c r="P145" s="414">
        <v>44421</v>
      </c>
      <c r="Q145" s="400"/>
      <c r="R145" s="401" t="s">
        <v>621</v>
      </c>
      <c r="S145" s="363"/>
      <c r="T145" s="363"/>
      <c r="U145" s="363"/>
      <c r="V145" s="363"/>
      <c r="W145" s="363"/>
      <c r="X145" s="363"/>
      <c r="Y145" s="363"/>
      <c r="Z145" s="363"/>
      <c r="AA145" s="363"/>
      <c r="AB145" s="363"/>
      <c r="AC145" s="363"/>
      <c r="AD145" s="363"/>
      <c r="AE145" s="363"/>
      <c r="AF145" s="363"/>
      <c r="AG145" s="363"/>
      <c r="AH145" s="363"/>
      <c r="AI145" s="363"/>
      <c r="AJ145" s="363"/>
      <c r="AK145" s="363"/>
      <c r="AL145" s="363"/>
    </row>
    <row r="146" spans="1:38" s="365" customFormat="1" ht="12.75" customHeight="1">
      <c r="A146" s="302">
        <v>14</v>
      </c>
      <c r="B146" s="341">
        <v>44421</v>
      </c>
      <c r="C146" s="310"/>
      <c r="D146" s="350" t="s">
        <v>985</v>
      </c>
      <c r="E146" s="302" t="s">
        <v>618</v>
      </c>
      <c r="F146" s="302">
        <v>26.5</v>
      </c>
      <c r="G146" s="302">
        <v>18</v>
      </c>
      <c r="H146" s="302">
        <v>31.5</v>
      </c>
      <c r="I146" s="311" t="s">
        <v>914</v>
      </c>
      <c r="J146" s="374" t="s">
        <v>1010</v>
      </c>
      <c r="K146" s="412">
        <f t="shared" si="134"/>
        <v>5</v>
      </c>
      <c r="L146" s="412">
        <v>100</v>
      </c>
      <c r="M146" s="413">
        <f t="shared" si="135"/>
        <v>2775</v>
      </c>
      <c r="N146" s="413">
        <v>575</v>
      </c>
      <c r="O146" s="387" t="s">
        <v>616</v>
      </c>
      <c r="P146" s="414">
        <v>44421</v>
      </c>
      <c r="Q146" s="400"/>
      <c r="R146" s="401" t="s">
        <v>621</v>
      </c>
      <c r="S146" s="363"/>
      <c r="T146" s="363"/>
      <c r="U146" s="363"/>
      <c r="V146" s="363"/>
      <c r="W146" s="363"/>
      <c r="X146" s="363"/>
      <c r="Y146" s="363"/>
      <c r="Z146" s="363"/>
      <c r="AA146" s="363"/>
      <c r="AB146" s="363"/>
      <c r="AC146" s="363"/>
      <c r="AD146" s="363"/>
      <c r="AE146" s="363"/>
      <c r="AF146" s="363"/>
      <c r="AG146" s="363"/>
      <c r="AH146" s="363"/>
      <c r="AI146" s="363"/>
      <c r="AJ146" s="363"/>
      <c r="AK146" s="363"/>
      <c r="AL146" s="363"/>
    </row>
    <row r="147" spans="1:38" s="365" customFormat="1" ht="12.75" customHeight="1">
      <c r="A147" s="306">
        <v>15</v>
      </c>
      <c r="B147" s="346">
        <v>44421</v>
      </c>
      <c r="C147" s="304"/>
      <c r="D147" s="347" t="s">
        <v>987</v>
      </c>
      <c r="E147" s="306" t="s">
        <v>953</v>
      </c>
      <c r="F147" s="306">
        <v>6.1</v>
      </c>
      <c r="G147" s="306">
        <v>10.1</v>
      </c>
      <c r="H147" s="306">
        <v>10.1</v>
      </c>
      <c r="I147" s="348">
        <v>0.1</v>
      </c>
      <c r="J147" s="343" t="s">
        <v>988</v>
      </c>
      <c r="K147" s="344">
        <f>F147-H147</f>
        <v>-4</v>
      </c>
      <c r="L147" s="344">
        <v>100</v>
      </c>
      <c r="M147" s="343">
        <f t="shared" si="135"/>
        <v>-3300</v>
      </c>
      <c r="N147" s="307">
        <v>800</v>
      </c>
      <c r="O147" s="345" t="s">
        <v>632</v>
      </c>
      <c r="P147" s="349">
        <v>44421</v>
      </c>
      <c r="Q147" s="400"/>
      <c r="R147" s="401" t="s">
        <v>621</v>
      </c>
      <c r="S147" s="363"/>
      <c r="T147" s="363"/>
      <c r="U147" s="363"/>
      <c r="V147" s="363"/>
      <c r="W147" s="363"/>
      <c r="X147" s="363"/>
      <c r="Y147" s="363"/>
      <c r="Z147" s="363"/>
      <c r="AA147" s="363"/>
      <c r="AB147" s="363"/>
      <c r="AC147" s="363"/>
      <c r="AD147" s="363"/>
      <c r="AE147" s="363"/>
      <c r="AF147" s="363"/>
      <c r="AG147" s="363"/>
      <c r="AH147" s="363"/>
      <c r="AI147" s="363"/>
      <c r="AJ147" s="363"/>
      <c r="AK147" s="363"/>
      <c r="AL147" s="363"/>
    </row>
    <row r="148" spans="1:38" s="365" customFormat="1" ht="12.75" customHeight="1">
      <c r="A148" s="302">
        <v>16</v>
      </c>
      <c r="B148" s="341">
        <v>44421</v>
      </c>
      <c r="C148" s="310"/>
      <c r="D148" s="350" t="s">
        <v>964</v>
      </c>
      <c r="E148" s="302" t="s">
        <v>618</v>
      </c>
      <c r="F148" s="302">
        <v>44.5</v>
      </c>
      <c r="G148" s="302">
        <v>30</v>
      </c>
      <c r="H148" s="302">
        <v>53.5</v>
      </c>
      <c r="I148" s="311" t="s">
        <v>990</v>
      </c>
      <c r="J148" s="374" t="s">
        <v>832</v>
      </c>
      <c r="K148" s="412">
        <f t="shared" ref="K148" si="136">H148-F148</f>
        <v>9</v>
      </c>
      <c r="L148" s="412">
        <v>100</v>
      </c>
      <c r="M148" s="413">
        <f t="shared" si="135"/>
        <v>2600</v>
      </c>
      <c r="N148" s="413">
        <v>300</v>
      </c>
      <c r="O148" s="387" t="s">
        <v>616</v>
      </c>
      <c r="P148" s="414">
        <v>44425</v>
      </c>
      <c r="Q148" s="400"/>
      <c r="R148" s="401" t="s">
        <v>621</v>
      </c>
      <c r="S148" s="363"/>
      <c r="T148" s="363"/>
      <c r="U148" s="363"/>
      <c r="V148" s="363"/>
      <c r="W148" s="363"/>
      <c r="X148" s="363"/>
      <c r="Y148" s="363"/>
      <c r="Z148" s="363"/>
      <c r="AA148" s="363"/>
      <c r="AB148" s="363"/>
      <c r="AC148" s="363"/>
      <c r="AD148" s="363"/>
      <c r="AE148" s="363"/>
      <c r="AF148" s="363"/>
      <c r="AG148" s="363"/>
      <c r="AH148" s="363"/>
      <c r="AI148" s="363"/>
      <c r="AJ148" s="363"/>
      <c r="AK148" s="363"/>
      <c r="AL148" s="363"/>
    </row>
    <row r="149" spans="1:38" s="365" customFormat="1" ht="12.75" customHeight="1">
      <c r="A149" s="428">
        <v>17</v>
      </c>
      <c r="B149" s="429">
        <v>44424</v>
      </c>
      <c r="C149" s="430"/>
      <c r="D149" s="431" t="s">
        <v>1002</v>
      </c>
      <c r="E149" s="428" t="s">
        <v>953</v>
      </c>
      <c r="F149" s="428">
        <v>1.2</v>
      </c>
      <c r="G149" s="428">
        <v>2.0499999999999998</v>
      </c>
      <c r="H149" s="428">
        <v>1.2</v>
      </c>
      <c r="I149" s="432">
        <v>0.1</v>
      </c>
      <c r="J149" s="433" t="s">
        <v>1011</v>
      </c>
      <c r="K149" s="434">
        <f t="shared" ref="K149" si="137">H149-F149</f>
        <v>0</v>
      </c>
      <c r="L149" s="434">
        <v>100</v>
      </c>
      <c r="M149" s="435">
        <f t="shared" ref="M149" si="138">(K149*N149)-100</f>
        <v>-100</v>
      </c>
      <c r="N149" s="435">
        <v>6200</v>
      </c>
      <c r="O149" s="436" t="s">
        <v>744</v>
      </c>
      <c r="P149" s="437">
        <v>44425</v>
      </c>
      <c r="Q149" s="400"/>
      <c r="R149" s="401" t="s">
        <v>617</v>
      </c>
      <c r="S149" s="363"/>
      <c r="T149" s="363"/>
      <c r="U149" s="363"/>
      <c r="V149" s="363"/>
      <c r="W149" s="363"/>
      <c r="X149" s="363"/>
      <c r="Y149" s="363"/>
      <c r="Z149" s="363"/>
      <c r="AA149" s="363"/>
      <c r="AB149" s="363"/>
      <c r="AC149" s="363"/>
      <c r="AD149" s="363"/>
      <c r="AE149" s="363"/>
      <c r="AF149" s="363"/>
      <c r="AG149" s="363"/>
      <c r="AH149" s="363"/>
      <c r="AI149" s="363"/>
      <c r="AJ149" s="363"/>
      <c r="AK149" s="363"/>
      <c r="AL149" s="363"/>
    </row>
    <row r="150" spans="1:38" s="365" customFormat="1" ht="12.75" customHeight="1">
      <c r="A150" s="306">
        <v>18</v>
      </c>
      <c r="B150" s="328">
        <v>44424</v>
      </c>
      <c r="C150" s="304"/>
      <c r="D150" s="347" t="s">
        <v>1003</v>
      </c>
      <c r="E150" s="306" t="s">
        <v>618</v>
      </c>
      <c r="F150" s="306">
        <v>25.5</v>
      </c>
      <c r="G150" s="306">
        <v>17</v>
      </c>
      <c r="H150" s="306">
        <v>17</v>
      </c>
      <c r="I150" s="348">
        <v>45</v>
      </c>
      <c r="J150" s="343" t="s">
        <v>903</v>
      </c>
      <c r="K150" s="407">
        <f t="shared" ref="K150:K152" si="139">H150-F150</f>
        <v>-8.5</v>
      </c>
      <c r="L150" s="407">
        <v>100</v>
      </c>
      <c r="M150" s="331">
        <f t="shared" ref="M150:M152" si="140">(K150*N150)-100</f>
        <v>-4987.5</v>
      </c>
      <c r="N150" s="331">
        <v>575</v>
      </c>
      <c r="O150" s="345" t="s">
        <v>632</v>
      </c>
      <c r="P150" s="409">
        <v>44425</v>
      </c>
      <c r="Q150" s="400"/>
      <c r="R150" s="401" t="s">
        <v>621</v>
      </c>
      <c r="S150" s="363"/>
      <c r="T150" s="363"/>
      <c r="U150" s="363"/>
      <c r="V150" s="363"/>
      <c r="W150" s="363"/>
      <c r="X150" s="363"/>
      <c r="Y150" s="363"/>
      <c r="Z150" s="363"/>
      <c r="AA150" s="363"/>
      <c r="AB150" s="363"/>
      <c r="AC150" s="363"/>
      <c r="AD150" s="363"/>
      <c r="AE150" s="363"/>
      <c r="AF150" s="363"/>
      <c r="AG150" s="363"/>
      <c r="AH150" s="363"/>
      <c r="AI150" s="363"/>
      <c r="AJ150" s="363"/>
      <c r="AK150" s="363"/>
      <c r="AL150" s="363"/>
    </row>
    <row r="151" spans="1:38" s="365" customFormat="1" ht="12.75" customHeight="1">
      <c r="A151" s="302">
        <v>19</v>
      </c>
      <c r="B151" s="341">
        <v>44425</v>
      </c>
      <c r="C151" s="310"/>
      <c r="D151" s="350" t="s">
        <v>985</v>
      </c>
      <c r="E151" s="302" t="s">
        <v>618</v>
      </c>
      <c r="F151" s="302">
        <v>21.5</v>
      </c>
      <c r="G151" s="302">
        <v>14</v>
      </c>
      <c r="H151" s="302">
        <v>25.5</v>
      </c>
      <c r="I151" s="311" t="s">
        <v>1012</v>
      </c>
      <c r="J151" s="374" t="s">
        <v>1018</v>
      </c>
      <c r="K151" s="412">
        <f t="shared" si="139"/>
        <v>4</v>
      </c>
      <c r="L151" s="412">
        <v>100</v>
      </c>
      <c r="M151" s="413">
        <f t="shared" si="140"/>
        <v>2200</v>
      </c>
      <c r="N151" s="413">
        <v>575</v>
      </c>
      <c r="O151" s="387" t="s">
        <v>616</v>
      </c>
      <c r="P151" s="414">
        <v>44426</v>
      </c>
      <c r="Q151" s="400"/>
      <c r="R151" s="401" t="s">
        <v>617</v>
      </c>
      <c r="S151" s="363"/>
      <c r="T151" s="363"/>
      <c r="U151" s="363"/>
      <c r="V151" s="363"/>
      <c r="W151" s="363"/>
      <c r="X151" s="363"/>
      <c r="Y151" s="363"/>
      <c r="Z151" s="363"/>
      <c r="AA151" s="363"/>
      <c r="AB151" s="363"/>
      <c r="AC151" s="363"/>
      <c r="AD151" s="363"/>
      <c r="AE151" s="363"/>
      <c r="AF151" s="363"/>
      <c r="AG151" s="363"/>
      <c r="AH151" s="363"/>
      <c r="AI151" s="363"/>
      <c r="AJ151" s="363"/>
      <c r="AK151" s="363"/>
      <c r="AL151" s="363"/>
    </row>
    <row r="152" spans="1:38" s="365" customFormat="1" ht="12.75" customHeight="1">
      <c r="A152" s="428">
        <v>20</v>
      </c>
      <c r="B152" s="455">
        <v>44426</v>
      </c>
      <c r="C152" s="430"/>
      <c r="D152" s="431" t="s">
        <v>1019</v>
      </c>
      <c r="E152" s="428" t="s">
        <v>618</v>
      </c>
      <c r="F152" s="428">
        <v>25</v>
      </c>
      <c r="G152" s="428">
        <v>7</v>
      </c>
      <c r="H152" s="428">
        <v>26</v>
      </c>
      <c r="I152" s="432" t="s">
        <v>914</v>
      </c>
      <c r="J152" s="433" t="s">
        <v>1068</v>
      </c>
      <c r="K152" s="434">
        <f t="shared" si="139"/>
        <v>1</v>
      </c>
      <c r="L152" s="434">
        <v>100</v>
      </c>
      <c r="M152" s="435">
        <f t="shared" si="140"/>
        <v>150</v>
      </c>
      <c r="N152" s="435">
        <v>250</v>
      </c>
      <c r="O152" s="436" t="s">
        <v>744</v>
      </c>
      <c r="P152" s="437">
        <v>44433</v>
      </c>
      <c r="Q152" s="400"/>
      <c r="R152" s="401" t="s">
        <v>617</v>
      </c>
      <c r="S152" s="363"/>
      <c r="T152" s="363"/>
      <c r="U152" s="363"/>
      <c r="V152" s="363"/>
      <c r="W152" s="363"/>
      <c r="X152" s="363"/>
      <c r="Y152" s="363"/>
      <c r="Z152" s="363"/>
      <c r="AA152" s="363"/>
      <c r="AB152" s="363"/>
      <c r="AC152" s="363"/>
      <c r="AD152" s="363"/>
      <c r="AE152" s="363"/>
      <c r="AF152" s="363"/>
      <c r="AG152" s="363"/>
      <c r="AH152" s="363"/>
      <c r="AI152" s="363"/>
      <c r="AJ152" s="363"/>
      <c r="AK152" s="363"/>
      <c r="AL152" s="363"/>
    </row>
    <row r="153" spans="1:38" s="365" customFormat="1" ht="12.75" customHeight="1">
      <c r="A153" s="302">
        <v>21</v>
      </c>
      <c r="B153" s="341">
        <v>44426</v>
      </c>
      <c r="C153" s="310"/>
      <c r="D153" s="350" t="s">
        <v>1020</v>
      </c>
      <c r="E153" s="302" t="s">
        <v>618</v>
      </c>
      <c r="F153" s="302">
        <v>41</v>
      </c>
      <c r="G153" s="302">
        <v>28</v>
      </c>
      <c r="H153" s="302">
        <v>48</v>
      </c>
      <c r="I153" s="311" t="s">
        <v>990</v>
      </c>
      <c r="J153" s="374" t="s">
        <v>904</v>
      </c>
      <c r="K153" s="412">
        <f t="shared" ref="K153" si="141">H153-F153</f>
        <v>7</v>
      </c>
      <c r="L153" s="412">
        <v>100</v>
      </c>
      <c r="M153" s="413">
        <f t="shared" ref="M153" si="142">(K153*N153)-100</f>
        <v>2000</v>
      </c>
      <c r="N153" s="413">
        <v>300</v>
      </c>
      <c r="O153" s="387" t="s">
        <v>616</v>
      </c>
      <c r="P153" s="414">
        <v>44428</v>
      </c>
      <c r="Q153" s="400"/>
      <c r="R153" s="401" t="s">
        <v>621</v>
      </c>
      <c r="S153" s="363"/>
      <c r="T153" s="363"/>
      <c r="U153" s="363"/>
      <c r="V153" s="363"/>
      <c r="W153" s="363"/>
      <c r="X153" s="363"/>
      <c r="Y153" s="363"/>
      <c r="Z153" s="363"/>
      <c r="AA153" s="363"/>
      <c r="AB153" s="363"/>
      <c r="AC153" s="363"/>
      <c r="AD153" s="363"/>
      <c r="AE153" s="363"/>
      <c r="AF153" s="363"/>
      <c r="AG153" s="363"/>
      <c r="AH153" s="363"/>
      <c r="AI153" s="363"/>
      <c r="AJ153" s="363"/>
      <c r="AK153" s="363"/>
      <c r="AL153" s="363"/>
    </row>
    <row r="154" spans="1:38" s="365" customFormat="1" ht="12.75" customHeight="1">
      <c r="A154" s="302">
        <v>22</v>
      </c>
      <c r="B154" s="341">
        <v>44428</v>
      </c>
      <c r="C154" s="310"/>
      <c r="D154" s="350" t="s">
        <v>1025</v>
      </c>
      <c r="E154" s="302" t="s">
        <v>953</v>
      </c>
      <c r="F154" s="302">
        <v>52</v>
      </c>
      <c r="G154" s="302">
        <v>85</v>
      </c>
      <c r="H154" s="302">
        <v>31</v>
      </c>
      <c r="I154" s="311">
        <v>0.1</v>
      </c>
      <c r="J154" s="374" t="s">
        <v>633</v>
      </c>
      <c r="K154" s="412">
        <f>F154-H154</f>
        <v>21</v>
      </c>
      <c r="L154" s="412">
        <v>100</v>
      </c>
      <c r="M154" s="413">
        <f t="shared" ref="M154:M155" si="143">(K154*N154)-100</f>
        <v>950</v>
      </c>
      <c r="N154" s="413">
        <v>50</v>
      </c>
      <c r="O154" s="387" t="s">
        <v>616</v>
      </c>
      <c r="P154" s="414">
        <v>44428</v>
      </c>
      <c r="Q154" s="400"/>
      <c r="R154" s="401" t="s">
        <v>617</v>
      </c>
      <c r="S154" s="363"/>
      <c r="T154" s="363"/>
      <c r="U154" s="363"/>
      <c r="V154" s="363"/>
      <c r="W154" s="363"/>
      <c r="X154" s="363"/>
      <c r="Y154" s="363"/>
      <c r="Z154" s="363"/>
      <c r="AA154" s="363"/>
      <c r="AB154" s="363"/>
      <c r="AC154" s="363"/>
      <c r="AD154" s="363"/>
      <c r="AE154" s="363"/>
      <c r="AF154" s="363"/>
      <c r="AG154" s="363"/>
      <c r="AH154" s="363"/>
      <c r="AI154" s="363"/>
      <c r="AJ154" s="363"/>
      <c r="AK154" s="363"/>
      <c r="AL154" s="363"/>
    </row>
    <row r="155" spans="1:38" s="365" customFormat="1" ht="12.75" customHeight="1">
      <c r="A155" s="306">
        <v>23</v>
      </c>
      <c r="B155" s="461">
        <v>44428</v>
      </c>
      <c r="C155" s="304"/>
      <c r="D155" s="347" t="s">
        <v>1026</v>
      </c>
      <c r="E155" s="306" t="s">
        <v>618</v>
      </c>
      <c r="F155" s="306">
        <v>9.5</v>
      </c>
      <c r="G155" s="306">
        <v>4</v>
      </c>
      <c r="H155" s="306">
        <v>4</v>
      </c>
      <c r="I155" s="348" t="s">
        <v>1027</v>
      </c>
      <c r="J155" s="343" t="s">
        <v>901</v>
      </c>
      <c r="K155" s="407">
        <f t="shared" ref="K155" si="144">H155-F155</f>
        <v>-5.5</v>
      </c>
      <c r="L155" s="407">
        <v>100</v>
      </c>
      <c r="M155" s="331">
        <f t="shared" si="143"/>
        <v>-3950</v>
      </c>
      <c r="N155" s="331">
        <v>700</v>
      </c>
      <c r="O155" s="345" t="s">
        <v>616</v>
      </c>
      <c r="P155" s="409">
        <v>44428</v>
      </c>
      <c r="Q155" s="400"/>
      <c r="R155" s="401" t="s">
        <v>617</v>
      </c>
      <c r="S155" s="363"/>
      <c r="T155" s="363"/>
      <c r="U155" s="363"/>
      <c r="V155" s="363"/>
      <c r="W155" s="363"/>
      <c r="X155" s="363"/>
      <c r="Y155" s="363"/>
      <c r="Z155" s="363"/>
      <c r="AA155" s="363"/>
      <c r="AB155" s="363"/>
      <c r="AC155" s="363"/>
      <c r="AD155" s="363"/>
      <c r="AE155" s="363"/>
      <c r="AF155" s="363"/>
      <c r="AG155" s="363"/>
      <c r="AH155" s="363"/>
      <c r="AI155" s="363"/>
      <c r="AJ155" s="363"/>
      <c r="AK155" s="363"/>
      <c r="AL155" s="363"/>
    </row>
    <row r="156" spans="1:38" s="365" customFormat="1" ht="12.75" customHeight="1">
      <c r="A156" s="302">
        <v>24</v>
      </c>
      <c r="B156" s="341">
        <v>44428</v>
      </c>
      <c r="C156" s="310"/>
      <c r="D156" s="350" t="s">
        <v>1028</v>
      </c>
      <c r="E156" s="302" t="s">
        <v>618</v>
      </c>
      <c r="F156" s="302">
        <v>27.5</v>
      </c>
      <c r="G156" s="302">
        <v>17</v>
      </c>
      <c r="H156" s="302">
        <v>32.5</v>
      </c>
      <c r="I156" s="311">
        <v>45</v>
      </c>
      <c r="J156" s="374" t="s">
        <v>1010</v>
      </c>
      <c r="K156" s="412">
        <f t="shared" ref="K156:K158" si="145">H156-F156</f>
        <v>5</v>
      </c>
      <c r="L156" s="412">
        <v>100</v>
      </c>
      <c r="M156" s="413">
        <f t="shared" ref="M156:M158" si="146">(K156*N156)-100</f>
        <v>2650</v>
      </c>
      <c r="N156" s="413">
        <v>550</v>
      </c>
      <c r="O156" s="387" t="s">
        <v>616</v>
      </c>
      <c r="P156" s="476">
        <v>44428</v>
      </c>
      <c r="Q156" s="400"/>
      <c r="R156" s="401" t="s">
        <v>621</v>
      </c>
      <c r="S156" s="363"/>
      <c r="T156" s="363"/>
      <c r="U156" s="363"/>
      <c r="V156" s="363"/>
      <c r="W156" s="363"/>
      <c r="X156" s="363"/>
      <c r="Y156" s="363"/>
      <c r="Z156" s="363"/>
      <c r="AA156" s="363"/>
      <c r="AB156" s="363"/>
      <c r="AC156" s="363"/>
      <c r="AD156" s="363"/>
      <c r="AE156" s="363"/>
      <c r="AF156" s="363"/>
      <c r="AG156" s="363"/>
      <c r="AH156" s="363"/>
      <c r="AI156" s="363"/>
      <c r="AJ156" s="363"/>
      <c r="AK156" s="363"/>
      <c r="AL156" s="363"/>
    </row>
    <row r="157" spans="1:38" s="365" customFormat="1" ht="12.75" customHeight="1">
      <c r="A157" s="302">
        <v>25</v>
      </c>
      <c r="B157" s="341">
        <v>44428</v>
      </c>
      <c r="C157" s="310"/>
      <c r="D157" s="350" t="s">
        <v>1029</v>
      </c>
      <c r="E157" s="302" t="s">
        <v>618</v>
      </c>
      <c r="F157" s="302">
        <v>17</v>
      </c>
      <c r="G157" s="302"/>
      <c r="H157" s="302">
        <v>21.5</v>
      </c>
      <c r="I157" s="311" t="s">
        <v>1031</v>
      </c>
      <c r="J157" s="374" t="s">
        <v>1034</v>
      </c>
      <c r="K157" s="412">
        <f t="shared" si="145"/>
        <v>4.5</v>
      </c>
      <c r="L157" s="412">
        <v>100</v>
      </c>
      <c r="M157" s="413">
        <f t="shared" si="146"/>
        <v>1250</v>
      </c>
      <c r="N157" s="413">
        <v>300</v>
      </c>
      <c r="O157" s="387" t="s">
        <v>616</v>
      </c>
      <c r="P157" s="476">
        <v>44428</v>
      </c>
      <c r="Q157" s="400"/>
      <c r="R157" s="401" t="s">
        <v>617</v>
      </c>
      <c r="S157" s="363"/>
      <c r="T157" s="363"/>
      <c r="U157" s="363"/>
      <c r="V157" s="363"/>
      <c r="W157" s="363"/>
      <c r="X157" s="363"/>
      <c r="Y157" s="363"/>
      <c r="Z157" s="363"/>
      <c r="AA157" s="363"/>
      <c r="AB157" s="363"/>
      <c r="AC157" s="363"/>
      <c r="AD157" s="363"/>
      <c r="AE157" s="363"/>
      <c r="AF157" s="363"/>
      <c r="AG157" s="363"/>
      <c r="AH157" s="363"/>
      <c r="AI157" s="363"/>
      <c r="AJ157" s="363"/>
      <c r="AK157" s="363"/>
      <c r="AL157" s="363"/>
    </row>
    <row r="158" spans="1:38" s="365" customFormat="1" ht="12.75" customHeight="1">
      <c r="A158" s="306">
        <v>26</v>
      </c>
      <c r="B158" s="346">
        <v>44428</v>
      </c>
      <c r="C158" s="304"/>
      <c r="D158" s="347" t="s">
        <v>1030</v>
      </c>
      <c r="E158" s="306" t="s">
        <v>953</v>
      </c>
      <c r="F158" s="306">
        <v>15</v>
      </c>
      <c r="G158" s="306">
        <v>26</v>
      </c>
      <c r="H158" s="306">
        <v>26</v>
      </c>
      <c r="I158" s="348">
        <v>0.1</v>
      </c>
      <c r="J158" s="343" t="s">
        <v>1036</v>
      </c>
      <c r="K158" s="407">
        <f t="shared" si="145"/>
        <v>11</v>
      </c>
      <c r="L158" s="407">
        <v>100</v>
      </c>
      <c r="M158" s="331">
        <f t="shared" si="146"/>
        <v>3200</v>
      </c>
      <c r="N158" s="331">
        <v>300</v>
      </c>
      <c r="O158" s="345" t="s">
        <v>632</v>
      </c>
      <c r="P158" s="409">
        <v>44428</v>
      </c>
      <c r="Q158" s="400"/>
      <c r="R158" s="401" t="s">
        <v>617</v>
      </c>
      <c r="S158" s="363"/>
      <c r="T158" s="363"/>
      <c r="U158" s="363"/>
      <c r="V158" s="363"/>
      <c r="W158" s="363"/>
      <c r="X158" s="363"/>
      <c r="Y158" s="363"/>
      <c r="Z158" s="363"/>
      <c r="AA158" s="363"/>
      <c r="AB158" s="363"/>
      <c r="AC158" s="363"/>
      <c r="AD158" s="363"/>
      <c r="AE158" s="363"/>
      <c r="AF158" s="363"/>
      <c r="AG158" s="363"/>
      <c r="AH158" s="363"/>
      <c r="AI158" s="363"/>
      <c r="AJ158" s="363"/>
      <c r="AK158" s="363"/>
      <c r="AL158" s="363"/>
    </row>
    <row r="159" spans="1:38" s="365" customFormat="1" ht="12.75" customHeight="1">
      <c r="A159" s="428">
        <v>27</v>
      </c>
      <c r="B159" s="455">
        <v>44428</v>
      </c>
      <c r="C159" s="430"/>
      <c r="D159" s="431" t="s">
        <v>1029</v>
      </c>
      <c r="E159" s="428" t="s">
        <v>618</v>
      </c>
      <c r="F159" s="428">
        <v>15.5</v>
      </c>
      <c r="G159" s="428"/>
      <c r="H159" s="428">
        <v>15.5</v>
      </c>
      <c r="I159" s="432" t="s">
        <v>1031</v>
      </c>
      <c r="J159" s="433" t="s">
        <v>1011</v>
      </c>
      <c r="K159" s="434">
        <f t="shared" ref="K159:K160" si="147">H159-F159</f>
        <v>0</v>
      </c>
      <c r="L159" s="434">
        <v>100</v>
      </c>
      <c r="M159" s="435">
        <f t="shared" ref="M159:M160" si="148">(K159*N159)-100</f>
        <v>-100</v>
      </c>
      <c r="N159" s="435">
        <v>300</v>
      </c>
      <c r="O159" s="436" t="s">
        <v>744</v>
      </c>
      <c r="P159" s="437">
        <v>44428</v>
      </c>
      <c r="Q159" s="400"/>
      <c r="R159" s="401" t="s">
        <v>617</v>
      </c>
      <c r="S159" s="363"/>
      <c r="T159" s="363"/>
      <c r="U159" s="363"/>
      <c r="V159" s="363"/>
      <c r="W159" s="363"/>
      <c r="X159" s="363"/>
      <c r="Y159" s="363"/>
      <c r="Z159" s="363"/>
      <c r="AA159" s="363"/>
      <c r="AB159" s="363"/>
      <c r="AC159" s="363"/>
      <c r="AD159" s="363"/>
      <c r="AE159" s="363"/>
      <c r="AF159" s="363"/>
      <c r="AG159" s="363"/>
      <c r="AH159" s="363"/>
      <c r="AI159" s="363"/>
      <c r="AJ159" s="363"/>
      <c r="AK159" s="363"/>
      <c r="AL159" s="363"/>
    </row>
    <row r="160" spans="1:38" s="365" customFormat="1" ht="12.75" customHeight="1">
      <c r="A160" s="302">
        <v>28</v>
      </c>
      <c r="B160" s="341">
        <v>44428</v>
      </c>
      <c r="C160" s="310"/>
      <c r="D160" s="350" t="s">
        <v>1032</v>
      </c>
      <c r="E160" s="302" t="s">
        <v>618</v>
      </c>
      <c r="F160" s="302">
        <v>19</v>
      </c>
      <c r="G160" s="302">
        <v>10</v>
      </c>
      <c r="H160" s="302">
        <v>24.5</v>
      </c>
      <c r="I160" s="311" t="s">
        <v>1012</v>
      </c>
      <c r="J160" s="374" t="s">
        <v>634</v>
      </c>
      <c r="K160" s="412">
        <f t="shared" si="147"/>
        <v>5.5</v>
      </c>
      <c r="L160" s="412">
        <v>100</v>
      </c>
      <c r="M160" s="413">
        <f t="shared" si="148"/>
        <v>2925</v>
      </c>
      <c r="N160" s="413">
        <v>550</v>
      </c>
      <c r="O160" s="387" t="s">
        <v>616</v>
      </c>
      <c r="P160" s="414">
        <v>44431</v>
      </c>
      <c r="Q160" s="400"/>
      <c r="R160" s="401" t="s">
        <v>621</v>
      </c>
      <c r="S160" s="363"/>
      <c r="T160" s="363"/>
      <c r="U160" s="363"/>
      <c r="V160" s="363"/>
      <c r="W160" s="363"/>
      <c r="X160" s="363"/>
      <c r="Y160" s="363"/>
      <c r="Z160" s="363"/>
      <c r="AA160" s="363"/>
      <c r="AB160" s="363"/>
      <c r="AC160" s="363"/>
      <c r="AD160" s="363"/>
      <c r="AE160" s="363"/>
      <c r="AF160" s="363"/>
      <c r="AG160" s="363"/>
      <c r="AH160" s="363"/>
      <c r="AI160" s="363"/>
      <c r="AJ160" s="363"/>
      <c r="AK160" s="363"/>
      <c r="AL160" s="363"/>
    </row>
    <row r="161" spans="1:38" s="365" customFormat="1" ht="12.75" customHeight="1">
      <c r="A161" s="302">
        <v>29</v>
      </c>
      <c r="B161" s="341">
        <v>44428</v>
      </c>
      <c r="C161" s="310"/>
      <c r="D161" s="350" t="s">
        <v>1033</v>
      </c>
      <c r="E161" s="302" t="s">
        <v>618</v>
      </c>
      <c r="F161" s="302">
        <v>62</v>
      </c>
      <c r="G161" s="302">
        <v>14</v>
      </c>
      <c r="H161" s="302">
        <v>77.5</v>
      </c>
      <c r="I161" s="311">
        <v>120</v>
      </c>
      <c r="J161" s="374" t="s">
        <v>1035</v>
      </c>
      <c r="K161" s="412">
        <f t="shared" ref="K161:K162" si="149">H161-F161</f>
        <v>15.5</v>
      </c>
      <c r="L161" s="412">
        <v>100</v>
      </c>
      <c r="M161" s="413">
        <f t="shared" ref="M161:M162" si="150">(K161*N161)-100</f>
        <v>675</v>
      </c>
      <c r="N161" s="413">
        <v>50</v>
      </c>
      <c r="O161" s="387" t="s">
        <v>616</v>
      </c>
      <c r="P161" s="476">
        <v>44428</v>
      </c>
      <c r="Q161" s="400"/>
      <c r="R161" s="401" t="s">
        <v>617</v>
      </c>
      <c r="S161" s="363"/>
      <c r="T161" s="363"/>
      <c r="U161" s="363"/>
      <c r="V161" s="363"/>
      <c r="W161" s="363"/>
      <c r="X161" s="363"/>
      <c r="Y161" s="363"/>
      <c r="Z161" s="363"/>
      <c r="AA161" s="363"/>
      <c r="AB161" s="363"/>
      <c r="AC161" s="363"/>
      <c r="AD161" s="363"/>
      <c r="AE161" s="363"/>
      <c r="AF161" s="363"/>
      <c r="AG161" s="363"/>
      <c r="AH161" s="363"/>
      <c r="AI161" s="363"/>
      <c r="AJ161" s="363"/>
      <c r="AK161" s="363"/>
      <c r="AL161" s="363"/>
    </row>
    <row r="162" spans="1:38" s="365" customFormat="1" ht="12.75" customHeight="1">
      <c r="A162" s="302">
        <v>30</v>
      </c>
      <c r="B162" s="341">
        <v>44428</v>
      </c>
      <c r="C162" s="310"/>
      <c r="D162" s="350" t="s">
        <v>1029</v>
      </c>
      <c r="E162" s="302" t="s">
        <v>618</v>
      </c>
      <c r="F162" s="302">
        <v>13.5</v>
      </c>
      <c r="G162" s="302"/>
      <c r="H162" s="302">
        <v>16.5</v>
      </c>
      <c r="I162" s="311">
        <v>40</v>
      </c>
      <c r="J162" s="374" t="s">
        <v>919</v>
      </c>
      <c r="K162" s="412">
        <f t="shared" si="149"/>
        <v>3</v>
      </c>
      <c r="L162" s="412">
        <v>100</v>
      </c>
      <c r="M162" s="413">
        <f t="shared" si="150"/>
        <v>800</v>
      </c>
      <c r="N162" s="413">
        <v>300</v>
      </c>
      <c r="O162" s="387" t="s">
        <v>616</v>
      </c>
      <c r="P162" s="414">
        <v>44432</v>
      </c>
      <c r="Q162" s="400"/>
      <c r="R162" s="401" t="s">
        <v>617</v>
      </c>
      <c r="S162" s="363"/>
      <c r="T162" s="363"/>
      <c r="U162" s="363"/>
      <c r="V162" s="363"/>
      <c r="W162" s="363"/>
      <c r="X162" s="363"/>
      <c r="Y162" s="363"/>
      <c r="Z162" s="363"/>
      <c r="AA162" s="363"/>
      <c r="AB162" s="363"/>
      <c r="AC162" s="363"/>
      <c r="AD162" s="363"/>
      <c r="AE162" s="363"/>
      <c r="AF162" s="363"/>
      <c r="AG162" s="363"/>
      <c r="AH162" s="363"/>
      <c r="AI162" s="363"/>
      <c r="AJ162" s="363"/>
      <c r="AK162" s="363"/>
      <c r="AL162" s="363"/>
    </row>
    <row r="163" spans="1:38" s="365" customFormat="1" ht="12.75" customHeight="1">
      <c r="A163" s="302">
        <v>31</v>
      </c>
      <c r="B163" s="341">
        <v>44431</v>
      </c>
      <c r="C163" s="310"/>
      <c r="D163" s="350" t="s">
        <v>1058</v>
      </c>
      <c r="E163" s="302" t="s">
        <v>618</v>
      </c>
      <c r="F163" s="302">
        <v>62</v>
      </c>
      <c r="G163" s="302">
        <v>14</v>
      </c>
      <c r="H163" s="302">
        <v>80</v>
      </c>
      <c r="I163" s="311">
        <v>120</v>
      </c>
      <c r="J163" s="374" t="s">
        <v>954</v>
      </c>
      <c r="K163" s="412">
        <f t="shared" ref="K163" si="151">H163-F163</f>
        <v>18</v>
      </c>
      <c r="L163" s="412">
        <v>100</v>
      </c>
      <c r="M163" s="413">
        <f t="shared" ref="M163" si="152">(K163*N163)-100</f>
        <v>800</v>
      </c>
      <c r="N163" s="413">
        <v>50</v>
      </c>
      <c r="O163" s="387" t="s">
        <v>616</v>
      </c>
      <c r="P163" s="476">
        <v>44431</v>
      </c>
      <c r="Q163" s="400"/>
      <c r="R163" s="401" t="s">
        <v>617</v>
      </c>
      <c r="S163" s="363"/>
      <c r="T163" s="363"/>
      <c r="U163" s="363"/>
      <c r="V163" s="363"/>
      <c r="W163" s="363"/>
      <c r="X163" s="363"/>
      <c r="Y163" s="363"/>
      <c r="Z163" s="363"/>
      <c r="AA163" s="363"/>
      <c r="AB163" s="363"/>
      <c r="AC163" s="363"/>
      <c r="AD163" s="363"/>
      <c r="AE163" s="363"/>
      <c r="AF163" s="363"/>
      <c r="AG163" s="363"/>
      <c r="AH163" s="363"/>
      <c r="AI163" s="363"/>
      <c r="AJ163" s="363"/>
      <c r="AK163" s="363"/>
      <c r="AL163" s="363"/>
    </row>
    <row r="164" spans="1:38" s="365" customFormat="1" ht="12.75" customHeight="1">
      <c r="A164" s="302">
        <v>32</v>
      </c>
      <c r="B164" s="341">
        <v>44431</v>
      </c>
      <c r="C164" s="310"/>
      <c r="D164" s="350" t="s">
        <v>1063</v>
      </c>
      <c r="E164" s="302" t="s">
        <v>618</v>
      </c>
      <c r="F164" s="302">
        <v>5.75</v>
      </c>
      <c r="G164" s="302">
        <v>2.5</v>
      </c>
      <c r="H164" s="302">
        <v>7.75</v>
      </c>
      <c r="I164" s="311">
        <v>14</v>
      </c>
      <c r="J164" s="374" t="s">
        <v>968</v>
      </c>
      <c r="K164" s="412">
        <f t="shared" ref="K164" si="153">H164-F164</f>
        <v>2</v>
      </c>
      <c r="L164" s="412">
        <v>100</v>
      </c>
      <c r="M164" s="413">
        <f t="shared" ref="M164" si="154">(K164*N164)-100</f>
        <v>2700</v>
      </c>
      <c r="N164" s="413">
        <v>1400</v>
      </c>
      <c r="O164" s="387" t="s">
        <v>616</v>
      </c>
      <c r="P164" s="476">
        <v>44431</v>
      </c>
      <c r="Q164" s="400"/>
      <c r="R164" s="401" t="s">
        <v>621</v>
      </c>
      <c r="S164" s="363"/>
      <c r="T164" s="363"/>
      <c r="U164" s="363"/>
      <c r="V164" s="363"/>
      <c r="W164" s="363"/>
      <c r="X164" s="363"/>
      <c r="Y164" s="363"/>
      <c r="Z164" s="363"/>
      <c r="AA164" s="363"/>
      <c r="AB164" s="363"/>
      <c r="AC164" s="363"/>
      <c r="AD164" s="363"/>
      <c r="AE164" s="363"/>
      <c r="AF164" s="363"/>
      <c r="AG164" s="363"/>
      <c r="AH164" s="363"/>
      <c r="AI164" s="363"/>
      <c r="AJ164" s="363"/>
      <c r="AK164" s="363"/>
      <c r="AL164" s="363"/>
    </row>
    <row r="165" spans="1:38" s="365" customFormat="1" ht="12.75" customHeight="1">
      <c r="A165" s="302">
        <v>33</v>
      </c>
      <c r="B165" s="341">
        <v>44431</v>
      </c>
      <c r="C165" s="310"/>
      <c r="D165" s="350" t="s">
        <v>1032</v>
      </c>
      <c r="E165" s="302" t="s">
        <v>618</v>
      </c>
      <c r="F165" s="302">
        <v>14</v>
      </c>
      <c r="G165" s="302">
        <v>5</v>
      </c>
      <c r="H165" s="302">
        <v>18</v>
      </c>
      <c r="I165" s="311">
        <v>25</v>
      </c>
      <c r="J165" s="374" t="s">
        <v>1018</v>
      </c>
      <c r="K165" s="412">
        <f t="shared" ref="K165:K166" si="155">H165-F165</f>
        <v>4</v>
      </c>
      <c r="L165" s="412">
        <v>100</v>
      </c>
      <c r="M165" s="413">
        <f t="shared" ref="M165:M166" si="156">(K165*N165)-100</f>
        <v>2100</v>
      </c>
      <c r="N165" s="413">
        <v>550</v>
      </c>
      <c r="O165" s="387" t="s">
        <v>616</v>
      </c>
      <c r="P165" s="476">
        <v>44431</v>
      </c>
      <c r="Q165" s="400"/>
      <c r="R165" s="401" t="s">
        <v>621</v>
      </c>
      <c r="S165" s="363"/>
      <c r="T165" s="363"/>
      <c r="U165" s="363"/>
      <c r="V165" s="363"/>
      <c r="W165" s="363"/>
      <c r="X165" s="363"/>
      <c r="Y165" s="363"/>
      <c r="Z165" s="363"/>
      <c r="AA165" s="363"/>
      <c r="AB165" s="363"/>
      <c r="AC165" s="363"/>
      <c r="AD165" s="363"/>
      <c r="AE165" s="363"/>
      <c r="AF165" s="363"/>
      <c r="AG165" s="363"/>
      <c r="AH165" s="363"/>
      <c r="AI165" s="363"/>
      <c r="AJ165" s="363"/>
      <c r="AK165" s="363"/>
      <c r="AL165" s="363"/>
    </row>
    <row r="166" spans="1:38" s="365" customFormat="1" ht="12.75" customHeight="1">
      <c r="A166" s="306">
        <v>34</v>
      </c>
      <c r="B166" s="463">
        <v>44431</v>
      </c>
      <c r="C166" s="304"/>
      <c r="D166" s="347" t="s">
        <v>1028</v>
      </c>
      <c r="E166" s="306" t="s">
        <v>618</v>
      </c>
      <c r="F166" s="306">
        <v>17</v>
      </c>
      <c r="G166" s="306">
        <v>8.5</v>
      </c>
      <c r="H166" s="306">
        <v>8.5</v>
      </c>
      <c r="I166" s="348" t="s">
        <v>1012</v>
      </c>
      <c r="J166" s="343" t="s">
        <v>903</v>
      </c>
      <c r="K166" s="407">
        <f t="shared" si="155"/>
        <v>-8.5</v>
      </c>
      <c r="L166" s="407">
        <v>100</v>
      </c>
      <c r="M166" s="331">
        <f t="shared" si="156"/>
        <v>-4775</v>
      </c>
      <c r="N166" s="331">
        <v>550</v>
      </c>
      <c r="O166" s="345" t="s">
        <v>616</v>
      </c>
      <c r="P166" s="409">
        <v>44432</v>
      </c>
      <c r="Q166" s="400"/>
      <c r="R166" s="401" t="s">
        <v>621</v>
      </c>
      <c r="S166" s="363"/>
      <c r="T166" s="363"/>
      <c r="U166" s="363"/>
      <c r="V166" s="363"/>
      <c r="W166" s="363"/>
      <c r="X166" s="363"/>
      <c r="Y166" s="363"/>
      <c r="Z166" s="363"/>
      <c r="AA166" s="363"/>
      <c r="AB166" s="363"/>
      <c r="AC166" s="363"/>
      <c r="AD166" s="363"/>
      <c r="AE166" s="363"/>
      <c r="AF166" s="363"/>
      <c r="AG166" s="363"/>
      <c r="AH166" s="363"/>
      <c r="AI166" s="363"/>
      <c r="AJ166" s="363"/>
      <c r="AK166" s="363"/>
      <c r="AL166" s="363"/>
    </row>
    <row r="167" spans="1:38" s="365" customFormat="1" ht="12.75" customHeight="1">
      <c r="A167" s="306">
        <v>35</v>
      </c>
      <c r="B167" s="463">
        <v>44431</v>
      </c>
      <c r="C167" s="304"/>
      <c r="D167" s="347" t="s">
        <v>1064</v>
      </c>
      <c r="E167" s="306" t="s">
        <v>953</v>
      </c>
      <c r="F167" s="306">
        <v>12</v>
      </c>
      <c r="G167" s="306">
        <v>20</v>
      </c>
      <c r="H167" s="306">
        <v>20</v>
      </c>
      <c r="I167" s="348">
        <v>0.1</v>
      </c>
      <c r="J167" s="343" t="s">
        <v>1006</v>
      </c>
      <c r="K167" s="344">
        <f>F167-H167</f>
        <v>-8</v>
      </c>
      <c r="L167" s="344">
        <v>100</v>
      </c>
      <c r="M167" s="343">
        <f t="shared" ref="M167:M169" si="157">(K167*N167)-100</f>
        <v>-4100</v>
      </c>
      <c r="N167" s="307">
        <v>500</v>
      </c>
      <c r="O167" s="345" t="s">
        <v>632</v>
      </c>
      <c r="P167" s="322">
        <v>44432</v>
      </c>
      <c r="Q167" s="400"/>
      <c r="R167" s="401" t="s">
        <v>617</v>
      </c>
      <c r="S167" s="363"/>
      <c r="T167" s="363"/>
      <c r="U167" s="363"/>
      <c r="V167" s="363"/>
      <c r="W167" s="363"/>
      <c r="X167" s="363"/>
      <c r="Y167" s="363"/>
      <c r="Z167" s="363"/>
      <c r="AA167" s="363"/>
      <c r="AB167" s="363"/>
      <c r="AC167" s="363"/>
      <c r="AD167" s="363"/>
      <c r="AE167" s="363"/>
      <c r="AF167" s="363"/>
      <c r="AG167" s="363"/>
      <c r="AH167" s="363"/>
      <c r="AI167" s="363"/>
      <c r="AJ167" s="363"/>
      <c r="AK167" s="363"/>
      <c r="AL167" s="363"/>
    </row>
    <row r="168" spans="1:38" s="365" customFormat="1" ht="12.75" customHeight="1">
      <c r="A168" s="302">
        <v>36</v>
      </c>
      <c r="B168" s="341">
        <v>44432</v>
      </c>
      <c r="C168" s="310"/>
      <c r="D168" s="350" t="s">
        <v>1070</v>
      </c>
      <c r="E168" s="302" t="s">
        <v>618</v>
      </c>
      <c r="F168" s="302">
        <v>9.5</v>
      </c>
      <c r="G168" s="302">
        <v>1</v>
      </c>
      <c r="H168" s="302">
        <v>14</v>
      </c>
      <c r="I168" s="311">
        <v>25</v>
      </c>
      <c r="J168" s="374" t="s">
        <v>1071</v>
      </c>
      <c r="K168" s="412">
        <f t="shared" ref="K168:K169" si="158">H168-F168</f>
        <v>4.5</v>
      </c>
      <c r="L168" s="412">
        <v>100</v>
      </c>
      <c r="M168" s="413">
        <f t="shared" si="157"/>
        <v>2375</v>
      </c>
      <c r="N168" s="413">
        <v>550</v>
      </c>
      <c r="O168" s="387" t="s">
        <v>616</v>
      </c>
      <c r="P168" s="476">
        <v>44432</v>
      </c>
      <c r="Q168" s="400"/>
      <c r="R168" s="401" t="s">
        <v>617</v>
      </c>
      <c r="S168" s="363"/>
      <c r="T168" s="363"/>
      <c r="U168" s="363"/>
      <c r="V168" s="363"/>
      <c r="W168" s="363"/>
      <c r="X168" s="363"/>
      <c r="Y168" s="363"/>
      <c r="Z168" s="363"/>
      <c r="AA168" s="363"/>
      <c r="AB168" s="363"/>
      <c r="AC168" s="363"/>
      <c r="AD168" s="363"/>
      <c r="AE168" s="363"/>
      <c r="AF168" s="363"/>
      <c r="AG168" s="363"/>
      <c r="AH168" s="363"/>
      <c r="AI168" s="363"/>
      <c r="AJ168" s="363"/>
      <c r="AK168" s="363"/>
      <c r="AL168" s="363"/>
    </row>
    <row r="169" spans="1:38" s="365" customFormat="1" ht="12.75" customHeight="1">
      <c r="A169" s="306">
        <v>37</v>
      </c>
      <c r="B169" s="500">
        <v>44432</v>
      </c>
      <c r="C169" s="304"/>
      <c r="D169" s="347" t="s">
        <v>1078</v>
      </c>
      <c r="E169" s="306" t="s">
        <v>618</v>
      </c>
      <c r="F169" s="306">
        <v>3.5</v>
      </c>
      <c r="G169" s="306"/>
      <c r="H169" s="306">
        <v>0.7</v>
      </c>
      <c r="I169" s="506" t="s">
        <v>1079</v>
      </c>
      <c r="J169" s="343" t="s">
        <v>1091</v>
      </c>
      <c r="K169" s="407">
        <f t="shared" si="158"/>
        <v>-2.8</v>
      </c>
      <c r="L169" s="407">
        <v>100</v>
      </c>
      <c r="M169" s="331">
        <f t="shared" si="157"/>
        <v>-4019.9999999999995</v>
      </c>
      <c r="N169" s="331">
        <v>1400</v>
      </c>
      <c r="O169" s="345" t="s">
        <v>616</v>
      </c>
      <c r="P169" s="409">
        <v>44433</v>
      </c>
      <c r="Q169" s="400"/>
      <c r="R169" s="401" t="s">
        <v>621</v>
      </c>
      <c r="S169" s="363"/>
      <c r="T169" s="363"/>
      <c r="U169" s="363"/>
      <c r="V169" s="363"/>
      <c r="W169" s="363"/>
      <c r="X169" s="363"/>
      <c r="Y169" s="363"/>
      <c r="Z169" s="363"/>
      <c r="AA169" s="363"/>
      <c r="AB169" s="363"/>
      <c r="AC169" s="363"/>
      <c r="AD169" s="363"/>
      <c r="AE169" s="363"/>
      <c r="AF169" s="363"/>
      <c r="AG169" s="363"/>
      <c r="AH169" s="363"/>
      <c r="AI169" s="363"/>
      <c r="AJ169" s="363"/>
      <c r="AK169" s="363"/>
      <c r="AL169" s="363"/>
    </row>
    <row r="170" spans="1:38" s="365" customFormat="1" ht="12.75" customHeight="1">
      <c r="A170" s="302">
        <v>38</v>
      </c>
      <c r="B170" s="341">
        <v>44432</v>
      </c>
      <c r="C170" s="310"/>
      <c r="D170" s="350" t="s">
        <v>1032</v>
      </c>
      <c r="E170" s="302" t="s">
        <v>618</v>
      </c>
      <c r="F170" s="302">
        <v>14</v>
      </c>
      <c r="G170" s="302">
        <v>5</v>
      </c>
      <c r="H170" s="302">
        <v>21</v>
      </c>
      <c r="I170" s="311">
        <v>25</v>
      </c>
      <c r="J170" s="374" t="s">
        <v>1093</v>
      </c>
      <c r="K170" s="412">
        <f t="shared" ref="K170" si="159">H170-F170</f>
        <v>7</v>
      </c>
      <c r="L170" s="412">
        <v>100</v>
      </c>
      <c r="M170" s="413">
        <f t="shared" ref="M170" si="160">(K170*N170)-100</f>
        <v>3750</v>
      </c>
      <c r="N170" s="413">
        <v>550</v>
      </c>
      <c r="O170" s="387" t="s">
        <v>616</v>
      </c>
      <c r="P170" s="414">
        <v>44433</v>
      </c>
      <c r="Q170" s="400"/>
      <c r="R170" s="401" t="s">
        <v>617</v>
      </c>
      <c r="S170" s="363"/>
      <c r="T170" s="363"/>
      <c r="U170" s="363"/>
      <c r="V170" s="363"/>
      <c r="W170" s="363"/>
      <c r="X170" s="363"/>
      <c r="Y170" s="363"/>
      <c r="Z170" s="363"/>
      <c r="AA170" s="363"/>
      <c r="AB170" s="363"/>
      <c r="AC170" s="363"/>
      <c r="AD170" s="363"/>
      <c r="AE170" s="363"/>
      <c r="AF170" s="363"/>
      <c r="AG170" s="363"/>
      <c r="AH170" s="363"/>
      <c r="AI170" s="363"/>
      <c r="AJ170" s="363"/>
      <c r="AK170" s="363"/>
      <c r="AL170" s="363"/>
    </row>
    <row r="171" spans="1:38" s="365" customFormat="1" ht="12.75" customHeight="1">
      <c r="A171" s="306">
        <v>39</v>
      </c>
      <c r="B171" s="500">
        <v>44432</v>
      </c>
      <c r="C171" s="304"/>
      <c r="D171" s="347" t="s">
        <v>1089</v>
      </c>
      <c r="E171" s="306" t="s">
        <v>618</v>
      </c>
      <c r="F171" s="306">
        <v>72</v>
      </c>
      <c r="G171" s="306">
        <v>17</v>
      </c>
      <c r="H171" s="306">
        <v>22</v>
      </c>
      <c r="I171" s="348" t="s">
        <v>1090</v>
      </c>
      <c r="J171" s="343" t="s">
        <v>1092</v>
      </c>
      <c r="K171" s="407">
        <f t="shared" ref="K171:K174" si="161">H171-F171</f>
        <v>-50</v>
      </c>
      <c r="L171" s="407">
        <v>100</v>
      </c>
      <c r="M171" s="331">
        <f t="shared" ref="M171:M174" si="162">(K171*N171)-100</f>
        <v>-3850</v>
      </c>
      <c r="N171" s="331">
        <v>75</v>
      </c>
      <c r="O171" s="345" t="s">
        <v>616</v>
      </c>
      <c r="P171" s="409">
        <v>44433</v>
      </c>
      <c r="Q171" s="400"/>
      <c r="R171" s="401" t="s">
        <v>617</v>
      </c>
      <c r="S171" s="363"/>
      <c r="T171" s="363"/>
      <c r="U171" s="363"/>
      <c r="V171" s="363"/>
      <c r="W171" s="363"/>
      <c r="X171" s="363"/>
      <c r="Y171" s="363"/>
      <c r="Z171" s="363"/>
      <c r="AA171" s="363"/>
      <c r="AB171" s="363"/>
      <c r="AC171" s="363"/>
      <c r="AD171" s="363"/>
      <c r="AE171" s="363"/>
      <c r="AF171" s="363"/>
      <c r="AG171" s="363"/>
      <c r="AH171" s="363"/>
      <c r="AI171" s="363"/>
      <c r="AJ171" s="363"/>
      <c r="AK171" s="363"/>
      <c r="AL171" s="363"/>
    </row>
    <row r="172" spans="1:38" s="365" customFormat="1" ht="12.75" customHeight="1">
      <c r="A172" s="428">
        <v>40</v>
      </c>
      <c r="B172" s="517">
        <v>44433</v>
      </c>
      <c r="C172" s="430"/>
      <c r="D172" s="431" t="s">
        <v>1086</v>
      </c>
      <c r="E172" s="428" t="s">
        <v>618</v>
      </c>
      <c r="F172" s="428">
        <v>7.75</v>
      </c>
      <c r="G172" s="428"/>
      <c r="H172" s="428">
        <v>8.75</v>
      </c>
      <c r="I172" s="432">
        <v>20</v>
      </c>
      <c r="J172" s="433" t="s">
        <v>1068</v>
      </c>
      <c r="K172" s="434">
        <f t="shared" si="161"/>
        <v>1</v>
      </c>
      <c r="L172" s="434">
        <v>100</v>
      </c>
      <c r="M172" s="435">
        <f t="shared" si="162"/>
        <v>450</v>
      </c>
      <c r="N172" s="435">
        <v>550</v>
      </c>
      <c r="O172" s="436" t="s">
        <v>744</v>
      </c>
      <c r="P172" s="437">
        <v>44434</v>
      </c>
      <c r="Q172" s="400"/>
      <c r="R172" s="401" t="s">
        <v>621</v>
      </c>
      <c r="S172" s="363"/>
      <c r="T172" s="363"/>
      <c r="U172" s="363"/>
      <c r="V172" s="363"/>
      <c r="W172" s="363"/>
      <c r="X172" s="363"/>
      <c r="Y172" s="363"/>
      <c r="Z172" s="363"/>
      <c r="AA172" s="363"/>
      <c r="AB172" s="363"/>
      <c r="AC172" s="363"/>
      <c r="AD172" s="363"/>
      <c r="AE172" s="363"/>
      <c r="AF172" s="363"/>
      <c r="AG172" s="363"/>
      <c r="AH172" s="363"/>
      <c r="AI172" s="363"/>
      <c r="AJ172" s="363"/>
      <c r="AK172" s="363"/>
      <c r="AL172" s="363"/>
    </row>
    <row r="173" spans="1:38" s="365" customFormat="1" ht="12.75" customHeight="1">
      <c r="A173" s="428">
        <v>41</v>
      </c>
      <c r="B173" s="517">
        <v>44433</v>
      </c>
      <c r="C173" s="430"/>
      <c r="D173" s="431" t="s">
        <v>1087</v>
      </c>
      <c r="E173" s="428" t="s">
        <v>618</v>
      </c>
      <c r="F173" s="428">
        <v>14</v>
      </c>
      <c r="G173" s="428"/>
      <c r="H173" s="428">
        <v>16</v>
      </c>
      <c r="I173" s="432">
        <v>25</v>
      </c>
      <c r="J173" s="433" t="s">
        <v>968</v>
      </c>
      <c r="K173" s="434">
        <f t="shared" si="161"/>
        <v>2</v>
      </c>
      <c r="L173" s="434">
        <v>100</v>
      </c>
      <c r="M173" s="435">
        <f t="shared" si="162"/>
        <v>500</v>
      </c>
      <c r="N173" s="435">
        <v>300</v>
      </c>
      <c r="O173" s="436" t="s">
        <v>744</v>
      </c>
      <c r="P173" s="437">
        <v>44434</v>
      </c>
      <c r="Q173" s="400"/>
      <c r="R173" s="401" t="s">
        <v>621</v>
      </c>
      <c r="S173" s="363"/>
      <c r="T173" s="363"/>
      <c r="U173" s="363"/>
      <c r="V173" s="363"/>
      <c r="W173" s="363"/>
      <c r="X173" s="363"/>
      <c r="Y173" s="363"/>
      <c r="Z173" s="363"/>
      <c r="AA173" s="363"/>
      <c r="AB173" s="363"/>
      <c r="AC173" s="363"/>
      <c r="AD173" s="363"/>
      <c r="AE173" s="363"/>
      <c r="AF173" s="363"/>
      <c r="AG173" s="363"/>
      <c r="AH173" s="363"/>
      <c r="AI173" s="363"/>
      <c r="AJ173" s="363"/>
      <c r="AK173" s="363"/>
      <c r="AL173" s="363"/>
    </row>
    <row r="174" spans="1:38" s="365" customFormat="1" ht="12.75" customHeight="1">
      <c r="A174" s="428">
        <v>42</v>
      </c>
      <c r="B174" s="517">
        <v>44433</v>
      </c>
      <c r="C174" s="430"/>
      <c r="D174" s="431" t="s">
        <v>1032</v>
      </c>
      <c r="E174" s="428" t="s">
        <v>618</v>
      </c>
      <c r="F174" s="428">
        <v>7</v>
      </c>
      <c r="G174" s="428"/>
      <c r="H174" s="428">
        <v>7</v>
      </c>
      <c r="I174" s="432" t="s">
        <v>1088</v>
      </c>
      <c r="J174" s="433" t="s">
        <v>1011</v>
      </c>
      <c r="K174" s="434">
        <f t="shared" si="161"/>
        <v>0</v>
      </c>
      <c r="L174" s="434">
        <v>100</v>
      </c>
      <c r="M174" s="435">
        <f t="shared" si="162"/>
        <v>-100</v>
      </c>
      <c r="N174" s="435">
        <v>550</v>
      </c>
      <c r="O174" s="436" t="s">
        <v>744</v>
      </c>
      <c r="P174" s="437">
        <v>44434</v>
      </c>
      <c r="Q174" s="400"/>
      <c r="R174" s="401" t="s">
        <v>617</v>
      </c>
      <c r="S174" s="363"/>
      <c r="T174" s="363"/>
      <c r="U174" s="363"/>
      <c r="V174" s="363"/>
      <c r="W174" s="363"/>
      <c r="X174" s="363"/>
      <c r="Y174" s="363"/>
      <c r="Z174" s="363"/>
      <c r="AA174" s="363"/>
      <c r="AB174" s="363"/>
      <c r="AC174" s="363"/>
      <c r="AD174" s="363"/>
      <c r="AE174" s="363"/>
      <c r="AF174" s="363"/>
      <c r="AG174" s="363"/>
      <c r="AH174" s="363"/>
      <c r="AI174" s="363"/>
      <c r="AJ174" s="363"/>
      <c r="AK174" s="363"/>
      <c r="AL174" s="363"/>
    </row>
    <row r="175" spans="1:38" s="365" customFormat="1" ht="12.75" customHeight="1">
      <c r="A175" s="392">
        <v>43</v>
      </c>
      <c r="B175" s="490">
        <v>44434</v>
      </c>
      <c r="C175" s="393"/>
      <c r="D175" s="394" t="s">
        <v>1133</v>
      </c>
      <c r="E175" s="392" t="s">
        <v>618</v>
      </c>
      <c r="F175" s="392" t="s">
        <v>1134</v>
      </c>
      <c r="G175" s="392">
        <v>36</v>
      </c>
      <c r="H175" s="392"/>
      <c r="I175" s="395" t="s">
        <v>1135</v>
      </c>
      <c r="J175" s="362" t="s">
        <v>619</v>
      </c>
      <c r="K175" s="396"/>
      <c r="L175" s="396"/>
      <c r="M175" s="362"/>
      <c r="N175" s="397"/>
      <c r="O175" s="398"/>
      <c r="P175" s="399"/>
      <c r="Q175" s="400"/>
      <c r="R175" s="401" t="s">
        <v>617</v>
      </c>
      <c r="S175" s="363"/>
      <c r="T175" s="363"/>
      <c r="U175" s="363"/>
      <c r="V175" s="363"/>
      <c r="W175" s="363"/>
      <c r="X175" s="363"/>
      <c r="Y175" s="363"/>
      <c r="Z175" s="363"/>
      <c r="AA175" s="363"/>
      <c r="AB175" s="363"/>
      <c r="AC175" s="363"/>
      <c r="AD175" s="363"/>
      <c r="AE175" s="363"/>
      <c r="AF175" s="363"/>
      <c r="AG175" s="363"/>
      <c r="AH175" s="363"/>
      <c r="AI175" s="363"/>
      <c r="AJ175" s="363"/>
      <c r="AK175" s="363"/>
      <c r="AL175" s="363"/>
    </row>
    <row r="176" spans="1:38" s="365" customFormat="1" ht="12.75" customHeight="1">
      <c r="A176" s="518">
        <v>44</v>
      </c>
      <c r="B176" s="366">
        <v>44434</v>
      </c>
      <c r="C176" s="519"/>
      <c r="D176" s="394" t="s">
        <v>1136</v>
      </c>
      <c r="E176" s="392" t="s">
        <v>618</v>
      </c>
      <c r="F176" s="392" t="s">
        <v>1137</v>
      </c>
      <c r="G176" s="392">
        <v>29</v>
      </c>
      <c r="H176" s="392"/>
      <c r="I176" s="395" t="s">
        <v>990</v>
      </c>
      <c r="J176" s="362" t="s">
        <v>619</v>
      </c>
      <c r="K176" s="396"/>
      <c r="L176" s="396"/>
      <c r="M176" s="362"/>
      <c r="N176" s="397"/>
      <c r="O176" s="398"/>
      <c r="P176" s="399"/>
      <c r="Q176" s="400"/>
      <c r="R176" s="401" t="s">
        <v>617</v>
      </c>
      <c r="S176" s="363"/>
      <c r="T176" s="363"/>
      <c r="U176" s="363"/>
      <c r="V176" s="363"/>
      <c r="W176" s="363"/>
      <c r="X176" s="363"/>
      <c r="Y176" s="363"/>
      <c r="Z176" s="363"/>
      <c r="AA176" s="363"/>
      <c r="AB176" s="363"/>
      <c r="AC176" s="363"/>
      <c r="AD176" s="363"/>
      <c r="AE176" s="363"/>
      <c r="AF176" s="363"/>
      <c r="AG176" s="363"/>
      <c r="AH176" s="363"/>
      <c r="AI176" s="363"/>
      <c r="AJ176" s="363"/>
      <c r="AK176" s="363"/>
      <c r="AL176" s="363"/>
    </row>
    <row r="177" spans="1:38" s="365" customFormat="1" ht="12.75" customHeight="1">
      <c r="A177" s="518">
        <v>45</v>
      </c>
      <c r="B177" s="366">
        <v>44434</v>
      </c>
      <c r="C177" s="519"/>
      <c r="D177" s="394" t="s">
        <v>1138</v>
      </c>
      <c r="E177" s="392" t="s">
        <v>618</v>
      </c>
      <c r="F177" s="392" t="s">
        <v>1139</v>
      </c>
      <c r="G177" s="392">
        <v>17</v>
      </c>
      <c r="H177" s="392"/>
      <c r="I177" s="395">
        <v>120</v>
      </c>
      <c r="J177" s="362" t="s">
        <v>619</v>
      </c>
      <c r="K177" s="396"/>
      <c r="L177" s="396"/>
      <c r="M177" s="362"/>
      <c r="N177" s="397"/>
      <c r="O177" s="398"/>
      <c r="P177" s="399"/>
      <c r="Q177" s="400"/>
      <c r="R177" s="401" t="s">
        <v>617</v>
      </c>
      <c r="S177" s="363"/>
      <c r="T177" s="363"/>
      <c r="U177" s="363"/>
      <c r="V177" s="363"/>
      <c r="W177" s="363"/>
      <c r="X177" s="363"/>
      <c r="Y177" s="363"/>
      <c r="Z177" s="363"/>
      <c r="AA177" s="363"/>
      <c r="AB177" s="363"/>
      <c r="AC177" s="363"/>
      <c r="AD177" s="363"/>
      <c r="AE177" s="363"/>
      <c r="AF177" s="363"/>
      <c r="AG177" s="363"/>
      <c r="AH177" s="363"/>
      <c r="AI177" s="363"/>
      <c r="AJ177" s="363"/>
      <c r="AK177" s="363"/>
      <c r="AL177" s="363"/>
    </row>
    <row r="178" spans="1:38" s="365" customFormat="1" ht="12.75" customHeight="1">
      <c r="A178" s="518"/>
      <c r="B178" s="366"/>
      <c r="C178" s="519"/>
      <c r="D178" s="394"/>
      <c r="E178" s="392"/>
      <c r="F178" s="392"/>
      <c r="G178" s="392"/>
      <c r="H178" s="392"/>
      <c r="I178" s="395"/>
      <c r="J178" s="362"/>
      <c r="K178" s="396"/>
      <c r="L178" s="396"/>
      <c r="M178" s="362"/>
      <c r="N178" s="397"/>
      <c r="O178" s="398"/>
      <c r="P178" s="399"/>
      <c r="Q178" s="400"/>
      <c r="R178" s="401"/>
      <c r="S178" s="363"/>
      <c r="T178" s="363"/>
      <c r="U178" s="363"/>
      <c r="V178" s="363"/>
      <c r="W178" s="363"/>
      <c r="X178" s="363"/>
      <c r="Y178" s="363"/>
      <c r="Z178" s="363"/>
      <c r="AA178" s="363"/>
      <c r="AB178" s="363"/>
      <c r="AC178" s="363"/>
      <c r="AD178" s="363"/>
      <c r="AE178" s="363"/>
      <c r="AF178" s="363"/>
      <c r="AG178" s="363"/>
      <c r="AH178" s="363"/>
      <c r="AI178" s="363"/>
      <c r="AJ178" s="363"/>
      <c r="AK178" s="363"/>
      <c r="AL178" s="363"/>
    </row>
    <row r="179" spans="1:38" ht="13.9" customHeight="1">
      <c r="A179" s="120"/>
      <c r="B179" s="514"/>
      <c r="C179" s="161"/>
      <c r="D179" s="113"/>
      <c r="E179" s="111"/>
      <c r="F179" s="392"/>
      <c r="G179" s="111"/>
      <c r="H179" s="111"/>
      <c r="I179" s="116"/>
      <c r="J179" s="116"/>
      <c r="K179" s="116"/>
      <c r="L179" s="116"/>
      <c r="M179" s="179"/>
      <c r="N179" s="116"/>
      <c r="O179" s="163"/>
      <c r="P179" s="162"/>
      <c r="Q179" s="176"/>
      <c r="R179" s="19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4.25" customHeight="1">
      <c r="A180" s="1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4.25" customHeight="1">
      <c r="A182" s="186"/>
      <c r="B182" s="192"/>
      <c r="C182" s="192"/>
      <c r="D182" s="193"/>
      <c r="E182" s="186"/>
      <c r="F182" s="194"/>
      <c r="G182" s="186"/>
      <c r="H182" s="186"/>
      <c r="I182" s="186"/>
      <c r="J182" s="192"/>
      <c r="K182" s="195"/>
      <c r="L182" s="186"/>
      <c r="M182" s="186"/>
      <c r="N182" s="186"/>
      <c r="O182" s="196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>
      <c r="A183" s="100" t="s">
        <v>645</v>
      </c>
      <c r="B183" s="197"/>
      <c r="C183" s="197"/>
      <c r="D183" s="198"/>
      <c r="E183" s="155"/>
      <c r="F183" s="6"/>
      <c r="G183" s="6"/>
      <c r="H183" s="156"/>
      <c r="I183" s="199"/>
      <c r="J183" s="1"/>
      <c r="K183" s="6"/>
      <c r="L183" s="6"/>
      <c r="M183" s="6"/>
      <c r="N183" s="1"/>
      <c r="O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38" ht="38.25" customHeight="1">
      <c r="A184" s="101" t="s">
        <v>16</v>
      </c>
      <c r="B184" s="102" t="s">
        <v>590</v>
      </c>
      <c r="C184" s="102"/>
      <c r="D184" s="103" t="s">
        <v>603</v>
      </c>
      <c r="E184" s="102" t="s">
        <v>604</v>
      </c>
      <c r="F184" s="102" t="s">
        <v>605</v>
      </c>
      <c r="G184" s="102" t="s">
        <v>606</v>
      </c>
      <c r="H184" s="102" t="s">
        <v>607</v>
      </c>
      <c r="I184" s="102" t="s">
        <v>608</v>
      </c>
      <c r="J184" s="101" t="s">
        <v>609</v>
      </c>
      <c r="K184" s="159" t="s">
        <v>631</v>
      </c>
      <c r="L184" s="160" t="s">
        <v>611</v>
      </c>
      <c r="M184" s="104" t="s">
        <v>612</v>
      </c>
      <c r="N184" s="102" t="s">
        <v>613</v>
      </c>
      <c r="O184" s="103" t="s">
        <v>614</v>
      </c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38" ht="14.25" customHeight="1">
      <c r="A185" s="306">
        <v>1</v>
      </c>
      <c r="B185" s="317">
        <v>44363</v>
      </c>
      <c r="C185" s="391"/>
      <c r="D185" s="347" t="s">
        <v>283</v>
      </c>
      <c r="E185" s="381" t="s">
        <v>615</v>
      </c>
      <c r="F185" s="306">
        <v>2275</v>
      </c>
      <c r="G185" s="306">
        <v>2070</v>
      </c>
      <c r="H185" s="381">
        <v>2070</v>
      </c>
      <c r="I185" s="382" t="s">
        <v>646</v>
      </c>
      <c r="J185" s="307" t="s">
        <v>956</v>
      </c>
      <c r="K185" s="307">
        <f t="shared" ref="K185" si="163">H185-F185</f>
        <v>-205</v>
      </c>
      <c r="L185" s="308">
        <f>(F185*-0.8)/100</f>
        <v>-18.2</v>
      </c>
      <c r="M185" s="309">
        <f t="shared" ref="M185" si="164">(K185+L185)/F185</f>
        <v>-9.8109890109890102E-2</v>
      </c>
      <c r="N185" s="307" t="s">
        <v>632</v>
      </c>
      <c r="O185" s="322">
        <v>44419</v>
      </c>
      <c r="P185" s="105"/>
      <c r="Q185" s="1"/>
      <c r="R185" s="1" t="s">
        <v>617</v>
      </c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4.25" customHeight="1">
      <c r="A186" s="111">
        <v>2</v>
      </c>
      <c r="B186" s="112">
        <v>44420</v>
      </c>
      <c r="C186" s="200"/>
      <c r="D186" s="113" t="s">
        <v>516</v>
      </c>
      <c r="E186" s="114" t="s">
        <v>618</v>
      </c>
      <c r="F186" s="111" t="s">
        <v>978</v>
      </c>
      <c r="G186" s="111">
        <v>284</v>
      </c>
      <c r="H186" s="114"/>
      <c r="I186" s="115" t="s">
        <v>979</v>
      </c>
      <c r="J186" s="116" t="s">
        <v>619</v>
      </c>
      <c r="K186" s="116"/>
      <c r="L186" s="117"/>
      <c r="M186" s="118"/>
      <c r="N186" s="116"/>
      <c r="O186" s="162"/>
      <c r="P186" s="105"/>
      <c r="Q186" s="1"/>
      <c r="R186" s="1" t="s">
        <v>617</v>
      </c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4.25" customHeight="1">
      <c r="A187" s="201"/>
      <c r="B187" s="161"/>
      <c r="C187" s="202"/>
      <c r="D187" s="113"/>
      <c r="E187" s="203"/>
      <c r="F187" s="203"/>
      <c r="G187" s="203"/>
      <c r="H187" s="203"/>
      <c r="I187" s="203"/>
      <c r="J187" s="203"/>
      <c r="K187" s="204"/>
      <c r="L187" s="205"/>
      <c r="M187" s="203"/>
      <c r="N187" s="206"/>
      <c r="O187" s="207"/>
      <c r="P187" s="208"/>
      <c r="R187" s="6"/>
      <c r="S187" s="44"/>
      <c r="T187" s="1"/>
      <c r="U187" s="1"/>
      <c r="V187" s="1"/>
      <c r="W187" s="1"/>
      <c r="X187" s="1"/>
      <c r="Y187" s="1"/>
      <c r="Z187" s="1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</row>
    <row r="188" spans="1:38" ht="12.75" customHeight="1">
      <c r="A188" s="139" t="s">
        <v>624</v>
      </c>
      <c r="B188" s="139"/>
      <c r="C188" s="139"/>
      <c r="D188" s="139"/>
      <c r="E188" s="44"/>
      <c r="F188" s="147" t="s">
        <v>626</v>
      </c>
      <c r="G188" s="61"/>
      <c r="H188" s="61"/>
      <c r="I188" s="61"/>
      <c r="J188" s="6"/>
      <c r="K188" s="171"/>
      <c r="L188" s="172"/>
      <c r="M188" s="6"/>
      <c r="N188" s="129"/>
      <c r="O188" s="209"/>
      <c r="P188" s="1"/>
      <c r="Q188" s="1"/>
      <c r="R188" s="6"/>
      <c r="S188" s="1"/>
      <c r="T188" s="1"/>
      <c r="U188" s="1"/>
      <c r="V188" s="1"/>
      <c r="W188" s="1"/>
      <c r="X188" s="1"/>
      <c r="Y188" s="1"/>
    </row>
    <row r="189" spans="1:38" ht="12.75" customHeight="1">
      <c r="A189" s="146" t="s">
        <v>625</v>
      </c>
      <c r="B189" s="139"/>
      <c r="C189" s="139"/>
      <c r="D189" s="139"/>
      <c r="E189" s="6"/>
      <c r="F189" s="147" t="s">
        <v>628</v>
      </c>
      <c r="G189" s="6"/>
      <c r="H189" s="6" t="s">
        <v>863</v>
      </c>
      <c r="I189" s="6"/>
      <c r="J189" s="1"/>
      <c r="K189" s="6"/>
      <c r="L189" s="6"/>
      <c r="M189" s="6"/>
      <c r="N189" s="1"/>
      <c r="O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146"/>
      <c r="B190" s="139"/>
      <c r="C190" s="139"/>
      <c r="D190" s="139"/>
      <c r="E190" s="6"/>
      <c r="F190" s="147"/>
      <c r="G190" s="6"/>
      <c r="H190" s="6"/>
      <c r="I190" s="6"/>
      <c r="J190" s="1"/>
      <c r="K190" s="6"/>
      <c r="L190" s="6"/>
      <c r="M190" s="6"/>
      <c r="N190" s="1"/>
      <c r="O190" s="1"/>
      <c r="Q190" s="1"/>
      <c r="R190" s="61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1"/>
      <c r="B191" s="154" t="s">
        <v>647</v>
      </c>
      <c r="C191" s="154"/>
      <c r="D191" s="154"/>
      <c r="E191" s="154"/>
      <c r="F191" s="155"/>
      <c r="G191" s="6"/>
      <c r="H191" s="6"/>
      <c r="I191" s="156"/>
      <c r="J191" s="157"/>
      <c r="K191" s="158"/>
      <c r="L191" s="157"/>
      <c r="M191" s="6"/>
      <c r="N191" s="1"/>
      <c r="O191" s="1"/>
      <c r="Q191" s="1"/>
      <c r="R191" s="61"/>
      <c r="S191" s="1"/>
      <c r="T191" s="1"/>
      <c r="U191" s="1"/>
      <c r="V191" s="1"/>
      <c r="W191" s="1"/>
      <c r="X191" s="1"/>
      <c r="Y191" s="1"/>
      <c r="Z191" s="1"/>
    </row>
    <row r="192" spans="1:38" ht="38.25" customHeight="1">
      <c r="A192" s="101" t="s">
        <v>16</v>
      </c>
      <c r="B192" s="102" t="s">
        <v>590</v>
      </c>
      <c r="C192" s="102"/>
      <c r="D192" s="103" t="s">
        <v>603</v>
      </c>
      <c r="E192" s="102" t="s">
        <v>604</v>
      </c>
      <c r="F192" s="102" t="s">
        <v>605</v>
      </c>
      <c r="G192" s="102" t="s">
        <v>630</v>
      </c>
      <c r="H192" s="102" t="s">
        <v>607</v>
      </c>
      <c r="I192" s="102" t="s">
        <v>608</v>
      </c>
      <c r="J192" s="210" t="s">
        <v>609</v>
      </c>
      <c r="K192" s="159" t="s">
        <v>631</v>
      </c>
      <c r="L192" s="175" t="s">
        <v>640</v>
      </c>
      <c r="M192" s="102" t="s">
        <v>641</v>
      </c>
      <c r="N192" s="160" t="s">
        <v>611</v>
      </c>
      <c r="O192" s="104" t="s">
        <v>612</v>
      </c>
      <c r="P192" s="102" t="s">
        <v>613</v>
      </c>
      <c r="Q192" s="103" t="s">
        <v>614</v>
      </c>
      <c r="R192" s="61"/>
      <c r="S192" s="1"/>
      <c r="T192" s="1"/>
      <c r="U192" s="1"/>
      <c r="V192" s="1"/>
      <c r="W192" s="1"/>
      <c r="X192" s="1"/>
      <c r="Y192" s="1"/>
      <c r="Z192" s="1"/>
    </row>
    <row r="193" spans="1:38" ht="14.25" customHeight="1">
      <c r="A193" s="120"/>
      <c r="B193" s="122"/>
      <c r="C193" s="211"/>
      <c r="D193" s="123"/>
      <c r="E193" s="124"/>
      <c r="F193" s="212"/>
      <c r="G193" s="120"/>
      <c r="H193" s="124"/>
      <c r="I193" s="125"/>
      <c r="J193" s="213"/>
      <c r="K193" s="213"/>
      <c r="L193" s="214"/>
      <c r="M193" s="111"/>
      <c r="N193" s="214"/>
      <c r="O193" s="215"/>
      <c r="P193" s="216"/>
      <c r="Q193" s="217"/>
      <c r="R193" s="169"/>
      <c r="S193" s="133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38" ht="14.25" customHeight="1">
      <c r="A194" s="120"/>
      <c r="B194" s="122"/>
      <c r="C194" s="211"/>
      <c r="D194" s="123"/>
      <c r="E194" s="124"/>
      <c r="F194" s="212"/>
      <c r="G194" s="120"/>
      <c r="H194" s="124"/>
      <c r="I194" s="125"/>
      <c r="J194" s="213"/>
      <c r="K194" s="213"/>
      <c r="L194" s="214"/>
      <c r="M194" s="111"/>
      <c r="N194" s="214"/>
      <c r="O194" s="215"/>
      <c r="P194" s="216"/>
      <c r="Q194" s="217"/>
      <c r="R194" s="169"/>
      <c r="S194" s="133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38" ht="14.25" customHeight="1">
      <c r="A195" s="120"/>
      <c r="B195" s="122"/>
      <c r="C195" s="211"/>
      <c r="D195" s="123"/>
      <c r="E195" s="124"/>
      <c r="F195" s="212"/>
      <c r="G195" s="120"/>
      <c r="H195" s="124"/>
      <c r="I195" s="125"/>
      <c r="J195" s="213"/>
      <c r="K195" s="213"/>
      <c r="L195" s="214"/>
      <c r="M195" s="111"/>
      <c r="N195" s="214"/>
      <c r="O195" s="215"/>
      <c r="P195" s="216"/>
      <c r="Q195" s="217"/>
      <c r="R195" s="6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4.25" customHeight="1">
      <c r="A196" s="120"/>
      <c r="B196" s="122"/>
      <c r="C196" s="211"/>
      <c r="D196" s="123"/>
      <c r="E196" s="124"/>
      <c r="F196" s="213"/>
      <c r="G196" s="120"/>
      <c r="H196" s="124"/>
      <c r="I196" s="125"/>
      <c r="J196" s="213"/>
      <c r="K196" s="213"/>
      <c r="L196" s="214"/>
      <c r="M196" s="111"/>
      <c r="N196" s="214"/>
      <c r="O196" s="215"/>
      <c r="P196" s="216"/>
      <c r="Q196" s="217"/>
      <c r="R196" s="6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4.25" customHeight="1">
      <c r="A197" s="120"/>
      <c r="B197" s="122"/>
      <c r="C197" s="211"/>
      <c r="D197" s="123"/>
      <c r="E197" s="124"/>
      <c r="F197" s="213"/>
      <c r="G197" s="120"/>
      <c r="H197" s="124"/>
      <c r="I197" s="125"/>
      <c r="J197" s="213"/>
      <c r="K197" s="213"/>
      <c r="L197" s="214"/>
      <c r="M197" s="111"/>
      <c r="N197" s="214"/>
      <c r="O197" s="215"/>
      <c r="P197" s="216"/>
      <c r="Q197" s="217"/>
      <c r="R197" s="6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4.25" customHeight="1">
      <c r="A198" s="120"/>
      <c r="B198" s="122"/>
      <c r="C198" s="211"/>
      <c r="D198" s="123"/>
      <c r="E198" s="124"/>
      <c r="F198" s="212"/>
      <c r="G198" s="120"/>
      <c r="H198" s="124"/>
      <c r="I198" s="125"/>
      <c r="J198" s="213"/>
      <c r="K198" s="213"/>
      <c r="L198" s="214"/>
      <c r="M198" s="111"/>
      <c r="N198" s="214"/>
      <c r="O198" s="215"/>
      <c r="P198" s="216"/>
      <c r="Q198" s="217"/>
      <c r="R198" s="6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4.25" customHeight="1">
      <c r="A199" s="120"/>
      <c r="B199" s="122"/>
      <c r="C199" s="211"/>
      <c r="D199" s="123"/>
      <c r="E199" s="124"/>
      <c r="F199" s="212"/>
      <c r="G199" s="120"/>
      <c r="H199" s="124"/>
      <c r="I199" s="125"/>
      <c r="J199" s="213"/>
      <c r="K199" s="213"/>
      <c r="L199" s="213"/>
      <c r="M199" s="213"/>
      <c r="N199" s="214"/>
      <c r="O199" s="218"/>
      <c r="P199" s="216"/>
      <c r="Q199" s="217"/>
      <c r="R199" s="6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4.25" customHeight="1">
      <c r="A200" s="120"/>
      <c r="B200" s="122"/>
      <c r="C200" s="211"/>
      <c r="D200" s="123"/>
      <c r="E200" s="124"/>
      <c r="F200" s="213"/>
      <c r="G200" s="120"/>
      <c r="H200" s="124"/>
      <c r="I200" s="125"/>
      <c r="J200" s="213"/>
      <c r="K200" s="213"/>
      <c r="L200" s="214"/>
      <c r="M200" s="111"/>
      <c r="N200" s="214"/>
      <c r="O200" s="215"/>
      <c r="P200" s="216"/>
      <c r="Q200" s="217"/>
      <c r="R200" s="169"/>
      <c r="S200" s="133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4.25" customHeight="1">
      <c r="A201" s="120"/>
      <c r="B201" s="122"/>
      <c r="C201" s="211"/>
      <c r="D201" s="123"/>
      <c r="E201" s="124"/>
      <c r="F201" s="212"/>
      <c r="G201" s="120"/>
      <c r="H201" s="124"/>
      <c r="I201" s="125"/>
      <c r="J201" s="219"/>
      <c r="K201" s="219"/>
      <c r="L201" s="219"/>
      <c r="M201" s="219"/>
      <c r="N201" s="220"/>
      <c r="O201" s="215"/>
      <c r="P201" s="126"/>
      <c r="Q201" s="217"/>
      <c r="R201" s="169"/>
      <c r="S201" s="133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>
      <c r="A202" s="146"/>
      <c r="B202" s="139"/>
      <c r="C202" s="139"/>
      <c r="D202" s="139"/>
      <c r="E202" s="6"/>
      <c r="F202" s="147"/>
      <c r="G202" s="6"/>
      <c r="H202" s="6"/>
      <c r="I202" s="6"/>
      <c r="J202" s="1"/>
      <c r="K202" s="6"/>
      <c r="L202" s="6"/>
      <c r="M202" s="6"/>
      <c r="N202" s="1"/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38" ht="12.75" customHeight="1">
      <c r="A203" s="146"/>
      <c r="B203" s="139"/>
      <c r="C203" s="139"/>
      <c r="D203" s="139"/>
      <c r="E203" s="6"/>
      <c r="F203" s="147"/>
      <c r="G203" s="61"/>
      <c r="H203" s="44"/>
      <c r="I203" s="61"/>
      <c r="J203" s="6"/>
      <c r="K203" s="171"/>
      <c r="L203" s="172"/>
      <c r="M203" s="6"/>
      <c r="N203" s="129"/>
      <c r="O203" s="173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38" ht="12.75" customHeight="1">
      <c r="A204" s="61"/>
      <c r="B204" s="128"/>
      <c r="C204" s="128"/>
      <c r="D204" s="44"/>
      <c r="E204" s="61"/>
      <c r="F204" s="61"/>
      <c r="G204" s="61"/>
      <c r="H204" s="44"/>
      <c r="I204" s="61"/>
      <c r="J204" s="6"/>
      <c r="K204" s="171"/>
      <c r="L204" s="172"/>
      <c r="M204" s="6"/>
      <c r="N204" s="129"/>
      <c r="O204" s="173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38" ht="12.75" customHeight="1">
      <c r="A205" s="44"/>
      <c r="B205" s="221" t="s">
        <v>648</v>
      </c>
      <c r="C205" s="221"/>
      <c r="D205" s="221"/>
      <c r="E205" s="221"/>
      <c r="F205" s="6"/>
      <c r="G205" s="6"/>
      <c r="H205" s="157"/>
      <c r="I205" s="6"/>
      <c r="J205" s="157"/>
      <c r="K205" s="158"/>
      <c r="L205" s="6"/>
      <c r="M205" s="6"/>
      <c r="N205" s="1"/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38" ht="38.25" customHeight="1">
      <c r="A206" s="101" t="s">
        <v>16</v>
      </c>
      <c r="B206" s="102" t="s">
        <v>590</v>
      </c>
      <c r="C206" s="102"/>
      <c r="D206" s="103" t="s">
        <v>603</v>
      </c>
      <c r="E206" s="102" t="s">
        <v>604</v>
      </c>
      <c r="F206" s="102" t="s">
        <v>605</v>
      </c>
      <c r="G206" s="102" t="s">
        <v>649</v>
      </c>
      <c r="H206" s="102" t="s">
        <v>650</v>
      </c>
      <c r="I206" s="102" t="s">
        <v>608</v>
      </c>
      <c r="J206" s="222" t="s">
        <v>609</v>
      </c>
      <c r="K206" s="102" t="s">
        <v>610</v>
      </c>
      <c r="L206" s="102" t="s">
        <v>651</v>
      </c>
      <c r="M206" s="102" t="s">
        <v>613</v>
      </c>
      <c r="N206" s="103" t="s">
        <v>614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38" ht="12.75" customHeight="1">
      <c r="A207" s="223">
        <v>1</v>
      </c>
      <c r="B207" s="224">
        <v>41579</v>
      </c>
      <c r="C207" s="224"/>
      <c r="D207" s="225" t="s">
        <v>652</v>
      </c>
      <c r="E207" s="226" t="s">
        <v>653</v>
      </c>
      <c r="F207" s="227">
        <v>82</v>
      </c>
      <c r="G207" s="226" t="s">
        <v>654</v>
      </c>
      <c r="H207" s="226">
        <v>100</v>
      </c>
      <c r="I207" s="228">
        <v>100</v>
      </c>
      <c r="J207" s="229" t="s">
        <v>655</v>
      </c>
      <c r="K207" s="230">
        <f t="shared" ref="K207:K259" si="165">H207-F207</f>
        <v>18</v>
      </c>
      <c r="L207" s="231">
        <f t="shared" ref="L207:L259" si="166">K207/F207</f>
        <v>0.21951219512195122</v>
      </c>
      <c r="M207" s="226" t="s">
        <v>616</v>
      </c>
      <c r="N207" s="232">
        <v>42657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38" ht="12.75" customHeight="1">
      <c r="A208" s="223">
        <v>2</v>
      </c>
      <c r="B208" s="224">
        <v>41794</v>
      </c>
      <c r="C208" s="224"/>
      <c r="D208" s="225" t="s">
        <v>656</v>
      </c>
      <c r="E208" s="226" t="s">
        <v>618</v>
      </c>
      <c r="F208" s="227">
        <v>257</v>
      </c>
      <c r="G208" s="226" t="s">
        <v>654</v>
      </c>
      <c r="H208" s="226">
        <v>300</v>
      </c>
      <c r="I208" s="228">
        <v>300</v>
      </c>
      <c r="J208" s="229" t="s">
        <v>655</v>
      </c>
      <c r="K208" s="230">
        <f t="shared" si="165"/>
        <v>43</v>
      </c>
      <c r="L208" s="231">
        <f t="shared" si="166"/>
        <v>0.16731517509727625</v>
      </c>
      <c r="M208" s="226" t="s">
        <v>616</v>
      </c>
      <c r="N208" s="232">
        <v>41822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3">
        <v>3</v>
      </c>
      <c r="B209" s="224">
        <v>41828</v>
      </c>
      <c r="C209" s="224"/>
      <c r="D209" s="225" t="s">
        <v>657</v>
      </c>
      <c r="E209" s="226" t="s">
        <v>618</v>
      </c>
      <c r="F209" s="227">
        <v>393</v>
      </c>
      <c r="G209" s="226" t="s">
        <v>654</v>
      </c>
      <c r="H209" s="226">
        <v>468</v>
      </c>
      <c r="I209" s="228">
        <v>468</v>
      </c>
      <c r="J209" s="229" t="s">
        <v>655</v>
      </c>
      <c r="K209" s="230">
        <f t="shared" si="165"/>
        <v>75</v>
      </c>
      <c r="L209" s="231">
        <f t="shared" si="166"/>
        <v>0.19083969465648856</v>
      </c>
      <c r="M209" s="226" t="s">
        <v>616</v>
      </c>
      <c r="N209" s="232">
        <v>41863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3">
        <v>4</v>
      </c>
      <c r="B210" s="224">
        <v>41857</v>
      </c>
      <c r="C210" s="224"/>
      <c r="D210" s="225" t="s">
        <v>658</v>
      </c>
      <c r="E210" s="226" t="s">
        <v>618</v>
      </c>
      <c r="F210" s="227">
        <v>205</v>
      </c>
      <c r="G210" s="226" t="s">
        <v>654</v>
      </c>
      <c r="H210" s="226">
        <v>275</v>
      </c>
      <c r="I210" s="228">
        <v>250</v>
      </c>
      <c r="J210" s="229" t="s">
        <v>655</v>
      </c>
      <c r="K210" s="230">
        <f t="shared" si="165"/>
        <v>70</v>
      </c>
      <c r="L210" s="231">
        <f t="shared" si="166"/>
        <v>0.34146341463414637</v>
      </c>
      <c r="M210" s="226" t="s">
        <v>616</v>
      </c>
      <c r="N210" s="232">
        <v>41962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3">
        <v>5</v>
      </c>
      <c r="B211" s="224">
        <v>41886</v>
      </c>
      <c r="C211" s="224"/>
      <c r="D211" s="225" t="s">
        <v>659</v>
      </c>
      <c r="E211" s="226" t="s">
        <v>618</v>
      </c>
      <c r="F211" s="227">
        <v>162</v>
      </c>
      <c r="G211" s="226" t="s">
        <v>654</v>
      </c>
      <c r="H211" s="226">
        <v>190</v>
      </c>
      <c r="I211" s="228">
        <v>190</v>
      </c>
      <c r="J211" s="229" t="s">
        <v>655</v>
      </c>
      <c r="K211" s="230">
        <f t="shared" si="165"/>
        <v>28</v>
      </c>
      <c r="L211" s="231">
        <f t="shared" si="166"/>
        <v>0.1728395061728395</v>
      </c>
      <c r="M211" s="226" t="s">
        <v>616</v>
      </c>
      <c r="N211" s="232">
        <v>42006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3">
        <v>6</v>
      </c>
      <c r="B212" s="224">
        <v>41886</v>
      </c>
      <c r="C212" s="224"/>
      <c r="D212" s="225" t="s">
        <v>660</v>
      </c>
      <c r="E212" s="226" t="s">
        <v>618</v>
      </c>
      <c r="F212" s="227">
        <v>75</v>
      </c>
      <c r="G212" s="226" t="s">
        <v>654</v>
      </c>
      <c r="H212" s="226">
        <v>91.5</v>
      </c>
      <c r="I212" s="228" t="s">
        <v>661</v>
      </c>
      <c r="J212" s="229" t="s">
        <v>662</v>
      </c>
      <c r="K212" s="230">
        <f t="shared" si="165"/>
        <v>16.5</v>
      </c>
      <c r="L212" s="231">
        <f t="shared" si="166"/>
        <v>0.22</v>
      </c>
      <c r="M212" s="226" t="s">
        <v>616</v>
      </c>
      <c r="N212" s="232">
        <v>41954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3">
        <v>7</v>
      </c>
      <c r="B213" s="224">
        <v>41913</v>
      </c>
      <c r="C213" s="224"/>
      <c r="D213" s="225" t="s">
        <v>663</v>
      </c>
      <c r="E213" s="226" t="s">
        <v>618</v>
      </c>
      <c r="F213" s="227">
        <v>850</v>
      </c>
      <c r="G213" s="226" t="s">
        <v>654</v>
      </c>
      <c r="H213" s="226">
        <v>982.5</v>
      </c>
      <c r="I213" s="228">
        <v>1050</v>
      </c>
      <c r="J213" s="229" t="s">
        <v>664</v>
      </c>
      <c r="K213" s="230">
        <f t="shared" si="165"/>
        <v>132.5</v>
      </c>
      <c r="L213" s="231">
        <f t="shared" si="166"/>
        <v>0.15588235294117647</v>
      </c>
      <c r="M213" s="226" t="s">
        <v>616</v>
      </c>
      <c r="N213" s="232">
        <v>42039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8</v>
      </c>
      <c r="B214" s="224">
        <v>41913</v>
      </c>
      <c r="C214" s="224"/>
      <c r="D214" s="225" t="s">
        <v>665</v>
      </c>
      <c r="E214" s="226" t="s">
        <v>618</v>
      </c>
      <c r="F214" s="227">
        <v>475</v>
      </c>
      <c r="G214" s="226" t="s">
        <v>654</v>
      </c>
      <c r="H214" s="226">
        <v>515</v>
      </c>
      <c r="I214" s="228">
        <v>600</v>
      </c>
      <c r="J214" s="229" t="s">
        <v>666</v>
      </c>
      <c r="K214" s="230">
        <f t="shared" si="165"/>
        <v>40</v>
      </c>
      <c r="L214" s="231">
        <f t="shared" si="166"/>
        <v>8.4210526315789472E-2</v>
      </c>
      <c r="M214" s="226" t="s">
        <v>616</v>
      </c>
      <c r="N214" s="232">
        <v>41939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3">
        <v>9</v>
      </c>
      <c r="B215" s="224">
        <v>41913</v>
      </c>
      <c r="C215" s="224"/>
      <c r="D215" s="225" t="s">
        <v>667</v>
      </c>
      <c r="E215" s="226" t="s">
        <v>618</v>
      </c>
      <c r="F215" s="227">
        <v>86</v>
      </c>
      <c r="G215" s="226" t="s">
        <v>654</v>
      </c>
      <c r="H215" s="226">
        <v>99</v>
      </c>
      <c r="I215" s="228">
        <v>140</v>
      </c>
      <c r="J215" s="229" t="s">
        <v>668</v>
      </c>
      <c r="K215" s="230">
        <f t="shared" si="165"/>
        <v>13</v>
      </c>
      <c r="L215" s="231">
        <f t="shared" si="166"/>
        <v>0.15116279069767441</v>
      </c>
      <c r="M215" s="226" t="s">
        <v>616</v>
      </c>
      <c r="N215" s="232">
        <v>41939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3">
        <v>10</v>
      </c>
      <c r="B216" s="224">
        <v>41926</v>
      </c>
      <c r="C216" s="224"/>
      <c r="D216" s="225" t="s">
        <v>669</v>
      </c>
      <c r="E216" s="226" t="s">
        <v>618</v>
      </c>
      <c r="F216" s="227">
        <v>496.6</v>
      </c>
      <c r="G216" s="226" t="s">
        <v>654</v>
      </c>
      <c r="H216" s="226">
        <v>621</v>
      </c>
      <c r="I216" s="228">
        <v>580</v>
      </c>
      <c r="J216" s="229" t="s">
        <v>655</v>
      </c>
      <c r="K216" s="230">
        <f t="shared" si="165"/>
        <v>124.39999999999998</v>
      </c>
      <c r="L216" s="231">
        <f t="shared" si="166"/>
        <v>0.25050342327829234</v>
      </c>
      <c r="M216" s="226" t="s">
        <v>616</v>
      </c>
      <c r="N216" s="232">
        <v>42605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3">
        <v>11</v>
      </c>
      <c r="B217" s="224">
        <v>41926</v>
      </c>
      <c r="C217" s="224"/>
      <c r="D217" s="225" t="s">
        <v>670</v>
      </c>
      <c r="E217" s="226" t="s">
        <v>618</v>
      </c>
      <c r="F217" s="227">
        <v>2481.9</v>
      </c>
      <c r="G217" s="226" t="s">
        <v>654</v>
      </c>
      <c r="H217" s="226">
        <v>2840</v>
      </c>
      <c r="I217" s="228">
        <v>2870</v>
      </c>
      <c r="J217" s="229" t="s">
        <v>671</v>
      </c>
      <c r="K217" s="230">
        <f t="shared" si="165"/>
        <v>358.09999999999991</v>
      </c>
      <c r="L217" s="231">
        <f t="shared" si="166"/>
        <v>0.14428462065353154</v>
      </c>
      <c r="M217" s="226" t="s">
        <v>616</v>
      </c>
      <c r="N217" s="232">
        <v>42017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3">
        <v>12</v>
      </c>
      <c r="B218" s="224">
        <v>41928</v>
      </c>
      <c r="C218" s="224"/>
      <c r="D218" s="225" t="s">
        <v>672</v>
      </c>
      <c r="E218" s="226" t="s">
        <v>618</v>
      </c>
      <c r="F218" s="227">
        <v>84.5</v>
      </c>
      <c r="G218" s="226" t="s">
        <v>654</v>
      </c>
      <c r="H218" s="226">
        <v>93</v>
      </c>
      <c r="I218" s="228">
        <v>110</v>
      </c>
      <c r="J218" s="229" t="s">
        <v>673</v>
      </c>
      <c r="K218" s="230">
        <f t="shared" si="165"/>
        <v>8.5</v>
      </c>
      <c r="L218" s="231">
        <f t="shared" si="166"/>
        <v>0.10059171597633136</v>
      </c>
      <c r="M218" s="226" t="s">
        <v>616</v>
      </c>
      <c r="N218" s="232">
        <v>41939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3">
        <v>13</v>
      </c>
      <c r="B219" s="224">
        <v>41928</v>
      </c>
      <c r="C219" s="224"/>
      <c r="D219" s="225" t="s">
        <v>674</v>
      </c>
      <c r="E219" s="226" t="s">
        <v>618</v>
      </c>
      <c r="F219" s="227">
        <v>401</v>
      </c>
      <c r="G219" s="226" t="s">
        <v>654</v>
      </c>
      <c r="H219" s="226">
        <v>428</v>
      </c>
      <c r="I219" s="228">
        <v>450</v>
      </c>
      <c r="J219" s="229" t="s">
        <v>675</v>
      </c>
      <c r="K219" s="230">
        <f t="shared" si="165"/>
        <v>27</v>
      </c>
      <c r="L219" s="231">
        <f t="shared" si="166"/>
        <v>6.7331670822942641E-2</v>
      </c>
      <c r="M219" s="226" t="s">
        <v>616</v>
      </c>
      <c r="N219" s="232">
        <v>42020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3">
        <v>14</v>
      </c>
      <c r="B220" s="224">
        <v>41928</v>
      </c>
      <c r="C220" s="224"/>
      <c r="D220" s="225" t="s">
        <v>676</v>
      </c>
      <c r="E220" s="226" t="s">
        <v>618</v>
      </c>
      <c r="F220" s="227">
        <v>101</v>
      </c>
      <c r="G220" s="226" t="s">
        <v>654</v>
      </c>
      <c r="H220" s="226">
        <v>112</v>
      </c>
      <c r="I220" s="228">
        <v>120</v>
      </c>
      <c r="J220" s="229" t="s">
        <v>677</v>
      </c>
      <c r="K220" s="230">
        <f t="shared" si="165"/>
        <v>11</v>
      </c>
      <c r="L220" s="231">
        <f t="shared" si="166"/>
        <v>0.10891089108910891</v>
      </c>
      <c r="M220" s="226" t="s">
        <v>616</v>
      </c>
      <c r="N220" s="232">
        <v>41939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3">
        <v>15</v>
      </c>
      <c r="B221" s="224">
        <v>41954</v>
      </c>
      <c r="C221" s="224"/>
      <c r="D221" s="225" t="s">
        <v>678</v>
      </c>
      <c r="E221" s="226" t="s">
        <v>618</v>
      </c>
      <c r="F221" s="227">
        <v>59</v>
      </c>
      <c r="G221" s="226" t="s">
        <v>654</v>
      </c>
      <c r="H221" s="226">
        <v>76</v>
      </c>
      <c r="I221" s="228">
        <v>76</v>
      </c>
      <c r="J221" s="229" t="s">
        <v>655</v>
      </c>
      <c r="K221" s="230">
        <f t="shared" si="165"/>
        <v>17</v>
      </c>
      <c r="L221" s="231">
        <f t="shared" si="166"/>
        <v>0.28813559322033899</v>
      </c>
      <c r="M221" s="226" t="s">
        <v>616</v>
      </c>
      <c r="N221" s="232">
        <v>43032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3">
        <v>16</v>
      </c>
      <c r="B222" s="224">
        <v>41954</v>
      </c>
      <c r="C222" s="224"/>
      <c r="D222" s="225" t="s">
        <v>667</v>
      </c>
      <c r="E222" s="226" t="s">
        <v>618</v>
      </c>
      <c r="F222" s="227">
        <v>99</v>
      </c>
      <c r="G222" s="226" t="s">
        <v>654</v>
      </c>
      <c r="H222" s="226">
        <v>120</v>
      </c>
      <c r="I222" s="228">
        <v>120</v>
      </c>
      <c r="J222" s="229" t="s">
        <v>633</v>
      </c>
      <c r="K222" s="230">
        <f t="shared" si="165"/>
        <v>21</v>
      </c>
      <c r="L222" s="231">
        <f t="shared" si="166"/>
        <v>0.21212121212121213</v>
      </c>
      <c r="M222" s="226" t="s">
        <v>616</v>
      </c>
      <c r="N222" s="232">
        <v>41960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17</v>
      </c>
      <c r="B223" s="224">
        <v>41956</v>
      </c>
      <c r="C223" s="224"/>
      <c r="D223" s="225" t="s">
        <v>679</v>
      </c>
      <c r="E223" s="226" t="s">
        <v>618</v>
      </c>
      <c r="F223" s="227">
        <v>22</v>
      </c>
      <c r="G223" s="226" t="s">
        <v>654</v>
      </c>
      <c r="H223" s="226">
        <v>33.549999999999997</v>
      </c>
      <c r="I223" s="228">
        <v>32</v>
      </c>
      <c r="J223" s="229" t="s">
        <v>680</v>
      </c>
      <c r="K223" s="230">
        <f t="shared" si="165"/>
        <v>11.549999999999997</v>
      </c>
      <c r="L223" s="231">
        <f t="shared" si="166"/>
        <v>0.52499999999999991</v>
      </c>
      <c r="M223" s="226" t="s">
        <v>616</v>
      </c>
      <c r="N223" s="232">
        <v>42188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3">
        <v>18</v>
      </c>
      <c r="B224" s="224">
        <v>41976</v>
      </c>
      <c r="C224" s="224"/>
      <c r="D224" s="225" t="s">
        <v>681</v>
      </c>
      <c r="E224" s="226" t="s">
        <v>618</v>
      </c>
      <c r="F224" s="227">
        <v>440</v>
      </c>
      <c r="G224" s="226" t="s">
        <v>654</v>
      </c>
      <c r="H224" s="226">
        <v>520</v>
      </c>
      <c r="I224" s="228">
        <v>520</v>
      </c>
      <c r="J224" s="229" t="s">
        <v>682</v>
      </c>
      <c r="K224" s="230">
        <f t="shared" si="165"/>
        <v>80</v>
      </c>
      <c r="L224" s="231">
        <f t="shared" si="166"/>
        <v>0.18181818181818182</v>
      </c>
      <c r="M224" s="226" t="s">
        <v>616</v>
      </c>
      <c r="N224" s="232">
        <v>42208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3">
        <v>19</v>
      </c>
      <c r="B225" s="224">
        <v>41976</v>
      </c>
      <c r="C225" s="224"/>
      <c r="D225" s="225" t="s">
        <v>683</v>
      </c>
      <c r="E225" s="226" t="s">
        <v>618</v>
      </c>
      <c r="F225" s="227">
        <v>360</v>
      </c>
      <c r="G225" s="226" t="s">
        <v>654</v>
      </c>
      <c r="H225" s="226">
        <v>427</v>
      </c>
      <c r="I225" s="228">
        <v>425</v>
      </c>
      <c r="J225" s="229" t="s">
        <v>684</v>
      </c>
      <c r="K225" s="230">
        <f t="shared" si="165"/>
        <v>67</v>
      </c>
      <c r="L225" s="231">
        <f t="shared" si="166"/>
        <v>0.18611111111111112</v>
      </c>
      <c r="M225" s="226" t="s">
        <v>616</v>
      </c>
      <c r="N225" s="232">
        <v>42058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3">
        <v>20</v>
      </c>
      <c r="B226" s="224">
        <v>42012</v>
      </c>
      <c r="C226" s="224"/>
      <c r="D226" s="225" t="s">
        <v>685</v>
      </c>
      <c r="E226" s="226" t="s">
        <v>618</v>
      </c>
      <c r="F226" s="227">
        <v>360</v>
      </c>
      <c r="G226" s="226" t="s">
        <v>654</v>
      </c>
      <c r="H226" s="226">
        <v>455</v>
      </c>
      <c r="I226" s="228">
        <v>420</v>
      </c>
      <c r="J226" s="229" t="s">
        <v>686</v>
      </c>
      <c r="K226" s="230">
        <f t="shared" si="165"/>
        <v>95</v>
      </c>
      <c r="L226" s="231">
        <f t="shared" si="166"/>
        <v>0.2638888888888889</v>
      </c>
      <c r="M226" s="226" t="s">
        <v>616</v>
      </c>
      <c r="N226" s="232">
        <v>42024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3">
        <v>21</v>
      </c>
      <c r="B227" s="224">
        <v>42012</v>
      </c>
      <c r="C227" s="224"/>
      <c r="D227" s="225" t="s">
        <v>687</v>
      </c>
      <c r="E227" s="226" t="s">
        <v>618</v>
      </c>
      <c r="F227" s="227">
        <v>130</v>
      </c>
      <c r="G227" s="226"/>
      <c r="H227" s="226">
        <v>175.5</v>
      </c>
      <c r="I227" s="228">
        <v>165</v>
      </c>
      <c r="J227" s="229" t="s">
        <v>688</v>
      </c>
      <c r="K227" s="230">
        <f t="shared" si="165"/>
        <v>45.5</v>
      </c>
      <c r="L227" s="231">
        <f t="shared" si="166"/>
        <v>0.35</v>
      </c>
      <c r="M227" s="226" t="s">
        <v>616</v>
      </c>
      <c r="N227" s="232">
        <v>43088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3">
        <v>22</v>
      </c>
      <c r="B228" s="224">
        <v>42040</v>
      </c>
      <c r="C228" s="224"/>
      <c r="D228" s="225" t="s">
        <v>392</v>
      </c>
      <c r="E228" s="226" t="s">
        <v>653</v>
      </c>
      <c r="F228" s="227">
        <v>98</v>
      </c>
      <c r="G228" s="226"/>
      <c r="H228" s="226">
        <v>120</v>
      </c>
      <c r="I228" s="228">
        <v>120</v>
      </c>
      <c r="J228" s="229" t="s">
        <v>655</v>
      </c>
      <c r="K228" s="230">
        <f t="shared" si="165"/>
        <v>22</v>
      </c>
      <c r="L228" s="231">
        <f t="shared" si="166"/>
        <v>0.22448979591836735</v>
      </c>
      <c r="M228" s="226" t="s">
        <v>616</v>
      </c>
      <c r="N228" s="232">
        <v>42753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3">
        <v>23</v>
      </c>
      <c r="B229" s="224">
        <v>42040</v>
      </c>
      <c r="C229" s="224"/>
      <c r="D229" s="225" t="s">
        <v>689</v>
      </c>
      <c r="E229" s="226" t="s">
        <v>653</v>
      </c>
      <c r="F229" s="227">
        <v>196</v>
      </c>
      <c r="G229" s="226"/>
      <c r="H229" s="226">
        <v>262</v>
      </c>
      <c r="I229" s="228">
        <v>255</v>
      </c>
      <c r="J229" s="229" t="s">
        <v>655</v>
      </c>
      <c r="K229" s="230">
        <f t="shared" si="165"/>
        <v>66</v>
      </c>
      <c r="L229" s="231">
        <f t="shared" si="166"/>
        <v>0.33673469387755101</v>
      </c>
      <c r="M229" s="226" t="s">
        <v>616</v>
      </c>
      <c r="N229" s="232">
        <v>42599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3">
        <v>24</v>
      </c>
      <c r="B230" s="234">
        <v>42067</v>
      </c>
      <c r="C230" s="234"/>
      <c r="D230" s="235" t="s">
        <v>391</v>
      </c>
      <c r="E230" s="236" t="s">
        <v>653</v>
      </c>
      <c r="F230" s="237">
        <v>235</v>
      </c>
      <c r="G230" s="237"/>
      <c r="H230" s="238">
        <v>77</v>
      </c>
      <c r="I230" s="238" t="s">
        <v>690</v>
      </c>
      <c r="J230" s="239" t="s">
        <v>691</v>
      </c>
      <c r="K230" s="240">
        <f t="shared" si="165"/>
        <v>-158</v>
      </c>
      <c r="L230" s="241">
        <f t="shared" si="166"/>
        <v>-0.67234042553191486</v>
      </c>
      <c r="M230" s="237" t="s">
        <v>632</v>
      </c>
      <c r="N230" s="234">
        <v>43522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3">
        <v>25</v>
      </c>
      <c r="B231" s="224">
        <v>42067</v>
      </c>
      <c r="C231" s="224"/>
      <c r="D231" s="225" t="s">
        <v>692</v>
      </c>
      <c r="E231" s="226" t="s">
        <v>653</v>
      </c>
      <c r="F231" s="227">
        <v>185</v>
      </c>
      <c r="G231" s="226"/>
      <c r="H231" s="226">
        <v>224</v>
      </c>
      <c r="I231" s="228" t="s">
        <v>693</v>
      </c>
      <c r="J231" s="229" t="s">
        <v>655</v>
      </c>
      <c r="K231" s="230">
        <f t="shared" si="165"/>
        <v>39</v>
      </c>
      <c r="L231" s="231">
        <f t="shared" si="166"/>
        <v>0.21081081081081082</v>
      </c>
      <c r="M231" s="226" t="s">
        <v>616</v>
      </c>
      <c r="N231" s="232">
        <v>42647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3">
        <v>26</v>
      </c>
      <c r="B232" s="234">
        <v>42090</v>
      </c>
      <c r="C232" s="234"/>
      <c r="D232" s="242" t="s">
        <v>694</v>
      </c>
      <c r="E232" s="237" t="s">
        <v>653</v>
      </c>
      <c r="F232" s="237">
        <v>49.5</v>
      </c>
      <c r="G232" s="238"/>
      <c r="H232" s="238">
        <v>15.85</v>
      </c>
      <c r="I232" s="238">
        <v>67</v>
      </c>
      <c r="J232" s="239" t="s">
        <v>695</v>
      </c>
      <c r="K232" s="238">
        <f t="shared" si="165"/>
        <v>-33.65</v>
      </c>
      <c r="L232" s="243">
        <f t="shared" si="166"/>
        <v>-0.67979797979797973</v>
      </c>
      <c r="M232" s="237" t="s">
        <v>632</v>
      </c>
      <c r="N232" s="244">
        <v>43627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3">
        <v>27</v>
      </c>
      <c r="B233" s="224">
        <v>42093</v>
      </c>
      <c r="C233" s="224"/>
      <c r="D233" s="225" t="s">
        <v>696</v>
      </c>
      <c r="E233" s="226" t="s">
        <v>653</v>
      </c>
      <c r="F233" s="227">
        <v>183.5</v>
      </c>
      <c r="G233" s="226"/>
      <c r="H233" s="226">
        <v>219</v>
      </c>
      <c r="I233" s="228">
        <v>218</v>
      </c>
      <c r="J233" s="229" t="s">
        <v>697</v>
      </c>
      <c r="K233" s="230">
        <f t="shared" si="165"/>
        <v>35.5</v>
      </c>
      <c r="L233" s="231">
        <f t="shared" si="166"/>
        <v>0.19346049046321526</v>
      </c>
      <c r="M233" s="226" t="s">
        <v>616</v>
      </c>
      <c r="N233" s="232">
        <v>42103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3">
        <v>28</v>
      </c>
      <c r="B234" s="224">
        <v>42114</v>
      </c>
      <c r="C234" s="224"/>
      <c r="D234" s="225" t="s">
        <v>698</v>
      </c>
      <c r="E234" s="226" t="s">
        <v>653</v>
      </c>
      <c r="F234" s="227">
        <f>(227+237)/2</f>
        <v>232</v>
      </c>
      <c r="G234" s="226"/>
      <c r="H234" s="226">
        <v>298</v>
      </c>
      <c r="I234" s="228">
        <v>298</v>
      </c>
      <c r="J234" s="229" t="s">
        <v>655</v>
      </c>
      <c r="K234" s="230">
        <f t="shared" si="165"/>
        <v>66</v>
      </c>
      <c r="L234" s="231">
        <f t="shared" si="166"/>
        <v>0.28448275862068967</v>
      </c>
      <c r="M234" s="226" t="s">
        <v>616</v>
      </c>
      <c r="N234" s="232">
        <v>42823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3">
        <v>29</v>
      </c>
      <c r="B235" s="224">
        <v>42128</v>
      </c>
      <c r="C235" s="224"/>
      <c r="D235" s="225" t="s">
        <v>699</v>
      </c>
      <c r="E235" s="226" t="s">
        <v>618</v>
      </c>
      <c r="F235" s="227">
        <v>385</v>
      </c>
      <c r="G235" s="226"/>
      <c r="H235" s="226">
        <f>212.5+331</f>
        <v>543.5</v>
      </c>
      <c r="I235" s="228">
        <v>510</v>
      </c>
      <c r="J235" s="229" t="s">
        <v>700</v>
      </c>
      <c r="K235" s="230">
        <f t="shared" si="165"/>
        <v>158.5</v>
      </c>
      <c r="L235" s="231">
        <f t="shared" si="166"/>
        <v>0.41168831168831171</v>
      </c>
      <c r="M235" s="226" t="s">
        <v>616</v>
      </c>
      <c r="N235" s="232">
        <v>42235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3">
        <v>30</v>
      </c>
      <c r="B236" s="224">
        <v>42128</v>
      </c>
      <c r="C236" s="224"/>
      <c r="D236" s="225" t="s">
        <v>701</v>
      </c>
      <c r="E236" s="226" t="s">
        <v>618</v>
      </c>
      <c r="F236" s="227">
        <v>115.5</v>
      </c>
      <c r="G236" s="226"/>
      <c r="H236" s="226">
        <v>146</v>
      </c>
      <c r="I236" s="228">
        <v>142</v>
      </c>
      <c r="J236" s="229" t="s">
        <v>702</v>
      </c>
      <c r="K236" s="230">
        <f t="shared" si="165"/>
        <v>30.5</v>
      </c>
      <c r="L236" s="231">
        <f t="shared" si="166"/>
        <v>0.26406926406926406</v>
      </c>
      <c r="M236" s="226" t="s">
        <v>616</v>
      </c>
      <c r="N236" s="232">
        <v>42202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3">
        <v>31</v>
      </c>
      <c r="B237" s="224">
        <v>42151</v>
      </c>
      <c r="C237" s="224"/>
      <c r="D237" s="225" t="s">
        <v>703</v>
      </c>
      <c r="E237" s="226" t="s">
        <v>618</v>
      </c>
      <c r="F237" s="227">
        <v>237.5</v>
      </c>
      <c r="G237" s="226"/>
      <c r="H237" s="226">
        <v>279.5</v>
      </c>
      <c r="I237" s="228">
        <v>278</v>
      </c>
      <c r="J237" s="229" t="s">
        <v>655</v>
      </c>
      <c r="K237" s="230">
        <f t="shared" si="165"/>
        <v>42</v>
      </c>
      <c r="L237" s="231">
        <f t="shared" si="166"/>
        <v>0.17684210526315788</v>
      </c>
      <c r="M237" s="226" t="s">
        <v>616</v>
      </c>
      <c r="N237" s="232">
        <v>42222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3">
        <v>32</v>
      </c>
      <c r="B238" s="224">
        <v>42174</v>
      </c>
      <c r="C238" s="224"/>
      <c r="D238" s="225" t="s">
        <v>674</v>
      </c>
      <c r="E238" s="226" t="s">
        <v>653</v>
      </c>
      <c r="F238" s="227">
        <v>340</v>
      </c>
      <c r="G238" s="226"/>
      <c r="H238" s="226">
        <v>448</v>
      </c>
      <c r="I238" s="228">
        <v>448</v>
      </c>
      <c r="J238" s="229" t="s">
        <v>655</v>
      </c>
      <c r="K238" s="230">
        <f t="shared" si="165"/>
        <v>108</v>
      </c>
      <c r="L238" s="231">
        <f t="shared" si="166"/>
        <v>0.31764705882352939</v>
      </c>
      <c r="M238" s="226" t="s">
        <v>616</v>
      </c>
      <c r="N238" s="232">
        <v>43018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3">
        <v>33</v>
      </c>
      <c r="B239" s="224">
        <v>42191</v>
      </c>
      <c r="C239" s="224"/>
      <c r="D239" s="225" t="s">
        <v>704</v>
      </c>
      <c r="E239" s="226" t="s">
        <v>653</v>
      </c>
      <c r="F239" s="227">
        <v>390</v>
      </c>
      <c r="G239" s="226"/>
      <c r="H239" s="226">
        <v>460</v>
      </c>
      <c r="I239" s="228">
        <v>460</v>
      </c>
      <c r="J239" s="229" t="s">
        <v>655</v>
      </c>
      <c r="K239" s="230">
        <f t="shared" si="165"/>
        <v>70</v>
      </c>
      <c r="L239" s="231">
        <f t="shared" si="166"/>
        <v>0.17948717948717949</v>
      </c>
      <c r="M239" s="226" t="s">
        <v>616</v>
      </c>
      <c r="N239" s="232">
        <v>42478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3">
        <v>34</v>
      </c>
      <c r="B240" s="234">
        <v>42195</v>
      </c>
      <c r="C240" s="234"/>
      <c r="D240" s="235" t="s">
        <v>705</v>
      </c>
      <c r="E240" s="236" t="s">
        <v>653</v>
      </c>
      <c r="F240" s="237">
        <v>122.5</v>
      </c>
      <c r="G240" s="237"/>
      <c r="H240" s="238">
        <v>61</v>
      </c>
      <c r="I240" s="238">
        <v>172</v>
      </c>
      <c r="J240" s="239" t="s">
        <v>706</v>
      </c>
      <c r="K240" s="240">
        <f t="shared" si="165"/>
        <v>-61.5</v>
      </c>
      <c r="L240" s="241">
        <f t="shared" si="166"/>
        <v>-0.50204081632653064</v>
      </c>
      <c r="M240" s="237" t="s">
        <v>632</v>
      </c>
      <c r="N240" s="234">
        <v>43333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3">
        <v>35</v>
      </c>
      <c r="B241" s="224">
        <v>42219</v>
      </c>
      <c r="C241" s="224"/>
      <c r="D241" s="225" t="s">
        <v>707</v>
      </c>
      <c r="E241" s="226" t="s">
        <v>653</v>
      </c>
      <c r="F241" s="227">
        <v>297.5</v>
      </c>
      <c r="G241" s="226"/>
      <c r="H241" s="226">
        <v>350</v>
      </c>
      <c r="I241" s="228">
        <v>360</v>
      </c>
      <c r="J241" s="229" t="s">
        <v>708</v>
      </c>
      <c r="K241" s="230">
        <f t="shared" si="165"/>
        <v>52.5</v>
      </c>
      <c r="L241" s="231">
        <f t="shared" si="166"/>
        <v>0.17647058823529413</v>
      </c>
      <c r="M241" s="226" t="s">
        <v>616</v>
      </c>
      <c r="N241" s="232">
        <v>42232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3">
        <v>36</v>
      </c>
      <c r="B242" s="224">
        <v>42219</v>
      </c>
      <c r="C242" s="224"/>
      <c r="D242" s="225" t="s">
        <v>709</v>
      </c>
      <c r="E242" s="226" t="s">
        <v>653</v>
      </c>
      <c r="F242" s="227">
        <v>115.5</v>
      </c>
      <c r="G242" s="226"/>
      <c r="H242" s="226">
        <v>149</v>
      </c>
      <c r="I242" s="228">
        <v>140</v>
      </c>
      <c r="J242" s="229" t="s">
        <v>710</v>
      </c>
      <c r="K242" s="230">
        <f t="shared" si="165"/>
        <v>33.5</v>
      </c>
      <c r="L242" s="231">
        <f t="shared" si="166"/>
        <v>0.29004329004329005</v>
      </c>
      <c r="M242" s="226" t="s">
        <v>616</v>
      </c>
      <c r="N242" s="232">
        <v>42740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3">
        <v>37</v>
      </c>
      <c r="B243" s="224">
        <v>42251</v>
      </c>
      <c r="C243" s="224"/>
      <c r="D243" s="225" t="s">
        <v>703</v>
      </c>
      <c r="E243" s="226" t="s">
        <v>653</v>
      </c>
      <c r="F243" s="227">
        <v>226</v>
      </c>
      <c r="G243" s="226"/>
      <c r="H243" s="226">
        <v>292</v>
      </c>
      <c r="I243" s="228">
        <v>292</v>
      </c>
      <c r="J243" s="229" t="s">
        <v>711</v>
      </c>
      <c r="K243" s="230">
        <f t="shared" si="165"/>
        <v>66</v>
      </c>
      <c r="L243" s="231">
        <f t="shared" si="166"/>
        <v>0.29203539823008851</v>
      </c>
      <c r="M243" s="226" t="s">
        <v>616</v>
      </c>
      <c r="N243" s="232">
        <v>42286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3">
        <v>38</v>
      </c>
      <c r="B244" s="224">
        <v>42254</v>
      </c>
      <c r="C244" s="224"/>
      <c r="D244" s="225" t="s">
        <v>698</v>
      </c>
      <c r="E244" s="226" t="s">
        <v>653</v>
      </c>
      <c r="F244" s="227">
        <v>232.5</v>
      </c>
      <c r="G244" s="226"/>
      <c r="H244" s="226">
        <v>312.5</v>
      </c>
      <c r="I244" s="228">
        <v>310</v>
      </c>
      <c r="J244" s="229" t="s">
        <v>655</v>
      </c>
      <c r="K244" s="230">
        <f t="shared" si="165"/>
        <v>80</v>
      </c>
      <c r="L244" s="231">
        <f t="shared" si="166"/>
        <v>0.34408602150537637</v>
      </c>
      <c r="M244" s="226" t="s">
        <v>616</v>
      </c>
      <c r="N244" s="232">
        <v>42823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3">
        <v>39</v>
      </c>
      <c r="B245" s="224">
        <v>42268</v>
      </c>
      <c r="C245" s="224"/>
      <c r="D245" s="225" t="s">
        <v>712</v>
      </c>
      <c r="E245" s="226" t="s">
        <v>653</v>
      </c>
      <c r="F245" s="227">
        <v>196.5</v>
      </c>
      <c r="G245" s="226"/>
      <c r="H245" s="226">
        <v>238</v>
      </c>
      <c r="I245" s="228">
        <v>238</v>
      </c>
      <c r="J245" s="229" t="s">
        <v>711</v>
      </c>
      <c r="K245" s="230">
        <f t="shared" si="165"/>
        <v>41.5</v>
      </c>
      <c r="L245" s="231">
        <f t="shared" si="166"/>
        <v>0.21119592875318066</v>
      </c>
      <c r="M245" s="226" t="s">
        <v>616</v>
      </c>
      <c r="N245" s="232">
        <v>42291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3">
        <v>40</v>
      </c>
      <c r="B246" s="224">
        <v>42271</v>
      </c>
      <c r="C246" s="224"/>
      <c r="D246" s="225" t="s">
        <v>652</v>
      </c>
      <c r="E246" s="226" t="s">
        <v>653</v>
      </c>
      <c r="F246" s="227">
        <v>65</v>
      </c>
      <c r="G246" s="226"/>
      <c r="H246" s="226">
        <v>82</v>
      </c>
      <c r="I246" s="228">
        <v>82</v>
      </c>
      <c r="J246" s="229" t="s">
        <v>711</v>
      </c>
      <c r="K246" s="230">
        <f t="shared" si="165"/>
        <v>17</v>
      </c>
      <c r="L246" s="231">
        <f t="shared" si="166"/>
        <v>0.26153846153846155</v>
      </c>
      <c r="M246" s="226" t="s">
        <v>616</v>
      </c>
      <c r="N246" s="232">
        <v>42578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3">
        <v>41</v>
      </c>
      <c r="B247" s="224">
        <v>42291</v>
      </c>
      <c r="C247" s="224"/>
      <c r="D247" s="225" t="s">
        <v>713</v>
      </c>
      <c r="E247" s="226" t="s">
        <v>653</v>
      </c>
      <c r="F247" s="227">
        <v>144</v>
      </c>
      <c r="G247" s="226"/>
      <c r="H247" s="226">
        <v>182.5</v>
      </c>
      <c r="I247" s="228">
        <v>181</v>
      </c>
      <c r="J247" s="229" t="s">
        <v>711</v>
      </c>
      <c r="K247" s="230">
        <f t="shared" si="165"/>
        <v>38.5</v>
      </c>
      <c r="L247" s="231">
        <f t="shared" si="166"/>
        <v>0.2673611111111111</v>
      </c>
      <c r="M247" s="226" t="s">
        <v>616</v>
      </c>
      <c r="N247" s="232">
        <v>42817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3">
        <v>42</v>
      </c>
      <c r="B248" s="224">
        <v>42291</v>
      </c>
      <c r="C248" s="224"/>
      <c r="D248" s="225" t="s">
        <v>714</v>
      </c>
      <c r="E248" s="226" t="s">
        <v>653</v>
      </c>
      <c r="F248" s="227">
        <v>264</v>
      </c>
      <c r="G248" s="226"/>
      <c r="H248" s="226">
        <v>311</v>
      </c>
      <c r="I248" s="228">
        <v>311</v>
      </c>
      <c r="J248" s="229" t="s">
        <v>711</v>
      </c>
      <c r="K248" s="230">
        <f t="shared" si="165"/>
        <v>47</v>
      </c>
      <c r="L248" s="231">
        <f t="shared" si="166"/>
        <v>0.17803030303030304</v>
      </c>
      <c r="M248" s="226" t="s">
        <v>616</v>
      </c>
      <c r="N248" s="232">
        <v>42604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3">
        <v>43</v>
      </c>
      <c r="B249" s="224">
        <v>42318</v>
      </c>
      <c r="C249" s="224"/>
      <c r="D249" s="225" t="s">
        <v>715</v>
      </c>
      <c r="E249" s="226" t="s">
        <v>618</v>
      </c>
      <c r="F249" s="227">
        <v>549.5</v>
      </c>
      <c r="G249" s="226"/>
      <c r="H249" s="226">
        <v>630</v>
      </c>
      <c r="I249" s="228">
        <v>630</v>
      </c>
      <c r="J249" s="229" t="s">
        <v>711</v>
      </c>
      <c r="K249" s="230">
        <f t="shared" si="165"/>
        <v>80.5</v>
      </c>
      <c r="L249" s="231">
        <f t="shared" si="166"/>
        <v>0.1464968152866242</v>
      </c>
      <c r="M249" s="226" t="s">
        <v>616</v>
      </c>
      <c r="N249" s="232">
        <v>42419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44</v>
      </c>
      <c r="B250" s="224">
        <v>42342</v>
      </c>
      <c r="C250" s="224"/>
      <c r="D250" s="225" t="s">
        <v>716</v>
      </c>
      <c r="E250" s="226" t="s">
        <v>653</v>
      </c>
      <c r="F250" s="227">
        <v>1027.5</v>
      </c>
      <c r="G250" s="226"/>
      <c r="H250" s="226">
        <v>1315</v>
      </c>
      <c r="I250" s="228">
        <v>1250</v>
      </c>
      <c r="J250" s="229" t="s">
        <v>711</v>
      </c>
      <c r="K250" s="230">
        <f t="shared" si="165"/>
        <v>287.5</v>
      </c>
      <c r="L250" s="231">
        <f t="shared" si="166"/>
        <v>0.27980535279805352</v>
      </c>
      <c r="M250" s="226" t="s">
        <v>616</v>
      </c>
      <c r="N250" s="232">
        <v>43244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45</v>
      </c>
      <c r="B251" s="224">
        <v>42367</v>
      </c>
      <c r="C251" s="224"/>
      <c r="D251" s="225" t="s">
        <v>717</v>
      </c>
      <c r="E251" s="226" t="s">
        <v>653</v>
      </c>
      <c r="F251" s="227">
        <v>465</v>
      </c>
      <c r="G251" s="226"/>
      <c r="H251" s="226">
        <v>540</v>
      </c>
      <c r="I251" s="228">
        <v>540</v>
      </c>
      <c r="J251" s="229" t="s">
        <v>711</v>
      </c>
      <c r="K251" s="230">
        <f t="shared" si="165"/>
        <v>75</v>
      </c>
      <c r="L251" s="231">
        <f t="shared" si="166"/>
        <v>0.16129032258064516</v>
      </c>
      <c r="M251" s="226" t="s">
        <v>616</v>
      </c>
      <c r="N251" s="232">
        <v>42530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46</v>
      </c>
      <c r="B252" s="224">
        <v>42380</v>
      </c>
      <c r="C252" s="224"/>
      <c r="D252" s="225" t="s">
        <v>392</v>
      </c>
      <c r="E252" s="226" t="s">
        <v>618</v>
      </c>
      <c r="F252" s="227">
        <v>81</v>
      </c>
      <c r="G252" s="226"/>
      <c r="H252" s="226">
        <v>110</v>
      </c>
      <c r="I252" s="228">
        <v>110</v>
      </c>
      <c r="J252" s="229" t="s">
        <v>711</v>
      </c>
      <c r="K252" s="230">
        <f t="shared" si="165"/>
        <v>29</v>
      </c>
      <c r="L252" s="231">
        <f t="shared" si="166"/>
        <v>0.35802469135802467</v>
      </c>
      <c r="M252" s="226" t="s">
        <v>616</v>
      </c>
      <c r="N252" s="232">
        <v>42745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3">
        <v>47</v>
      </c>
      <c r="B253" s="224">
        <v>42382</v>
      </c>
      <c r="C253" s="224"/>
      <c r="D253" s="225" t="s">
        <v>718</v>
      </c>
      <c r="E253" s="226" t="s">
        <v>618</v>
      </c>
      <c r="F253" s="227">
        <v>417.5</v>
      </c>
      <c r="G253" s="226"/>
      <c r="H253" s="226">
        <v>547</v>
      </c>
      <c r="I253" s="228">
        <v>535</v>
      </c>
      <c r="J253" s="229" t="s">
        <v>711</v>
      </c>
      <c r="K253" s="230">
        <f t="shared" si="165"/>
        <v>129.5</v>
      </c>
      <c r="L253" s="231">
        <f t="shared" si="166"/>
        <v>0.31017964071856285</v>
      </c>
      <c r="M253" s="226" t="s">
        <v>616</v>
      </c>
      <c r="N253" s="232">
        <v>42578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3">
        <v>48</v>
      </c>
      <c r="B254" s="224">
        <v>42408</v>
      </c>
      <c r="C254" s="224"/>
      <c r="D254" s="225" t="s">
        <v>719</v>
      </c>
      <c r="E254" s="226" t="s">
        <v>653</v>
      </c>
      <c r="F254" s="227">
        <v>650</v>
      </c>
      <c r="G254" s="226"/>
      <c r="H254" s="226">
        <v>800</v>
      </c>
      <c r="I254" s="228">
        <v>800</v>
      </c>
      <c r="J254" s="229" t="s">
        <v>711</v>
      </c>
      <c r="K254" s="230">
        <f t="shared" si="165"/>
        <v>150</v>
      </c>
      <c r="L254" s="231">
        <f t="shared" si="166"/>
        <v>0.23076923076923078</v>
      </c>
      <c r="M254" s="226" t="s">
        <v>616</v>
      </c>
      <c r="N254" s="232">
        <v>43154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49</v>
      </c>
      <c r="B255" s="224">
        <v>42433</v>
      </c>
      <c r="C255" s="224"/>
      <c r="D255" s="225" t="s">
        <v>212</v>
      </c>
      <c r="E255" s="226" t="s">
        <v>653</v>
      </c>
      <c r="F255" s="227">
        <v>437.5</v>
      </c>
      <c r="G255" s="226"/>
      <c r="H255" s="226">
        <v>504.5</v>
      </c>
      <c r="I255" s="228">
        <v>522</v>
      </c>
      <c r="J255" s="229" t="s">
        <v>720</v>
      </c>
      <c r="K255" s="230">
        <f t="shared" si="165"/>
        <v>67</v>
      </c>
      <c r="L255" s="231">
        <f t="shared" si="166"/>
        <v>0.15314285714285714</v>
      </c>
      <c r="M255" s="226" t="s">
        <v>616</v>
      </c>
      <c r="N255" s="232">
        <v>42480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3">
        <v>50</v>
      </c>
      <c r="B256" s="224">
        <v>42438</v>
      </c>
      <c r="C256" s="224"/>
      <c r="D256" s="225" t="s">
        <v>721</v>
      </c>
      <c r="E256" s="226" t="s">
        <v>653</v>
      </c>
      <c r="F256" s="227">
        <v>189.5</v>
      </c>
      <c r="G256" s="226"/>
      <c r="H256" s="226">
        <v>218</v>
      </c>
      <c r="I256" s="228">
        <v>218</v>
      </c>
      <c r="J256" s="229" t="s">
        <v>711</v>
      </c>
      <c r="K256" s="230">
        <f t="shared" si="165"/>
        <v>28.5</v>
      </c>
      <c r="L256" s="231">
        <f t="shared" si="166"/>
        <v>0.15039577836411611</v>
      </c>
      <c r="M256" s="226" t="s">
        <v>616</v>
      </c>
      <c r="N256" s="232">
        <v>43034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3">
        <v>51</v>
      </c>
      <c r="B257" s="234">
        <v>42471</v>
      </c>
      <c r="C257" s="234"/>
      <c r="D257" s="242" t="s">
        <v>722</v>
      </c>
      <c r="E257" s="237" t="s">
        <v>653</v>
      </c>
      <c r="F257" s="237">
        <v>36.5</v>
      </c>
      <c r="G257" s="238"/>
      <c r="H257" s="238">
        <v>15.85</v>
      </c>
      <c r="I257" s="238">
        <v>60</v>
      </c>
      <c r="J257" s="239" t="s">
        <v>723</v>
      </c>
      <c r="K257" s="240">
        <f t="shared" si="165"/>
        <v>-20.65</v>
      </c>
      <c r="L257" s="241">
        <f t="shared" si="166"/>
        <v>-0.5657534246575342</v>
      </c>
      <c r="M257" s="237" t="s">
        <v>632</v>
      </c>
      <c r="N257" s="245">
        <v>43627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3">
        <v>52</v>
      </c>
      <c r="B258" s="224">
        <v>42472</v>
      </c>
      <c r="C258" s="224"/>
      <c r="D258" s="225" t="s">
        <v>724</v>
      </c>
      <c r="E258" s="226" t="s">
        <v>653</v>
      </c>
      <c r="F258" s="227">
        <v>93</v>
      </c>
      <c r="G258" s="226"/>
      <c r="H258" s="226">
        <v>149</v>
      </c>
      <c r="I258" s="228">
        <v>140</v>
      </c>
      <c r="J258" s="229" t="s">
        <v>725</v>
      </c>
      <c r="K258" s="230">
        <f t="shared" si="165"/>
        <v>56</v>
      </c>
      <c r="L258" s="231">
        <f t="shared" si="166"/>
        <v>0.60215053763440862</v>
      </c>
      <c r="M258" s="226" t="s">
        <v>616</v>
      </c>
      <c r="N258" s="232">
        <v>42740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3">
        <v>53</v>
      </c>
      <c r="B259" s="224">
        <v>42472</v>
      </c>
      <c r="C259" s="224"/>
      <c r="D259" s="225" t="s">
        <v>726</v>
      </c>
      <c r="E259" s="226" t="s">
        <v>653</v>
      </c>
      <c r="F259" s="227">
        <v>130</v>
      </c>
      <c r="G259" s="226"/>
      <c r="H259" s="226">
        <v>150</v>
      </c>
      <c r="I259" s="228" t="s">
        <v>727</v>
      </c>
      <c r="J259" s="229" t="s">
        <v>711</v>
      </c>
      <c r="K259" s="230">
        <f t="shared" si="165"/>
        <v>20</v>
      </c>
      <c r="L259" s="231">
        <f t="shared" si="166"/>
        <v>0.15384615384615385</v>
      </c>
      <c r="M259" s="226" t="s">
        <v>616</v>
      </c>
      <c r="N259" s="232">
        <v>42564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3">
        <v>54</v>
      </c>
      <c r="B260" s="224">
        <v>42473</v>
      </c>
      <c r="C260" s="224"/>
      <c r="D260" s="225" t="s">
        <v>728</v>
      </c>
      <c r="E260" s="226" t="s">
        <v>653</v>
      </c>
      <c r="F260" s="227">
        <v>196</v>
      </c>
      <c r="G260" s="226"/>
      <c r="H260" s="226">
        <v>299</v>
      </c>
      <c r="I260" s="228">
        <v>299</v>
      </c>
      <c r="J260" s="229" t="s">
        <v>711</v>
      </c>
      <c r="K260" s="230">
        <v>103</v>
      </c>
      <c r="L260" s="231">
        <v>0.52551020408163296</v>
      </c>
      <c r="M260" s="226" t="s">
        <v>616</v>
      </c>
      <c r="N260" s="232">
        <v>42620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55</v>
      </c>
      <c r="B261" s="224">
        <v>42473</v>
      </c>
      <c r="C261" s="224"/>
      <c r="D261" s="225" t="s">
        <v>729</v>
      </c>
      <c r="E261" s="226" t="s">
        <v>653</v>
      </c>
      <c r="F261" s="227">
        <v>88</v>
      </c>
      <c r="G261" s="226"/>
      <c r="H261" s="226">
        <v>103</v>
      </c>
      <c r="I261" s="228">
        <v>103</v>
      </c>
      <c r="J261" s="229" t="s">
        <v>711</v>
      </c>
      <c r="K261" s="230">
        <v>15</v>
      </c>
      <c r="L261" s="231">
        <v>0.170454545454545</v>
      </c>
      <c r="M261" s="226" t="s">
        <v>616</v>
      </c>
      <c r="N261" s="232">
        <v>42530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56</v>
      </c>
      <c r="B262" s="224">
        <v>42492</v>
      </c>
      <c r="C262" s="224"/>
      <c r="D262" s="225" t="s">
        <v>730</v>
      </c>
      <c r="E262" s="226" t="s">
        <v>653</v>
      </c>
      <c r="F262" s="227">
        <v>127.5</v>
      </c>
      <c r="G262" s="226"/>
      <c r="H262" s="226">
        <v>148</v>
      </c>
      <c r="I262" s="228" t="s">
        <v>731</v>
      </c>
      <c r="J262" s="229" t="s">
        <v>711</v>
      </c>
      <c r="K262" s="230">
        <f t="shared" ref="K262:K266" si="167">H262-F262</f>
        <v>20.5</v>
      </c>
      <c r="L262" s="231">
        <f t="shared" ref="L262:L266" si="168">K262/F262</f>
        <v>0.16078431372549021</v>
      </c>
      <c r="M262" s="226" t="s">
        <v>616</v>
      </c>
      <c r="N262" s="232">
        <v>42564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57</v>
      </c>
      <c r="B263" s="224">
        <v>42493</v>
      </c>
      <c r="C263" s="224"/>
      <c r="D263" s="225" t="s">
        <v>732</v>
      </c>
      <c r="E263" s="226" t="s">
        <v>653</v>
      </c>
      <c r="F263" s="227">
        <v>675</v>
      </c>
      <c r="G263" s="226"/>
      <c r="H263" s="226">
        <v>815</v>
      </c>
      <c r="I263" s="228" t="s">
        <v>733</v>
      </c>
      <c r="J263" s="229" t="s">
        <v>711</v>
      </c>
      <c r="K263" s="230">
        <f t="shared" si="167"/>
        <v>140</v>
      </c>
      <c r="L263" s="231">
        <f t="shared" si="168"/>
        <v>0.2074074074074074</v>
      </c>
      <c r="M263" s="226" t="s">
        <v>616</v>
      </c>
      <c r="N263" s="232">
        <v>43154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3">
        <v>58</v>
      </c>
      <c r="B264" s="234">
        <v>42522</v>
      </c>
      <c r="C264" s="234"/>
      <c r="D264" s="235" t="s">
        <v>734</v>
      </c>
      <c r="E264" s="236" t="s">
        <v>653</v>
      </c>
      <c r="F264" s="237">
        <v>500</v>
      </c>
      <c r="G264" s="237"/>
      <c r="H264" s="238">
        <v>232.5</v>
      </c>
      <c r="I264" s="238" t="s">
        <v>735</v>
      </c>
      <c r="J264" s="239" t="s">
        <v>736</v>
      </c>
      <c r="K264" s="240">
        <f t="shared" si="167"/>
        <v>-267.5</v>
      </c>
      <c r="L264" s="241">
        <f t="shared" si="168"/>
        <v>-0.53500000000000003</v>
      </c>
      <c r="M264" s="237" t="s">
        <v>632</v>
      </c>
      <c r="N264" s="234">
        <v>43735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3">
        <v>59</v>
      </c>
      <c r="B265" s="224">
        <v>42527</v>
      </c>
      <c r="C265" s="224"/>
      <c r="D265" s="225" t="s">
        <v>562</v>
      </c>
      <c r="E265" s="226" t="s">
        <v>653</v>
      </c>
      <c r="F265" s="227">
        <v>110</v>
      </c>
      <c r="G265" s="226"/>
      <c r="H265" s="226">
        <v>126.5</v>
      </c>
      <c r="I265" s="228">
        <v>125</v>
      </c>
      <c r="J265" s="229" t="s">
        <v>662</v>
      </c>
      <c r="K265" s="230">
        <f t="shared" si="167"/>
        <v>16.5</v>
      </c>
      <c r="L265" s="231">
        <f t="shared" si="168"/>
        <v>0.15</v>
      </c>
      <c r="M265" s="226" t="s">
        <v>616</v>
      </c>
      <c r="N265" s="232">
        <v>42552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3">
        <v>60</v>
      </c>
      <c r="B266" s="224">
        <v>42538</v>
      </c>
      <c r="C266" s="224"/>
      <c r="D266" s="225" t="s">
        <v>737</v>
      </c>
      <c r="E266" s="226" t="s">
        <v>653</v>
      </c>
      <c r="F266" s="227">
        <v>44</v>
      </c>
      <c r="G266" s="226"/>
      <c r="H266" s="226">
        <v>69.5</v>
      </c>
      <c r="I266" s="228">
        <v>69.5</v>
      </c>
      <c r="J266" s="229" t="s">
        <v>738</v>
      </c>
      <c r="K266" s="230">
        <f t="shared" si="167"/>
        <v>25.5</v>
      </c>
      <c r="L266" s="231">
        <f t="shared" si="168"/>
        <v>0.57954545454545459</v>
      </c>
      <c r="M266" s="226" t="s">
        <v>616</v>
      </c>
      <c r="N266" s="232">
        <v>42977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61</v>
      </c>
      <c r="B267" s="224">
        <v>42549</v>
      </c>
      <c r="C267" s="224"/>
      <c r="D267" s="225" t="s">
        <v>739</v>
      </c>
      <c r="E267" s="226" t="s">
        <v>653</v>
      </c>
      <c r="F267" s="227">
        <v>262.5</v>
      </c>
      <c r="G267" s="226"/>
      <c r="H267" s="226">
        <v>340</v>
      </c>
      <c r="I267" s="228">
        <v>333</v>
      </c>
      <c r="J267" s="229" t="s">
        <v>740</v>
      </c>
      <c r="K267" s="230">
        <v>77.5</v>
      </c>
      <c r="L267" s="231">
        <v>0.29523809523809502</v>
      </c>
      <c r="M267" s="226" t="s">
        <v>616</v>
      </c>
      <c r="N267" s="232">
        <v>43017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3">
        <v>62</v>
      </c>
      <c r="B268" s="224">
        <v>42549</v>
      </c>
      <c r="C268" s="224"/>
      <c r="D268" s="225" t="s">
        <v>741</v>
      </c>
      <c r="E268" s="226" t="s">
        <v>653</v>
      </c>
      <c r="F268" s="227">
        <v>840</v>
      </c>
      <c r="G268" s="226"/>
      <c r="H268" s="226">
        <v>1230</v>
      </c>
      <c r="I268" s="228">
        <v>1230</v>
      </c>
      <c r="J268" s="229" t="s">
        <v>711</v>
      </c>
      <c r="K268" s="230">
        <v>390</v>
      </c>
      <c r="L268" s="231">
        <v>0.46428571428571402</v>
      </c>
      <c r="M268" s="226" t="s">
        <v>616</v>
      </c>
      <c r="N268" s="232">
        <v>42649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6">
        <v>63</v>
      </c>
      <c r="B269" s="247">
        <v>42556</v>
      </c>
      <c r="C269" s="247"/>
      <c r="D269" s="248" t="s">
        <v>742</v>
      </c>
      <c r="E269" s="249" t="s">
        <v>653</v>
      </c>
      <c r="F269" s="249">
        <v>395</v>
      </c>
      <c r="G269" s="250"/>
      <c r="H269" s="250">
        <f>(468.5+342.5)/2</f>
        <v>405.5</v>
      </c>
      <c r="I269" s="250">
        <v>510</v>
      </c>
      <c r="J269" s="251" t="s">
        <v>743</v>
      </c>
      <c r="K269" s="252">
        <f t="shared" ref="K269:K275" si="169">H269-F269</f>
        <v>10.5</v>
      </c>
      <c r="L269" s="253">
        <f t="shared" ref="L269:L275" si="170">K269/F269</f>
        <v>2.6582278481012658E-2</v>
      </c>
      <c r="M269" s="249" t="s">
        <v>744</v>
      </c>
      <c r="N269" s="247">
        <v>43606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3">
        <v>64</v>
      </c>
      <c r="B270" s="234">
        <v>42584</v>
      </c>
      <c r="C270" s="234"/>
      <c r="D270" s="235" t="s">
        <v>745</v>
      </c>
      <c r="E270" s="236" t="s">
        <v>618</v>
      </c>
      <c r="F270" s="237">
        <f>169.5-12.8</f>
        <v>156.69999999999999</v>
      </c>
      <c r="G270" s="237"/>
      <c r="H270" s="238">
        <v>77</v>
      </c>
      <c r="I270" s="238" t="s">
        <v>746</v>
      </c>
      <c r="J270" s="239" t="s">
        <v>747</v>
      </c>
      <c r="K270" s="240">
        <f t="shared" si="169"/>
        <v>-79.699999999999989</v>
      </c>
      <c r="L270" s="241">
        <f t="shared" si="170"/>
        <v>-0.50861518825781749</v>
      </c>
      <c r="M270" s="237" t="s">
        <v>632</v>
      </c>
      <c r="N270" s="234">
        <v>43522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3">
        <v>65</v>
      </c>
      <c r="B271" s="234">
        <v>42586</v>
      </c>
      <c r="C271" s="234"/>
      <c r="D271" s="235" t="s">
        <v>748</v>
      </c>
      <c r="E271" s="236" t="s">
        <v>653</v>
      </c>
      <c r="F271" s="237">
        <v>400</v>
      </c>
      <c r="G271" s="237"/>
      <c r="H271" s="238">
        <v>305</v>
      </c>
      <c r="I271" s="238">
        <v>475</v>
      </c>
      <c r="J271" s="239" t="s">
        <v>749</v>
      </c>
      <c r="K271" s="240">
        <f t="shared" si="169"/>
        <v>-95</v>
      </c>
      <c r="L271" s="241">
        <f t="shared" si="170"/>
        <v>-0.23749999999999999</v>
      </c>
      <c r="M271" s="237" t="s">
        <v>632</v>
      </c>
      <c r="N271" s="234">
        <v>43606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3">
        <v>66</v>
      </c>
      <c r="B272" s="224">
        <v>42593</v>
      </c>
      <c r="C272" s="224"/>
      <c r="D272" s="225" t="s">
        <v>750</v>
      </c>
      <c r="E272" s="226" t="s">
        <v>653</v>
      </c>
      <c r="F272" s="227">
        <v>86.5</v>
      </c>
      <c r="G272" s="226"/>
      <c r="H272" s="226">
        <v>130</v>
      </c>
      <c r="I272" s="228">
        <v>130</v>
      </c>
      <c r="J272" s="229" t="s">
        <v>751</v>
      </c>
      <c r="K272" s="230">
        <f t="shared" si="169"/>
        <v>43.5</v>
      </c>
      <c r="L272" s="231">
        <f t="shared" si="170"/>
        <v>0.50289017341040465</v>
      </c>
      <c r="M272" s="226" t="s">
        <v>616</v>
      </c>
      <c r="N272" s="232">
        <v>43091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3">
        <v>67</v>
      </c>
      <c r="B273" s="234">
        <v>42600</v>
      </c>
      <c r="C273" s="234"/>
      <c r="D273" s="235" t="s">
        <v>111</v>
      </c>
      <c r="E273" s="236" t="s">
        <v>653</v>
      </c>
      <c r="F273" s="237">
        <v>133.5</v>
      </c>
      <c r="G273" s="237"/>
      <c r="H273" s="238">
        <v>126.5</v>
      </c>
      <c r="I273" s="238">
        <v>178</v>
      </c>
      <c r="J273" s="239" t="s">
        <v>752</v>
      </c>
      <c r="K273" s="240">
        <f t="shared" si="169"/>
        <v>-7</v>
      </c>
      <c r="L273" s="241">
        <f t="shared" si="170"/>
        <v>-5.2434456928838954E-2</v>
      </c>
      <c r="M273" s="237" t="s">
        <v>632</v>
      </c>
      <c r="N273" s="234">
        <v>42615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3">
        <v>68</v>
      </c>
      <c r="B274" s="224">
        <v>42613</v>
      </c>
      <c r="C274" s="224"/>
      <c r="D274" s="225" t="s">
        <v>753</v>
      </c>
      <c r="E274" s="226" t="s">
        <v>653</v>
      </c>
      <c r="F274" s="227">
        <v>560</v>
      </c>
      <c r="G274" s="226"/>
      <c r="H274" s="226">
        <v>725</v>
      </c>
      <c r="I274" s="228">
        <v>725</v>
      </c>
      <c r="J274" s="229" t="s">
        <v>655</v>
      </c>
      <c r="K274" s="230">
        <f t="shared" si="169"/>
        <v>165</v>
      </c>
      <c r="L274" s="231">
        <f t="shared" si="170"/>
        <v>0.29464285714285715</v>
      </c>
      <c r="M274" s="226" t="s">
        <v>616</v>
      </c>
      <c r="N274" s="232">
        <v>42456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3">
        <v>69</v>
      </c>
      <c r="B275" s="224">
        <v>42614</v>
      </c>
      <c r="C275" s="224"/>
      <c r="D275" s="225" t="s">
        <v>754</v>
      </c>
      <c r="E275" s="226" t="s">
        <v>653</v>
      </c>
      <c r="F275" s="227">
        <v>160.5</v>
      </c>
      <c r="G275" s="226"/>
      <c r="H275" s="226">
        <v>210</v>
      </c>
      <c r="I275" s="228">
        <v>210</v>
      </c>
      <c r="J275" s="229" t="s">
        <v>655</v>
      </c>
      <c r="K275" s="230">
        <f t="shared" si="169"/>
        <v>49.5</v>
      </c>
      <c r="L275" s="231">
        <f t="shared" si="170"/>
        <v>0.30841121495327101</v>
      </c>
      <c r="M275" s="226" t="s">
        <v>616</v>
      </c>
      <c r="N275" s="232">
        <v>42871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3">
        <v>70</v>
      </c>
      <c r="B276" s="224">
        <v>42646</v>
      </c>
      <c r="C276" s="224"/>
      <c r="D276" s="225" t="s">
        <v>407</v>
      </c>
      <c r="E276" s="226" t="s">
        <v>653</v>
      </c>
      <c r="F276" s="227">
        <v>430</v>
      </c>
      <c r="G276" s="226"/>
      <c r="H276" s="226">
        <v>596</v>
      </c>
      <c r="I276" s="228">
        <v>575</v>
      </c>
      <c r="J276" s="229" t="s">
        <v>755</v>
      </c>
      <c r="K276" s="230">
        <v>166</v>
      </c>
      <c r="L276" s="231">
        <v>0.38604651162790699</v>
      </c>
      <c r="M276" s="226" t="s">
        <v>616</v>
      </c>
      <c r="N276" s="232">
        <v>42769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3">
        <v>71</v>
      </c>
      <c r="B277" s="224">
        <v>42657</v>
      </c>
      <c r="C277" s="224"/>
      <c r="D277" s="225" t="s">
        <v>756</v>
      </c>
      <c r="E277" s="226" t="s">
        <v>653</v>
      </c>
      <c r="F277" s="227">
        <v>280</v>
      </c>
      <c r="G277" s="226"/>
      <c r="H277" s="226">
        <v>345</v>
      </c>
      <c r="I277" s="228">
        <v>345</v>
      </c>
      <c r="J277" s="229" t="s">
        <v>655</v>
      </c>
      <c r="K277" s="230">
        <f t="shared" ref="K277:K282" si="171">H277-F277</f>
        <v>65</v>
      </c>
      <c r="L277" s="231">
        <f t="shared" ref="L277:L278" si="172">K277/F277</f>
        <v>0.23214285714285715</v>
      </c>
      <c r="M277" s="226" t="s">
        <v>616</v>
      </c>
      <c r="N277" s="232">
        <v>42814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3">
        <v>72</v>
      </c>
      <c r="B278" s="224">
        <v>42657</v>
      </c>
      <c r="C278" s="224"/>
      <c r="D278" s="225" t="s">
        <v>757</v>
      </c>
      <c r="E278" s="226" t="s">
        <v>653</v>
      </c>
      <c r="F278" s="227">
        <v>245</v>
      </c>
      <c r="G278" s="226"/>
      <c r="H278" s="226">
        <v>325.5</v>
      </c>
      <c r="I278" s="228">
        <v>330</v>
      </c>
      <c r="J278" s="229" t="s">
        <v>758</v>
      </c>
      <c r="K278" s="230">
        <f t="shared" si="171"/>
        <v>80.5</v>
      </c>
      <c r="L278" s="231">
        <f t="shared" si="172"/>
        <v>0.32857142857142857</v>
      </c>
      <c r="M278" s="226" t="s">
        <v>616</v>
      </c>
      <c r="N278" s="232">
        <v>42769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73</v>
      </c>
      <c r="B279" s="224">
        <v>42660</v>
      </c>
      <c r="C279" s="224"/>
      <c r="D279" s="225" t="s">
        <v>352</v>
      </c>
      <c r="E279" s="226" t="s">
        <v>653</v>
      </c>
      <c r="F279" s="227">
        <v>125</v>
      </c>
      <c r="G279" s="226"/>
      <c r="H279" s="226">
        <v>160</v>
      </c>
      <c r="I279" s="228">
        <v>160</v>
      </c>
      <c r="J279" s="229" t="s">
        <v>711</v>
      </c>
      <c r="K279" s="230">
        <f t="shared" si="171"/>
        <v>35</v>
      </c>
      <c r="L279" s="231">
        <v>0.28000000000000003</v>
      </c>
      <c r="M279" s="226" t="s">
        <v>616</v>
      </c>
      <c r="N279" s="232">
        <v>42803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3">
        <v>74</v>
      </c>
      <c r="B280" s="224">
        <v>42660</v>
      </c>
      <c r="C280" s="224"/>
      <c r="D280" s="225" t="s">
        <v>484</v>
      </c>
      <c r="E280" s="226" t="s">
        <v>653</v>
      </c>
      <c r="F280" s="227">
        <v>114</v>
      </c>
      <c r="G280" s="226"/>
      <c r="H280" s="226">
        <v>145</v>
      </c>
      <c r="I280" s="228">
        <v>145</v>
      </c>
      <c r="J280" s="229" t="s">
        <v>711</v>
      </c>
      <c r="K280" s="230">
        <f t="shared" si="171"/>
        <v>31</v>
      </c>
      <c r="L280" s="231">
        <f t="shared" ref="L280:L282" si="173">K280/F280</f>
        <v>0.27192982456140352</v>
      </c>
      <c r="M280" s="226" t="s">
        <v>616</v>
      </c>
      <c r="N280" s="232">
        <v>42859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3">
        <v>75</v>
      </c>
      <c r="B281" s="224">
        <v>42660</v>
      </c>
      <c r="C281" s="224"/>
      <c r="D281" s="225" t="s">
        <v>759</v>
      </c>
      <c r="E281" s="226" t="s">
        <v>653</v>
      </c>
      <c r="F281" s="227">
        <v>212</v>
      </c>
      <c r="G281" s="226"/>
      <c r="H281" s="226">
        <v>280</v>
      </c>
      <c r="I281" s="228">
        <v>276</v>
      </c>
      <c r="J281" s="229" t="s">
        <v>760</v>
      </c>
      <c r="K281" s="230">
        <f t="shared" si="171"/>
        <v>68</v>
      </c>
      <c r="L281" s="231">
        <f t="shared" si="173"/>
        <v>0.32075471698113206</v>
      </c>
      <c r="M281" s="226" t="s">
        <v>616</v>
      </c>
      <c r="N281" s="232">
        <v>42858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3">
        <v>76</v>
      </c>
      <c r="B282" s="224">
        <v>42678</v>
      </c>
      <c r="C282" s="224"/>
      <c r="D282" s="225" t="s">
        <v>472</v>
      </c>
      <c r="E282" s="226" t="s">
        <v>653</v>
      </c>
      <c r="F282" s="227">
        <v>155</v>
      </c>
      <c r="G282" s="226"/>
      <c r="H282" s="226">
        <v>210</v>
      </c>
      <c r="I282" s="228">
        <v>210</v>
      </c>
      <c r="J282" s="229" t="s">
        <v>761</v>
      </c>
      <c r="K282" s="230">
        <f t="shared" si="171"/>
        <v>55</v>
      </c>
      <c r="L282" s="231">
        <f t="shared" si="173"/>
        <v>0.35483870967741937</v>
      </c>
      <c r="M282" s="226" t="s">
        <v>616</v>
      </c>
      <c r="N282" s="232">
        <v>42944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3">
        <v>77</v>
      </c>
      <c r="B283" s="234">
        <v>42710</v>
      </c>
      <c r="C283" s="234"/>
      <c r="D283" s="235" t="s">
        <v>762</v>
      </c>
      <c r="E283" s="236" t="s">
        <v>653</v>
      </c>
      <c r="F283" s="237">
        <v>150.5</v>
      </c>
      <c r="G283" s="237"/>
      <c r="H283" s="238">
        <v>72.5</v>
      </c>
      <c r="I283" s="238">
        <v>174</v>
      </c>
      <c r="J283" s="239" t="s">
        <v>763</v>
      </c>
      <c r="K283" s="240">
        <v>-78</v>
      </c>
      <c r="L283" s="241">
        <v>-0.51827242524916906</v>
      </c>
      <c r="M283" s="237" t="s">
        <v>632</v>
      </c>
      <c r="N283" s="234">
        <v>43333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3">
        <v>78</v>
      </c>
      <c r="B284" s="224">
        <v>42712</v>
      </c>
      <c r="C284" s="224"/>
      <c r="D284" s="225" t="s">
        <v>764</v>
      </c>
      <c r="E284" s="226" t="s">
        <v>653</v>
      </c>
      <c r="F284" s="227">
        <v>380</v>
      </c>
      <c r="G284" s="226"/>
      <c r="H284" s="226">
        <v>478</v>
      </c>
      <c r="I284" s="228">
        <v>468</v>
      </c>
      <c r="J284" s="229" t="s">
        <v>711</v>
      </c>
      <c r="K284" s="230">
        <f t="shared" ref="K284:K286" si="174">H284-F284</f>
        <v>98</v>
      </c>
      <c r="L284" s="231">
        <f t="shared" ref="L284:L286" si="175">K284/F284</f>
        <v>0.25789473684210529</v>
      </c>
      <c r="M284" s="226" t="s">
        <v>616</v>
      </c>
      <c r="N284" s="232">
        <v>43025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3">
        <v>79</v>
      </c>
      <c r="B285" s="224">
        <v>42734</v>
      </c>
      <c r="C285" s="224"/>
      <c r="D285" s="225" t="s">
        <v>110</v>
      </c>
      <c r="E285" s="226" t="s">
        <v>653</v>
      </c>
      <c r="F285" s="227">
        <v>305</v>
      </c>
      <c r="G285" s="226"/>
      <c r="H285" s="226">
        <v>375</v>
      </c>
      <c r="I285" s="228">
        <v>375</v>
      </c>
      <c r="J285" s="229" t="s">
        <v>711</v>
      </c>
      <c r="K285" s="230">
        <f t="shared" si="174"/>
        <v>70</v>
      </c>
      <c r="L285" s="231">
        <f t="shared" si="175"/>
        <v>0.22950819672131148</v>
      </c>
      <c r="M285" s="226" t="s">
        <v>616</v>
      </c>
      <c r="N285" s="232">
        <v>42768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3">
        <v>80</v>
      </c>
      <c r="B286" s="224">
        <v>42739</v>
      </c>
      <c r="C286" s="224"/>
      <c r="D286" s="225" t="s">
        <v>96</v>
      </c>
      <c r="E286" s="226" t="s">
        <v>653</v>
      </c>
      <c r="F286" s="227">
        <v>99.5</v>
      </c>
      <c r="G286" s="226"/>
      <c r="H286" s="226">
        <v>158</v>
      </c>
      <c r="I286" s="228">
        <v>158</v>
      </c>
      <c r="J286" s="229" t="s">
        <v>711</v>
      </c>
      <c r="K286" s="230">
        <f t="shared" si="174"/>
        <v>58.5</v>
      </c>
      <c r="L286" s="231">
        <f t="shared" si="175"/>
        <v>0.5879396984924623</v>
      </c>
      <c r="M286" s="226" t="s">
        <v>616</v>
      </c>
      <c r="N286" s="232">
        <v>42898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3">
        <v>81</v>
      </c>
      <c r="B287" s="224">
        <v>42739</v>
      </c>
      <c r="C287" s="224"/>
      <c r="D287" s="225" t="s">
        <v>96</v>
      </c>
      <c r="E287" s="226" t="s">
        <v>653</v>
      </c>
      <c r="F287" s="227">
        <v>99.5</v>
      </c>
      <c r="G287" s="226"/>
      <c r="H287" s="226">
        <v>158</v>
      </c>
      <c r="I287" s="228">
        <v>158</v>
      </c>
      <c r="J287" s="229" t="s">
        <v>711</v>
      </c>
      <c r="K287" s="230">
        <v>58.5</v>
      </c>
      <c r="L287" s="231">
        <v>0.58793969849246197</v>
      </c>
      <c r="M287" s="226" t="s">
        <v>616</v>
      </c>
      <c r="N287" s="232">
        <v>42898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82</v>
      </c>
      <c r="B288" s="224">
        <v>42786</v>
      </c>
      <c r="C288" s="224"/>
      <c r="D288" s="225" t="s">
        <v>187</v>
      </c>
      <c r="E288" s="226" t="s">
        <v>653</v>
      </c>
      <c r="F288" s="227">
        <v>140.5</v>
      </c>
      <c r="G288" s="226"/>
      <c r="H288" s="226">
        <v>220</v>
      </c>
      <c r="I288" s="228">
        <v>220</v>
      </c>
      <c r="J288" s="229" t="s">
        <v>711</v>
      </c>
      <c r="K288" s="230">
        <f>H288-F288</f>
        <v>79.5</v>
      </c>
      <c r="L288" s="231">
        <f>K288/F288</f>
        <v>0.5658362989323843</v>
      </c>
      <c r="M288" s="226" t="s">
        <v>616</v>
      </c>
      <c r="N288" s="232">
        <v>42864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3">
        <v>83</v>
      </c>
      <c r="B289" s="224">
        <v>42786</v>
      </c>
      <c r="C289" s="224"/>
      <c r="D289" s="225" t="s">
        <v>765</v>
      </c>
      <c r="E289" s="226" t="s">
        <v>653</v>
      </c>
      <c r="F289" s="227">
        <v>202.5</v>
      </c>
      <c r="G289" s="226"/>
      <c r="H289" s="226">
        <v>234</v>
      </c>
      <c r="I289" s="228">
        <v>234</v>
      </c>
      <c r="J289" s="229" t="s">
        <v>711</v>
      </c>
      <c r="K289" s="230">
        <v>31.5</v>
      </c>
      <c r="L289" s="231">
        <v>0.155555555555556</v>
      </c>
      <c r="M289" s="226" t="s">
        <v>616</v>
      </c>
      <c r="N289" s="232">
        <v>42836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3">
        <v>84</v>
      </c>
      <c r="B290" s="224">
        <v>42818</v>
      </c>
      <c r="C290" s="224"/>
      <c r="D290" s="225" t="s">
        <v>766</v>
      </c>
      <c r="E290" s="226" t="s">
        <v>653</v>
      </c>
      <c r="F290" s="227">
        <v>300.5</v>
      </c>
      <c r="G290" s="226"/>
      <c r="H290" s="226">
        <v>417.5</v>
      </c>
      <c r="I290" s="228">
        <v>420</v>
      </c>
      <c r="J290" s="229" t="s">
        <v>767</v>
      </c>
      <c r="K290" s="230">
        <f>H290-F290</f>
        <v>117</v>
      </c>
      <c r="L290" s="231">
        <f>K290/F290</f>
        <v>0.38935108153078202</v>
      </c>
      <c r="M290" s="226" t="s">
        <v>616</v>
      </c>
      <c r="N290" s="232">
        <v>43070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3">
        <v>85</v>
      </c>
      <c r="B291" s="224">
        <v>42818</v>
      </c>
      <c r="C291" s="224"/>
      <c r="D291" s="225" t="s">
        <v>741</v>
      </c>
      <c r="E291" s="226" t="s">
        <v>653</v>
      </c>
      <c r="F291" s="227">
        <v>850</v>
      </c>
      <c r="G291" s="226"/>
      <c r="H291" s="226">
        <v>1042.5</v>
      </c>
      <c r="I291" s="228">
        <v>1023</v>
      </c>
      <c r="J291" s="229" t="s">
        <v>768</v>
      </c>
      <c r="K291" s="230">
        <v>192.5</v>
      </c>
      <c r="L291" s="231">
        <v>0.22647058823529401</v>
      </c>
      <c r="M291" s="226" t="s">
        <v>616</v>
      </c>
      <c r="N291" s="232">
        <v>42830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3">
        <v>86</v>
      </c>
      <c r="B292" s="224">
        <v>42830</v>
      </c>
      <c r="C292" s="224"/>
      <c r="D292" s="225" t="s">
        <v>503</v>
      </c>
      <c r="E292" s="226" t="s">
        <v>653</v>
      </c>
      <c r="F292" s="227">
        <v>785</v>
      </c>
      <c r="G292" s="226"/>
      <c r="H292" s="226">
        <v>930</v>
      </c>
      <c r="I292" s="228">
        <v>920</v>
      </c>
      <c r="J292" s="229" t="s">
        <v>769</v>
      </c>
      <c r="K292" s="230">
        <f>H292-F292</f>
        <v>145</v>
      </c>
      <c r="L292" s="231">
        <f>K292/F292</f>
        <v>0.18471337579617833</v>
      </c>
      <c r="M292" s="226" t="s">
        <v>616</v>
      </c>
      <c r="N292" s="232">
        <v>42976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3">
        <v>87</v>
      </c>
      <c r="B293" s="234">
        <v>42831</v>
      </c>
      <c r="C293" s="234"/>
      <c r="D293" s="235" t="s">
        <v>770</v>
      </c>
      <c r="E293" s="236" t="s">
        <v>653</v>
      </c>
      <c r="F293" s="237">
        <v>40</v>
      </c>
      <c r="G293" s="237"/>
      <c r="H293" s="238">
        <v>13.1</v>
      </c>
      <c r="I293" s="238">
        <v>60</v>
      </c>
      <c r="J293" s="239" t="s">
        <v>771</v>
      </c>
      <c r="K293" s="240">
        <v>-26.9</v>
      </c>
      <c r="L293" s="241">
        <v>-0.67249999999999999</v>
      </c>
      <c r="M293" s="237" t="s">
        <v>632</v>
      </c>
      <c r="N293" s="234">
        <v>43138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3">
        <v>88</v>
      </c>
      <c r="B294" s="224">
        <v>42837</v>
      </c>
      <c r="C294" s="224"/>
      <c r="D294" s="225" t="s">
        <v>95</v>
      </c>
      <c r="E294" s="226" t="s">
        <v>653</v>
      </c>
      <c r="F294" s="227">
        <v>289.5</v>
      </c>
      <c r="G294" s="226"/>
      <c r="H294" s="226">
        <v>354</v>
      </c>
      <c r="I294" s="228">
        <v>360</v>
      </c>
      <c r="J294" s="229" t="s">
        <v>772</v>
      </c>
      <c r="K294" s="230">
        <f t="shared" ref="K294:K302" si="176">H294-F294</f>
        <v>64.5</v>
      </c>
      <c r="L294" s="231">
        <f t="shared" ref="L294:L302" si="177">K294/F294</f>
        <v>0.22279792746113988</v>
      </c>
      <c r="M294" s="226" t="s">
        <v>616</v>
      </c>
      <c r="N294" s="232">
        <v>43040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3">
        <v>89</v>
      </c>
      <c r="B295" s="224">
        <v>42845</v>
      </c>
      <c r="C295" s="224"/>
      <c r="D295" s="225" t="s">
        <v>439</v>
      </c>
      <c r="E295" s="226" t="s">
        <v>653</v>
      </c>
      <c r="F295" s="227">
        <v>700</v>
      </c>
      <c r="G295" s="226"/>
      <c r="H295" s="226">
        <v>840</v>
      </c>
      <c r="I295" s="228">
        <v>840</v>
      </c>
      <c r="J295" s="229" t="s">
        <v>773</v>
      </c>
      <c r="K295" s="230">
        <f t="shared" si="176"/>
        <v>140</v>
      </c>
      <c r="L295" s="231">
        <f t="shared" si="177"/>
        <v>0.2</v>
      </c>
      <c r="M295" s="226" t="s">
        <v>616</v>
      </c>
      <c r="N295" s="232">
        <v>42893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3">
        <v>90</v>
      </c>
      <c r="B296" s="224">
        <v>42887</v>
      </c>
      <c r="C296" s="224"/>
      <c r="D296" s="225" t="s">
        <v>774</v>
      </c>
      <c r="E296" s="226" t="s">
        <v>653</v>
      </c>
      <c r="F296" s="227">
        <v>130</v>
      </c>
      <c r="G296" s="226"/>
      <c r="H296" s="226">
        <v>144.25</v>
      </c>
      <c r="I296" s="228">
        <v>170</v>
      </c>
      <c r="J296" s="229" t="s">
        <v>775</v>
      </c>
      <c r="K296" s="230">
        <f t="shared" si="176"/>
        <v>14.25</v>
      </c>
      <c r="L296" s="231">
        <f t="shared" si="177"/>
        <v>0.10961538461538461</v>
      </c>
      <c r="M296" s="226" t="s">
        <v>616</v>
      </c>
      <c r="N296" s="232">
        <v>43675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3">
        <v>91</v>
      </c>
      <c r="B297" s="224">
        <v>42901</v>
      </c>
      <c r="C297" s="224"/>
      <c r="D297" s="225" t="s">
        <v>776</v>
      </c>
      <c r="E297" s="226" t="s">
        <v>653</v>
      </c>
      <c r="F297" s="227">
        <v>214.5</v>
      </c>
      <c r="G297" s="226"/>
      <c r="H297" s="226">
        <v>262</v>
      </c>
      <c r="I297" s="228">
        <v>262</v>
      </c>
      <c r="J297" s="229" t="s">
        <v>777</v>
      </c>
      <c r="K297" s="230">
        <f t="shared" si="176"/>
        <v>47.5</v>
      </c>
      <c r="L297" s="231">
        <f t="shared" si="177"/>
        <v>0.22144522144522144</v>
      </c>
      <c r="M297" s="226" t="s">
        <v>616</v>
      </c>
      <c r="N297" s="232">
        <v>42977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54">
        <v>92</v>
      </c>
      <c r="B298" s="255">
        <v>42933</v>
      </c>
      <c r="C298" s="255"/>
      <c r="D298" s="256" t="s">
        <v>778</v>
      </c>
      <c r="E298" s="257" t="s">
        <v>653</v>
      </c>
      <c r="F298" s="258">
        <v>370</v>
      </c>
      <c r="G298" s="257"/>
      <c r="H298" s="257">
        <v>447.5</v>
      </c>
      <c r="I298" s="259">
        <v>450</v>
      </c>
      <c r="J298" s="260" t="s">
        <v>711</v>
      </c>
      <c r="K298" s="230">
        <f t="shared" si="176"/>
        <v>77.5</v>
      </c>
      <c r="L298" s="261">
        <f t="shared" si="177"/>
        <v>0.20945945945945946</v>
      </c>
      <c r="M298" s="257" t="s">
        <v>616</v>
      </c>
      <c r="N298" s="262">
        <v>43035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54">
        <v>93</v>
      </c>
      <c r="B299" s="255">
        <v>42943</v>
      </c>
      <c r="C299" s="255"/>
      <c r="D299" s="256" t="s">
        <v>185</v>
      </c>
      <c r="E299" s="257" t="s">
        <v>653</v>
      </c>
      <c r="F299" s="258">
        <v>657.5</v>
      </c>
      <c r="G299" s="257"/>
      <c r="H299" s="257">
        <v>825</v>
      </c>
      <c r="I299" s="259">
        <v>820</v>
      </c>
      <c r="J299" s="260" t="s">
        <v>711</v>
      </c>
      <c r="K299" s="230">
        <f t="shared" si="176"/>
        <v>167.5</v>
      </c>
      <c r="L299" s="261">
        <f t="shared" si="177"/>
        <v>0.25475285171102663</v>
      </c>
      <c r="M299" s="257" t="s">
        <v>616</v>
      </c>
      <c r="N299" s="262">
        <v>43090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3">
        <v>94</v>
      </c>
      <c r="B300" s="224">
        <v>42964</v>
      </c>
      <c r="C300" s="224"/>
      <c r="D300" s="225" t="s">
        <v>370</v>
      </c>
      <c r="E300" s="226" t="s">
        <v>653</v>
      </c>
      <c r="F300" s="227">
        <v>605</v>
      </c>
      <c r="G300" s="226"/>
      <c r="H300" s="226">
        <v>750</v>
      </c>
      <c r="I300" s="228">
        <v>750</v>
      </c>
      <c r="J300" s="229" t="s">
        <v>769</v>
      </c>
      <c r="K300" s="230">
        <f t="shared" si="176"/>
        <v>145</v>
      </c>
      <c r="L300" s="231">
        <f t="shared" si="177"/>
        <v>0.23966942148760331</v>
      </c>
      <c r="M300" s="226" t="s">
        <v>616</v>
      </c>
      <c r="N300" s="232">
        <v>43027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3">
        <v>95</v>
      </c>
      <c r="B301" s="234">
        <v>42979</v>
      </c>
      <c r="C301" s="234"/>
      <c r="D301" s="242" t="s">
        <v>779</v>
      </c>
      <c r="E301" s="237" t="s">
        <v>653</v>
      </c>
      <c r="F301" s="237">
        <v>255</v>
      </c>
      <c r="G301" s="238"/>
      <c r="H301" s="238">
        <v>217.25</v>
      </c>
      <c r="I301" s="238">
        <v>320</v>
      </c>
      <c r="J301" s="239" t="s">
        <v>780</v>
      </c>
      <c r="K301" s="240">
        <f t="shared" si="176"/>
        <v>-37.75</v>
      </c>
      <c r="L301" s="243">
        <f t="shared" si="177"/>
        <v>-0.14803921568627451</v>
      </c>
      <c r="M301" s="237" t="s">
        <v>632</v>
      </c>
      <c r="N301" s="234">
        <v>43661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3">
        <v>96</v>
      </c>
      <c r="B302" s="224">
        <v>42997</v>
      </c>
      <c r="C302" s="224"/>
      <c r="D302" s="225" t="s">
        <v>781</v>
      </c>
      <c r="E302" s="226" t="s">
        <v>653</v>
      </c>
      <c r="F302" s="227">
        <v>215</v>
      </c>
      <c r="G302" s="226"/>
      <c r="H302" s="226">
        <v>258</v>
      </c>
      <c r="I302" s="228">
        <v>258</v>
      </c>
      <c r="J302" s="229" t="s">
        <v>711</v>
      </c>
      <c r="K302" s="230">
        <f t="shared" si="176"/>
        <v>43</v>
      </c>
      <c r="L302" s="231">
        <f t="shared" si="177"/>
        <v>0.2</v>
      </c>
      <c r="M302" s="226" t="s">
        <v>616</v>
      </c>
      <c r="N302" s="232">
        <v>43040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3">
        <v>97</v>
      </c>
      <c r="B303" s="224">
        <v>42997</v>
      </c>
      <c r="C303" s="224"/>
      <c r="D303" s="225" t="s">
        <v>781</v>
      </c>
      <c r="E303" s="226" t="s">
        <v>653</v>
      </c>
      <c r="F303" s="227">
        <v>215</v>
      </c>
      <c r="G303" s="226"/>
      <c r="H303" s="226">
        <v>258</v>
      </c>
      <c r="I303" s="228">
        <v>258</v>
      </c>
      <c r="J303" s="260" t="s">
        <v>711</v>
      </c>
      <c r="K303" s="230">
        <v>43</v>
      </c>
      <c r="L303" s="231">
        <v>0.2</v>
      </c>
      <c r="M303" s="226" t="s">
        <v>616</v>
      </c>
      <c r="N303" s="232">
        <v>43040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54">
        <v>98</v>
      </c>
      <c r="B304" s="255">
        <v>42998</v>
      </c>
      <c r="C304" s="255"/>
      <c r="D304" s="256" t="s">
        <v>782</v>
      </c>
      <c r="E304" s="257" t="s">
        <v>653</v>
      </c>
      <c r="F304" s="227">
        <v>75</v>
      </c>
      <c r="G304" s="257"/>
      <c r="H304" s="257">
        <v>90</v>
      </c>
      <c r="I304" s="259">
        <v>90</v>
      </c>
      <c r="J304" s="229" t="s">
        <v>783</v>
      </c>
      <c r="K304" s="230">
        <f t="shared" ref="K304:K309" si="178">H304-F304</f>
        <v>15</v>
      </c>
      <c r="L304" s="231">
        <f t="shared" ref="L304:L309" si="179">K304/F304</f>
        <v>0.2</v>
      </c>
      <c r="M304" s="226" t="s">
        <v>616</v>
      </c>
      <c r="N304" s="232">
        <v>43019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54">
        <v>99</v>
      </c>
      <c r="B305" s="255">
        <v>43011</v>
      </c>
      <c r="C305" s="255"/>
      <c r="D305" s="256" t="s">
        <v>635</v>
      </c>
      <c r="E305" s="257" t="s">
        <v>653</v>
      </c>
      <c r="F305" s="258">
        <v>315</v>
      </c>
      <c r="G305" s="257"/>
      <c r="H305" s="257">
        <v>392</v>
      </c>
      <c r="I305" s="259">
        <v>384</v>
      </c>
      <c r="J305" s="260" t="s">
        <v>784</v>
      </c>
      <c r="K305" s="230">
        <f t="shared" si="178"/>
        <v>77</v>
      </c>
      <c r="L305" s="261">
        <f t="shared" si="179"/>
        <v>0.24444444444444444</v>
      </c>
      <c r="M305" s="257" t="s">
        <v>616</v>
      </c>
      <c r="N305" s="262">
        <v>43017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54">
        <v>100</v>
      </c>
      <c r="B306" s="255">
        <v>43013</v>
      </c>
      <c r="C306" s="255"/>
      <c r="D306" s="256" t="s">
        <v>477</v>
      </c>
      <c r="E306" s="257" t="s">
        <v>653</v>
      </c>
      <c r="F306" s="258">
        <v>145</v>
      </c>
      <c r="G306" s="257"/>
      <c r="H306" s="257">
        <v>179</v>
      </c>
      <c r="I306" s="259">
        <v>180</v>
      </c>
      <c r="J306" s="260" t="s">
        <v>785</v>
      </c>
      <c r="K306" s="230">
        <f t="shared" si="178"/>
        <v>34</v>
      </c>
      <c r="L306" s="261">
        <f t="shared" si="179"/>
        <v>0.23448275862068965</v>
      </c>
      <c r="M306" s="257" t="s">
        <v>616</v>
      </c>
      <c r="N306" s="262">
        <v>43025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54">
        <v>101</v>
      </c>
      <c r="B307" s="255">
        <v>43014</v>
      </c>
      <c r="C307" s="255"/>
      <c r="D307" s="256" t="s">
        <v>342</v>
      </c>
      <c r="E307" s="257" t="s">
        <v>653</v>
      </c>
      <c r="F307" s="258">
        <v>256</v>
      </c>
      <c r="G307" s="257"/>
      <c r="H307" s="257">
        <v>323</v>
      </c>
      <c r="I307" s="259">
        <v>320</v>
      </c>
      <c r="J307" s="260" t="s">
        <v>711</v>
      </c>
      <c r="K307" s="230">
        <f t="shared" si="178"/>
        <v>67</v>
      </c>
      <c r="L307" s="261">
        <f t="shared" si="179"/>
        <v>0.26171875</v>
      </c>
      <c r="M307" s="257" t="s">
        <v>616</v>
      </c>
      <c r="N307" s="262">
        <v>43067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54">
        <v>102</v>
      </c>
      <c r="B308" s="255">
        <v>43017</v>
      </c>
      <c r="C308" s="255"/>
      <c r="D308" s="256" t="s">
        <v>360</v>
      </c>
      <c r="E308" s="257" t="s">
        <v>653</v>
      </c>
      <c r="F308" s="258">
        <v>137.5</v>
      </c>
      <c r="G308" s="257"/>
      <c r="H308" s="257">
        <v>184</v>
      </c>
      <c r="I308" s="259">
        <v>183</v>
      </c>
      <c r="J308" s="260" t="s">
        <v>786</v>
      </c>
      <c r="K308" s="230">
        <f t="shared" si="178"/>
        <v>46.5</v>
      </c>
      <c r="L308" s="261">
        <f t="shared" si="179"/>
        <v>0.33818181818181819</v>
      </c>
      <c r="M308" s="257" t="s">
        <v>616</v>
      </c>
      <c r="N308" s="262">
        <v>43108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54">
        <v>103</v>
      </c>
      <c r="B309" s="255">
        <v>43018</v>
      </c>
      <c r="C309" s="255"/>
      <c r="D309" s="256" t="s">
        <v>787</v>
      </c>
      <c r="E309" s="257" t="s">
        <v>653</v>
      </c>
      <c r="F309" s="258">
        <v>125.5</v>
      </c>
      <c r="G309" s="257"/>
      <c r="H309" s="257">
        <v>158</v>
      </c>
      <c r="I309" s="259">
        <v>155</v>
      </c>
      <c r="J309" s="260" t="s">
        <v>788</v>
      </c>
      <c r="K309" s="230">
        <f t="shared" si="178"/>
        <v>32.5</v>
      </c>
      <c r="L309" s="261">
        <f t="shared" si="179"/>
        <v>0.25896414342629481</v>
      </c>
      <c r="M309" s="257" t="s">
        <v>616</v>
      </c>
      <c r="N309" s="262">
        <v>43067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54">
        <v>104</v>
      </c>
      <c r="B310" s="255">
        <v>43018</v>
      </c>
      <c r="C310" s="255"/>
      <c r="D310" s="256" t="s">
        <v>789</v>
      </c>
      <c r="E310" s="257" t="s">
        <v>653</v>
      </c>
      <c r="F310" s="258">
        <v>895</v>
      </c>
      <c r="G310" s="257"/>
      <c r="H310" s="257">
        <v>1122.5</v>
      </c>
      <c r="I310" s="259">
        <v>1078</v>
      </c>
      <c r="J310" s="260" t="s">
        <v>790</v>
      </c>
      <c r="K310" s="230">
        <v>227.5</v>
      </c>
      <c r="L310" s="261">
        <v>0.25418994413407803</v>
      </c>
      <c r="M310" s="257" t="s">
        <v>616</v>
      </c>
      <c r="N310" s="262">
        <v>43117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54">
        <v>105</v>
      </c>
      <c r="B311" s="255">
        <v>43020</v>
      </c>
      <c r="C311" s="255"/>
      <c r="D311" s="256" t="s">
        <v>351</v>
      </c>
      <c r="E311" s="257" t="s">
        <v>653</v>
      </c>
      <c r="F311" s="258">
        <v>525</v>
      </c>
      <c r="G311" s="257"/>
      <c r="H311" s="257">
        <v>629</v>
      </c>
      <c r="I311" s="259">
        <v>629</v>
      </c>
      <c r="J311" s="260" t="s">
        <v>711</v>
      </c>
      <c r="K311" s="230">
        <v>104</v>
      </c>
      <c r="L311" s="261">
        <v>0.19809523809523799</v>
      </c>
      <c r="M311" s="257" t="s">
        <v>616</v>
      </c>
      <c r="N311" s="262">
        <v>43119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54">
        <v>106</v>
      </c>
      <c r="B312" s="255">
        <v>43046</v>
      </c>
      <c r="C312" s="255"/>
      <c r="D312" s="256" t="s">
        <v>397</v>
      </c>
      <c r="E312" s="257" t="s">
        <v>653</v>
      </c>
      <c r="F312" s="258">
        <v>740</v>
      </c>
      <c r="G312" s="257"/>
      <c r="H312" s="257">
        <v>892.5</v>
      </c>
      <c r="I312" s="259">
        <v>900</v>
      </c>
      <c r="J312" s="260" t="s">
        <v>791</v>
      </c>
      <c r="K312" s="230">
        <f t="shared" ref="K312:K314" si="180">H312-F312</f>
        <v>152.5</v>
      </c>
      <c r="L312" s="261">
        <f t="shared" ref="L312:L314" si="181">K312/F312</f>
        <v>0.20608108108108109</v>
      </c>
      <c r="M312" s="257" t="s">
        <v>616</v>
      </c>
      <c r="N312" s="262">
        <v>43052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3">
        <v>107</v>
      </c>
      <c r="B313" s="224">
        <v>43073</v>
      </c>
      <c r="C313" s="224"/>
      <c r="D313" s="225" t="s">
        <v>792</v>
      </c>
      <c r="E313" s="226" t="s">
        <v>653</v>
      </c>
      <c r="F313" s="227">
        <v>118.5</v>
      </c>
      <c r="G313" s="226"/>
      <c r="H313" s="226">
        <v>143.5</v>
      </c>
      <c r="I313" s="228">
        <v>145</v>
      </c>
      <c r="J313" s="229" t="s">
        <v>642</v>
      </c>
      <c r="K313" s="230">
        <f t="shared" si="180"/>
        <v>25</v>
      </c>
      <c r="L313" s="231">
        <f t="shared" si="181"/>
        <v>0.2109704641350211</v>
      </c>
      <c r="M313" s="226" t="s">
        <v>616</v>
      </c>
      <c r="N313" s="232">
        <v>43097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33">
        <v>108</v>
      </c>
      <c r="B314" s="234">
        <v>43090</v>
      </c>
      <c r="C314" s="234"/>
      <c r="D314" s="235" t="s">
        <v>445</v>
      </c>
      <c r="E314" s="236" t="s">
        <v>653</v>
      </c>
      <c r="F314" s="237">
        <v>715</v>
      </c>
      <c r="G314" s="237"/>
      <c r="H314" s="238">
        <v>500</v>
      </c>
      <c r="I314" s="238">
        <v>872</v>
      </c>
      <c r="J314" s="239" t="s">
        <v>793</v>
      </c>
      <c r="K314" s="240">
        <f t="shared" si="180"/>
        <v>-215</v>
      </c>
      <c r="L314" s="241">
        <f t="shared" si="181"/>
        <v>-0.30069930069930068</v>
      </c>
      <c r="M314" s="237" t="s">
        <v>632</v>
      </c>
      <c r="N314" s="234">
        <v>43670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3">
        <v>109</v>
      </c>
      <c r="B315" s="224">
        <v>43098</v>
      </c>
      <c r="C315" s="224"/>
      <c r="D315" s="225" t="s">
        <v>635</v>
      </c>
      <c r="E315" s="226" t="s">
        <v>653</v>
      </c>
      <c r="F315" s="227">
        <v>435</v>
      </c>
      <c r="G315" s="226"/>
      <c r="H315" s="226">
        <v>542.5</v>
      </c>
      <c r="I315" s="228">
        <v>539</v>
      </c>
      <c r="J315" s="229" t="s">
        <v>711</v>
      </c>
      <c r="K315" s="230">
        <v>107.5</v>
      </c>
      <c r="L315" s="231">
        <v>0.247126436781609</v>
      </c>
      <c r="M315" s="226" t="s">
        <v>616</v>
      </c>
      <c r="N315" s="232">
        <v>43206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3">
        <v>110</v>
      </c>
      <c r="B316" s="224">
        <v>43098</v>
      </c>
      <c r="C316" s="224"/>
      <c r="D316" s="225" t="s">
        <v>584</v>
      </c>
      <c r="E316" s="226" t="s">
        <v>653</v>
      </c>
      <c r="F316" s="227">
        <v>885</v>
      </c>
      <c r="G316" s="226"/>
      <c r="H316" s="226">
        <v>1090</v>
      </c>
      <c r="I316" s="228">
        <v>1084</v>
      </c>
      <c r="J316" s="229" t="s">
        <v>711</v>
      </c>
      <c r="K316" s="230">
        <v>205</v>
      </c>
      <c r="L316" s="231">
        <v>0.23163841807909599</v>
      </c>
      <c r="M316" s="226" t="s">
        <v>616</v>
      </c>
      <c r="N316" s="232">
        <v>43213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63">
        <v>111</v>
      </c>
      <c r="B317" s="264">
        <v>43192</v>
      </c>
      <c r="C317" s="264"/>
      <c r="D317" s="242" t="s">
        <v>794</v>
      </c>
      <c r="E317" s="237" t="s">
        <v>653</v>
      </c>
      <c r="F317" s="265">
        <v>478.5</v>
      </c>
      <c r="G317" s="237"/>
      <c r="H317" s="237">
        <v>442</v>
      </c>
      <c r="I317" s="238">
        <v>613</v>
      </c>
      <c r="J317" s="239" t="s">
        <v>795</v>
      </c>
      <c r="K317" s="240">
        <f t="shared" ref="K317:K320" si="182">H317-F317</f>
        <v>-36.5</v>
      </c>
      <c r="L317" s="241">
        <f t="shared" ref="L317:L320" si="183">K317/F317</f>
        <v>-7.6280041797283177E-2</v>
      </c>
      <c r="M317" s="237" t="s">
        <v>632</v>
      </c>
      <c r="N317" s="234">
        <v>43762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3">
        <v>112</v>
      </c>
      <c r="B318" s="234">
        <v>43194</v>
      </c>
      <c r="C318" s="234"/>
      <c r="D318" s="235" t="s">
        <v>796</v>
      </c>
      <c r="E318" s="236" t="s">
        <v>653</v>
      </c>
      <c r="F318" s="237">
        <f>141.5-7.3</f>
        <v>134.19999999999999</v>
      </c>
      <c r="G318" s="237"/>
      <c r="H318" s="238">
        <v>77</v>
      </c>
      <c r="I318" s="238">
        <v>180</v>
      </c>
      <c r="J318" s="239" t="s">
        <v>797</v>
      </c>
      <c r="K318" s="240">
        <f t="shared" si="182"/>
        <v>-57.199999999999989</v>
      </c>
      <c r="L318" s="241">
        <f t="shared" si="183"/>
        <v>-0.42622950819672129</v>
      </c>
      <c r="M318" s="237" t="s">
        <v>632</v>
      </c>
      <c r="N318" s="234">
        <v>43522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33">
        <v>113</v>
      </c>
      <c r="B319" s="234">
        <v>43209</v>
      </c>
      <c r="C319" s="234"/>
      <c r="D319" s="235" t="s">
        <v>798</v>
      </c>
      <c r="E319" s="236" t="s">
        <v>653</v>
      </c>
      <c r="F319" s="237">
        <v>430</v>
      </c>
      <c r="G319" s="237"/>
      <c r="H319" s="238">
        <v>220</v>
      </c>
      <c r="I319" s="238">
        <v>537</v>
      </c>
      <c r="J319" s="239" t="s">
        <v>799</v>
      </c>
      <c r="K319" s="240">
        <f t="shared" si="182"/>
        <v>-210</v>
      </c>
      <c r="L319" s="241">
        <f t="shared" si="183"/>
        <v>-0.48837209302325579</v>
      </c>
      <c r="M319" s="237" t="s">
        <v>632</v>
      </c>
      <c r="N319" s="234">
        <v>43252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54">
        <v>114</v>
      </c>
      <c r="B320" s="255">
        <v>43220</v>
      </c>
      <c r="C320" s="255"/>
      <c r="D320" s="256" t="s">
        <v>398</v>
      </c>
      <c r="E320" s="257" t="s">
        <v>653</v>
      </c>
      <c r="F320" s="257">
        <v>153.5</v>
      </c>
      <c r="G320" s="257"/>
      <c r="H320" s="257">
        <v>196</v>
      </c>
      <c r="I320" s="259">
        <v>196</v>
      </c>
      <c r="J320" s="229" t="s">
        <v>800</v>
      </c>
      <c r="K320" s="230">
        <f t="shared" si="182"/>
        <v>42.5</v>
      </c>
      <c r="L320" s="231">
        <f t="shared" si="183"/>
        <v>0.27687296416938112</v>
      </c>
      <c r="M320" s="226" t="s">
        <v>616</v>
      </c>
      <c r="N320" s="232">
        <v>43605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3">
        <v>115</v>
      </c>
      <c r="B321" s="234">
        <v>43306</v>
      </c>
      <c r="C321" s="234"/>
      <c r="D321" s="235" t="s">
        <v>770</v>
      </c>
      <c r="E321" s="236" t="s">
        <v>653</v>
      </c>
      <c r="F321" s="237">
        <v>27.5</v>
      </c>
      <c r="G321" s="237"/>
      <c r="H321" s="238">
        <v>13.1</v>
      </c>
      <c r="I321" s="238">
        <v>60</v>
      </c>
      <c r="J321" s="239" t="s">
        <v>801</v>
      </c>
      <c r="K321" s="240">
        <v>-14.4</v>
      </c>
      <c r="L321" s="241">
        <v>-0.52363636363636401</v>
      </c>
      <c r="M321" s="237" t="s">
        <v>632</v>
      </c>
      <c r="N321" s="234">
        <v>43138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63">
        <v>116</v>
      </c>
      <c r="B322" s="264">
        <v>43318</v>
      </c>
      <c r="C322" s="264"/>
      <c r="D322" s="242" t="s">
        <v>802</v>
      </c>
      <c r="E322" s="237" t="s">
        <v>653</v>
      </c>
      <c r="F322" s="237">
        <v>148.5</v>
      </c>
      <c r="G322" s="237"/>
      <c r="H322" s="237">
        <v>102</v>
      </c>
      <c r="I322" s="238">
        <v>182</v>
      </c>
      <c r="J322" s="239" t="s">
        <v>803</v>
      </c>
      <c r="K322" s="240">
        <f>H322-F322</f>
        <v>-46.5</v>
      </c>
      <c r="L322" s="241">
        <f>K322/F322</f>
        <v>-0.31313131313131315</v>
      </c>
      <c r="M322" s="237" t="s">
        <v>632</v>
      </c>
      <c r="N322" s="234">
        <v>43661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3">
        <v>117</v>
      </c>
      <c r="B323" s="224">
        <v>43335</v>
      </c>
      <c r="C323" s="224"/>
      <c r="D323" s="225" t="s">
        <v>804</v>
      </c>
      <c r="E323" s="226" t="s">
        <v>653</v>
      </c>
      <c r="F323" s="257">
        <v>285</v>
      </c>
      <c r="G323" s="226"/>
      <c r="H323" s="226">
        <v>355</v>
      </c>
      <c r="I323" s="228">
        <v>364</v>
      </c>
      <c r="J323" s="229" t="s">
        <v>805</v>
      </c>
      <c r="K323" s="230">
        <v>70</v>
      </c>
      <c r="L323" s="231">
        <v>0.24561403508771901</v>
      </c>
      <c r="M323" s="226" t="s">
        <v>616</v>
      </c>
      <c r="N323" s="232">
        <v>43455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3">
        <v>118</v>
      </c>
      <c r="B324" s="224">
        <v>43341</v>
      </c>
      <c r="C324" s="224"/>
      <c r="D324" s="225" t="s">
        <v>386</v>
      </c>
      <c r="E324" s="226" t="s">
        <v>653</v>
      </c>
      <c r="F324" s="257">
        <v>525</v>
      </c>
      <c r="G324" s="226"/>
      <c r="H324" s="226">
        <v>585</v>
      </c>
      <c r="I324" s="228">
        <v>635</v>
      </c>
      <c r="J324" s="229" t="s">
        <v>806</v>
      </c>
      <c r="K324" s="230">
        <f t="shared" ref="K324:K340" si="184">H324-F324</f>
        <v>60</v>
      </c>
      <c r="L324" s="231">
        <f t="shared" ref="L324:L340" si="185">K324/F324</f>
        <v>0.11428571428571428</v>
      </c>
      <c r="M324" s="226" t="s">
        <v>616</v>
      </c>
      <c r="N324" s="232">
        <v>43662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3">
        <v>119</v>
      </c>
      <c r="B325" s="224">
        <v>43395</v>
      </c>
      <c r="C325" s="224"/>
      <c r="D325" s="225" t="s">
        <v>370</v>
      </c>
      <c r="E325" s="226" t="s">
        <v>653</v>
      </c>
      <c r="F325" s="257">
        <v>475</v>
      </c>
      <c r="G325" s="226"/>
      <c r="H325" s="226">
        <v>574</v>
      </c>
      <c r="I325" s="228">
        <v>570</v>
      </c>
      <c r="J325" s="229" t="s">
        <v>711</v>
      </c>
      <c r="K325" s="230">
        <f t="shared" si="184"/>
        <v>99</v>
      </c>
      <c r="L325" s="231">
        <f t="shared" si="185"/>
        <v>0.20842105263157895</v>
      </c>
      <c r="M325" s="226" t="s">
        <v>616</v>
      </c>
      <c r="N325" s="232">
        <v>43403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54">
        <v>120</v>
      </c>
      <c r="B326" s="255">
        <v>43397</v>
      </c>
      <c r="C326" s="255"/>
      <c r="D326" s="256" t="s">
        <v>393</v>
      </c>
      <c r="E326" s="257" t="s">
        <v>653</v>
      </c>
      <c r="F326" s="257">
        <v>707.5</v>
      </c>
      <c r="G326" s="257"/>
      <c r="H326" s="257">
        <v>872</v>
      </c>
      <c r="I326" s="259">
        <v>872</v>
      </c>
      <c r="J326" s="260" t="s">
        <v>711</v>
      </c>
      <c r="K326" s="230">
        <f t="shared" si="184"/>
        <v>164.5</v>
      </c>
      <c r="L326" s="261">
        <f t="shared" si="185"/>
        <v>0.23250883392226149</v>
      </c>
      <c r="M326" s="257" t="s">
        <v>616</v>
      </c>
      <c r="N326" s="262">
        <v>43482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54">
        <v>121</v>
      </c>
      <c r="B327" s="255">
        <v>43398</v>
      </c>
      <c r="C327" s="255"/>
      <c r="D327" s="256" t="s">
        <v>807</v>
      </c>
      <c r="E327" s="257" t="s">
        <v>653</v>
      </c>
      <c r="F327" s="257">
        <v>162</v>
      </c>
      <c r="G327" s="257"/>
      <c r="H327" s="257">
        <v>204</v>
      </c>
      <c r="I327" s="259">
        <v>209</v>
      </c>
      <c r="J327" s="260" t="s">
        <v>808</v>
      </c>
      <c r="K327" s="230">
        <f t="shared" si="184"/>
        <v>42</v>
      </c>
      <c r="L327" s="261">
        <f t="shared" si="185"/>
        <v>0.25925925925925924</v>
      </c>
      <c r="M327" s="257" t="s">
        <v>616</v>
      </c>
      <c r="N327" s="262">
        <v>43539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54">
        <v>122</v>
      </c>
      <c r="B328" s="255">
        <v>43399</v>
      </c>
      <c r="C328" s="255"/>
      <c r="D328" s="256" t="s">
        <v>496</v>
      </c>
      <c r="E328" s="257" t="s">
        <v>653</v>
      </c>
      <c r="F328" s="257">
        <v>240</v>
      </c>
      <c r="G328" s="257"/>
      <c r="H328" s="257">
        <v>297</v>
      </c>
      <c r="I328" s="259">
        <v>297</v>
      </c>
      <c r="J328" s="260" t="s">
        <v>711</v>
      </c>
      <c r="K328" s="266">
        <f t="shared" si="184"/>
        <v>57</v>
      </c>
      <c r="L328" s="261">
        <f t="shared" si="185"/>
        <v>0.23749999999999999</v>
      </c>
      <c r="M328" s="257" t="s">
        <v>616</v>
      </c>
      <c r="N328" s="262">
        <v>43417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3">
        <v>123</v>
      </c>
      <c r="B329" s="224">
        <v>43439</v>
      </c>
      <c r="C329" s="224"/>
      <c r="D329" s="225" t="s">
        <v>809</v>
      </c>
      <c r="E329" s="226" t="s">
        <v>653</v>
      </c>
      <c r="F329" s="226">
        <v>202.5</v>
      </c>
      <c r="G329" s="226"/>
      <c r="H329" s="226">
        <v>255</v>
      </c>
      <c r="I329" s="228">
        <v>252</v>
      </c>
      <c r="J329" s="229" t="s">
        <v>711</v>
      </c>
      <c r="K329" s="230">
        <f t="shared" si="184"/>
        <v>52.5</v>
      </c>
      <c r="L329" s="231">
        <f t="shared" si="185"/>
        <v>0.25925925925925924</v>
      </c>
      <c r="M329" s="226" t="s">
        <v>616</v>
      </c>
      <c r="N329" s="232">
        <v>43542</v>
      </c>
      <c r="O329" s="1"/>
      <c r="P329" s="1"/>
      <c r="Q329" s="1"/>
      <c r="R329" s="6" t="s">
        <v>810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54">
        <v>124</v>
      </c>
      <c r="B330" s="255">
        <v>43465</v>
      </c>
      <c r="C330" s="224"/>
      <c r="D330" s="256" t="s">
        <v>426</v>
      </c>
      <c r="E330" s="257" t="s">
        <v>653</v>
      </c>
      <c r="F330" s="257">
        <v>710</v>
      </c>
      <c r="G330" s="257"/>
      <c r="H330" s="257">
        <v>866</v>
      </c>
      <c r="I330" s="259">
        <v>866</v>
      </c>
      <c r="J330" s="260" t="s">
        <v>711</v>
      </c>
      <c r="K330" s="230">
        <f t="shared" si="184"/>
        <v>156</v>
      </c>
      <c r="L330" s="231">
        <f t="shared" si="185"/>
        <v>0.21971830985915494</v>
      </c>
      <c r="M330" s="226" t="s">
        <v>616</v>
      </c>
      <c r="N330" s="232">
        <v>43553</v>
      </c>
      <c r="O330" s="1"/>
      <c r="P330" s="1"/>
      <c r="Q330" s="1"/>
      <c r="R330" s="6" t="s">
        <v>810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54">
        <v>125</v>
      </c>
      <c r="B331" s="255">
        <v>43522</v>
      </c>
      <c r="C331" s="255"/>
      <c r="D331" s="256" t="s">
        <v>154</v>
      </c>
      <c r="E331" s="257" t="s">
        <v>653</v>
      </c>
      <c r="F331" s="257">
        <v>337.25</v>
      </c>
      <c r="G331" s="257"/>
      <c r="H331" s="257">
        <v>398.5</v>
      </c>
      <c r="I331" s="259">
        <v>411</v>
      </c>
      <c r="J331" s="229" t="s">
        <v>811</v>
      </c>
      <c r="K331" s="230">
        <f t="shared" si="184"/>
        <v>61.25</v>
      </c>
      <c r="L331" s="231">
        <f t="shared" si="185"/>
        <v>0.1816160118606375</v>
      </c>
      <c r="M331" s="226" t="s">
        <v>616</v>
      </c>
      <c r="N331" s="232">
        <v>43760</v>
      </c>
      <c r="O331" s="1"/>
      <c r="P331" s="1"/>
      <c r="Q331" s="1"/>
      <c r="R331" s="6" t="s">
        <v>810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67">
        <v>126</v>
      </c>
      <c r="B332" s="268">
        <v>43559</v>
      </c>
      <c r="C332" s="268"/>
      <c r="D332" s="269" t="s">
        <v>812</v>
      </c>
      <c r="E332" s="270" t="s">
        <v>653</v>
      </c>
      <c r="F332" s="270">
        <v>130</v>
      </c>
      <c r="G332" s="270"/>
      <c r="H332" s="270">
        <v>65</v>
      </c>
      <c r="I332" s="271">
        <v>158</v>
      </c>
      <c r="J332" s="239" t="s">
        <v>813</v>
      </c>
      <c r="K332" s="240">
        <f t="shared" si="184"/>
        <v>-65</v>
      </c>
      <c r="L332" s="241">
        <f t="shared" si="185"/>
        <v>-0.5</v>
      </c>
      <c r="M332" s="237" t="s">
        <v>632</v>
      </c>
      <c r="N332" s="234">
        <v>43726</v>
      </c>
      <c r="O332" s="1"/>
      <c r="P332" s="1"/>
      <c r="Q332" s="1"/>
      <c r="R332" s="6" t="s">
        <v>814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72">
        <v>127</v>
      </c>
      <c r="B333" s="273">
        <v>43017</v>
      </c>
      <c r="C333" s="273"/>
      <c r="D333" s="274" t="s">
        <v>187</v>
      </c>
      <c r="E333" s="275" t="s">
        <v>653</v>
      </c>
      <c r="F333" s="275">
        <v>141.5</v>
      </c>
      <c r="G333" s="276"/>
      <c r="H333" s="276">
        <v>183.5</v>
      </c>
      <c r="I333" s="276">
        <v>210</v>
      </c>
      <c r="J333" s="277" t="s">
        <v>815</v>
      </c>
      <c r="K333" s="278">
        <f t="shared" si="184"/>
        <v>42</v>
      </c>
      <c r="L333" s="279">
        <f t="shared" si="185"/>
        <v>0.29681978798586572</v>
      </c>
      <c r="M333" s="275" t="s">
        <v>616</v>
      </c>
      <c r="N333" s="273">
        <v>43042</v>
      </c>
      <c r="O333" s="1"/>
      <c r="P333" s="1"/>
      <c r="Q333" s="1"/>
      <c r="R333" s="6" t="s">
        <v>814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67">
        <v>128</v>
      </c>
      <c r="B334" s="268">
        <v>43074</v>
      </c>
      <c r="C334" s="268"/>
      <c r="D334" s="269" t="s">
        <v>816</v>
      </c>
      <c r="E334" s="270" t="s">
        <v>653</v>
      </c>
      <c r="F334" s="265">
        <v>172</v>
      </c>
      <c r="G334" s="270"/>
      <c r="H334" s="270">
        <v>155.25</v>
      </c>
      <c r="I334" s="271">
        <v>230</v>
      </c>
      <c r="J334" s="239" t="s">
        <v>817</v>
      </c>
      <c r="K334" s="240">
        <f t="shared" si="184"/>
        <v>-16.75</v>
      </c>
      <c r="L334" s="241">
        <f t="shared" si="185"/>
        <v>-9.7383720930232565E-2</v>
      </c>
      <c r="M334" s="237" t="s">
        <v>632</v>
      </c>
      <c r="N334" s="234">
        <v>43787</v>
      </c>
      <c r="O334" s="1"/>
      <c r="P334" s="1"/>
      <c r="Q334" s="1"/>
      <c r="R334" s="6" t="s">
        <v>814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54">
        <v>129</v>
      </c>
      <c r="B335" s="255">
        <v>43398</v>
      </c>
      <c r="C335" s="255"/>
      <c r="D335" s="256" t="s">
        <v>109</v>
      </c>
      <c r="E335" s="257" t="s">
        <v>653</v>
      </c>
      <c r="F335" s="257">
        <v>698.5</v>
      </c>
      <c r="G335" s="257"/>
      <c r="H335" s="257">
        <v>890</v>
      </c>
      <c r="I335" s="259">
        <v>890</v>
      </c>
      <c r="J335" s="229" t="s">
        <v>818</v>
      </c>
      <c r="K335" s="230">
        <f t="shared" si="184"/>
        <v>191.5</v>
      </c>
      <c r="L335" s="231">
        <f t="shared" si="185"/>
        <v>0.27415891195418757</v>
      </c>
      <c r="M335" s="226" t="s">
        <v>616</v>
      </c>
      <c r="N335" s="232">
        <v>44328</v>
      </c>
      <c r="O335" s="1"/>
      <c r="P335" s="1"/>
      <c r="Q335" s="1"/>
      <c r="R335" s="6" t="s">
        <v>810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54">
        <v>130</v>
      </c>
      <c r="B336" s="255">
        <v>42877</v>
      </c>
      <c r="C336" s="255"/>
      <c r="D336" s="256" t="s">
        <v>385</v>
      </c>
      <c r="E336" s="257" t="s">
        <v>653</v>
      </c>
      <c r="F336" s="257">
        <v>127.6</v>
      </c>
      <c r="G336" s="257"/>
      <c r="H336" s="257">
        <v>138</v>
      </c>
      <c r="I336" s="259">
        <v>190</v>
      </c>
      <c r="J336" s="229" t="s">
        <v>819</v>
      </c>
      <c r="K336" s="230">
        <f t="shared" si="184"/>
        <v>10.400000000000006</v>
      </c>
      <c r="L336" s="231">
        <f t="shared" si="185"/>
        <v>8.1504702194357417E-2</v>
      </c>
      <c r="M336" s="226" t="s">
        <v>616</v>
      </c>
      <c r="N336" s="232">
        <v>43774</v>
      </c>
      <c r="O336" s="1"/>
      <c r="P336" s="1"/>
      <c r="Q336" s="1"/>
      <c r="R336" s="6" t="s">
        <v>814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54">
        <v>131</v>
      </c>
      <c r="B337" s="255">
        <v>43158</v>
      </c>
      <c r="C337" s="255"/>
      <c r="D337" s="256" t="s">
        <v>820</v>
      </c>
      <c r="E337" s="257" t="s">
        <v>653</v>
      </c>
      <c r="F337" s="257">
        <v>317</v>
      </c>
      <c r="G337" s="257"/>
      <c r="H337" s="257">
        <v>382.5</v>
      </c>
      <c r="I337" s="259">
        <v>398</v>
      </c>
      <c r="J337" s="229" t="s">
        <v>821</v>
      </c>
      <c r="K337" s="230">
        <f t="shared" si="184"/>
        <v>65.5</v>
      </c>
      <c r="L337" s="231">
        <f t="shared" si="185"/>
        <v>0.20662460567823343</v>
      </c>
      <c r="M337" s="226" t="s">
        <v>616</v>
      </c>
      <c r="N337" s="232">
        <v>44238</v>
      </c>
      <c r="O337" s="1"/>
      <c r="P337" s="1"/>
      <c r="Q337" s="1"/>
      <c r="R337" s="6" t="s">
        <v>814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67">
        <v>132</v>
      </c>
      <c r="B338" s="268">
        <v>43164</v>
      </c>
      <c r="C338" s="268"/>
      <c r="D338" s="269" t="s">
        <v>146</v>
      </c>
      <c r="E338" s="270" t="s">
        <v>653</v>
      </c>
      <c r="F338" s="265">
        <f>510-14.4</f>
        <v>495.6</v>
      </c>
      <c r="G338" s="270"/>
      <c r="H338" s="270">
        <v>350</v>
      </c>
      <c r="I338" s="271">
        <v>672</v>
      </c>
      <c r="J338" s="239" t="s">
        <v>822</v>
      </c>
      <c r="K338" s="240">
        <f t="shared" si="184"/>
        <v>-145.60000000000002</v>
      </c>
      <c r="L338" s="241">
        <f t="shared" si="185"/>
        <v>-0.29378531073446329</v>
      </c>
      <c r="M338" s="237" t="s">
        <v>632</v>
      </c>
      <c r="N338" s="234">
        <v>43887</v>
      </c>
      <c r="O338" s="1"/>
      <c r="P338" s="1"/>
      <c r="Q338" s="1"/>
      <c r="R338" s="6" t="s">
        <v>810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67">
        <v>133</v>
      </c>
      <c r="B339" s="268">
        <v>43237</v>
      </c>
      <c r="C339" s="268"/>
      <c r="D339" s="269" t="s">
        <v>488</v>
      </c>
      <c r="E339" s="270" t="s">
        <v>653</v>
      </c>
      <c r="F339" s="265">
        <v>230.3</v>
      </c>
      <c r="G339" s="270"/>
      <c r="H339" s="270">
        <v>102.5</v>
      </c>
      <c r="I339" s="271">
        <v>348</v>
      </c>
      <c r="J339" s="239" t="s">
        <v>823</v>
      </c>
      <c r="K339" s="240">
        <f t="shared" si="184"/>
        <v>-127.80000000000001</v>
      </c>
      <c r="L339" s="241">
        <f t="shared" si="185"/>
        <v>-0.55492835432045162</v>
      </c>
      <c r="M339" s="237" t="s">
        <v>632</v>
      </c>
      <c r="N339" s="234">
        <v>43896</v>
      </c>
      <c r="O339" s="1"/>
      <c r="P339" s="1"/>
      <c r="Q339" s="1"/>
      <c r="R339" s="6" t="s">
        <v>810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54">
        <v>134</v>
      </c>
      <c r="B340" s="255">
        <v>43258</v>
      </c>
      <c r="C340" s="255"/>
      <c r="D340" s="256" t="s">
        <v>450</v>
      </c>
      <c r="E340" s="257" t="s">
        <v>653</v>
      </c>
      <c r="F340" s="257">
        <f>342.5-5.1</f>
        <v>337.4</v>
      </c>
      <c r="G340" s="257"/>
      <c r="H340" s="257">
        <v>412.5</v>
      </c>
      <c r="I340" s="259">
        <v>439</v>
      </c>
      <c r="J340" s="229" t="s">
        <v>824</v>
      </c>
      <c r="K340" s="230">
        <f t="shared" si="184"/>
        <v>75.100000000000023</v>
      </c>
      <c r="L340" s="231">
        <f t="shared" si="185"/>
        <v>0.22258446947243635</v>
      </c>
      <c r="M340" s="226" t="s">
        <v>616</v>
      </c>
      <c r="N340" s="232">
        <v>44230</v>
      </c>
      <c r="O340" s="1"/>
      <c r="P340" s="1"/>
      <c r="Q340" s="1"/>
      <c r="R340" s="6" t="s">
        <v>814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80">
        <v>135</v>
      </c>
      <c r="B341" s="281">
        <v>43285</v>
      </c>
      <c r="C341" s="281"/>
      <c r="D341" s="20" t="s">
        <v>56</v>
      </c>
      <c r="E341" s="282" t="s">
        <v>653</v>
      </c>
      <c r="F341" s="283">
        <f>127.5-5.53</f>
        <v>121.97</v>
      </c>
      <c r="G341" s="282"/>
      <c r="H341" s="282"/>
      <c r="I341" s="284">
        <v>170</v>
      </c>
      <c r="J341" s="285" t="s">
        <v>619</v>
      </c>
      <c r="K341" s="286"/>
      <c r="L341" s="287"/>
      <c r="M341" s="16" t="s">
        <v>619</v>
      </c>
      <c r="N341" s="288"/>
      <c r="O341" s="1"/>
      <c r="P341" s="1"/>
      <c r="Q341" s="1"/>
      <c r="R341" s="6" t="s">
        <v>810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67">
        <v>136</v>
      </c>
      <c r="B342" s="268">
        <v>43294</v>
      </c>
      <c r="C342" s="268"/>
      <c r="D342" s="269" t="s">
        <v>372</v>
      </c>
      <c r="E342" s="270" t="s">
        <v>653</v>
      </c>
      <c r="F342" s="265">
        <v>46.5</v>
      </c>
      <c r="G342" s="270"/>
      <c r="H342" s="270">
        <v>17</v>
      </c>
      <c r="I342" s="271">
        <v>59</v>
      </c>
      <c r="J342" s="239" t="s">
        <v>825</v>
      </c>
      <c r="K342" s="240">
        <f t="shared" ref="K342:K350" si="186">H342-F342</f>
        <v>-29.5</v>
      </c>
      <c r="L342" s="241">
        <f t="shared" ref="L342:L350" si="187">K342/F342</f>
        <v>-0.63440860215053763</v>
      </c>
      <c r="M342" s="237" t="s">
        <v>632</v>
      </c>
      <c r="N342" s="234">
        <v>43887</v>
      </c>
      <c r="O342" s="1"/>
      <c r="P342" s="1"/>
      <c r="Q342" s="1"/>
      <c r="R342" s="6" t="s">
        <v>810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54">
        <v>137</v>
      </c>
      <c r="B343" s="255">
        <v>43396</v>
      </c>
      <c r="C343" s="255"/>
      <c r="D343" s="256" t="s">
        <v>428</v>
      </c>
      <c r="E343" s="257" t="s">
        <v>653</v>
      </c>
      <c r="F343" s="257">
        <v>156.5</v>
      </c>
      <c r="G343" s="257"/>
      <c r="H343" s="257">
        <v>207.5</v>
      </c>
      <c r="I343" s="259">
        <v>191</v>
      </c>
      <c r="J343" s="229" t="s">
        <v>711</v>
      </c>
      <c r="K343" s="230">
        <f t="shared" si="186"/>
        <v>51</v>
      </c>
      <c r="L343" s="231">
        <f t="shared" si="187"/>
        <v>0.32587859424920129</v>
      </c>
      <c r="M343" s="226" t="s">
        <v>616</v>
      </c>
      <c r="N343" s="232">
        <v>44369</v>
      </c>
      <c r="O343" s="1"/>
      <c r="P343" s="1"/>
      <c r="Q343" s="1"/>
      <c r="R343" s="6" t="s">
        <v>810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54">
        <v>138</v>
      </c>
      <c r="B344" s="255">
        <v>43439</v>
      </c>
      <c r="C344" s="255"/>
      <c r="D344" s="256" t="s">
        <v>332</v>
      </c>
      <c r="E344" s="257" t="s">
        <v>653</v>
      </c>
      <c r="F344" s="257">
        <v>259.5</v>
      </c>
      <c r="G344" s="257"/>
      <c r="H344" s="257">
        <v>320</v>
      </c>
      <c r="I344" s="259">
        <v>320</v>
      </c>
      <c r="J344" s="229" t="s">
        <v>711</v>
      </c>
      <c r="K344" s="230">
        <f t="shared" si="186"/>
        <v>60.5</v>
      </c>
      <c r="L344" s="231">
        <f t="shared" si="187"/>
        <v>0.23314065510597304</v>
      </c>
      <c r="M344" s="226" t="s">
        <v>616</v>
      </c>
      <c r="N344" s="232">
        <v>44323</v>
      </c>
      <c r="O344" s="1"/>
      <c r="P344" s="1"/>
      <c r="Q344" s="1"/>
      <c r="R344" s="6" t="s">
        <v>810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67">
        <v>139</v>
      </c>
      <c r="B345" s="268">
        <v>43439</v>
      </c>
      <c r="C345" s="268"/>
      <c r="D345" s="269" t="s">
        <v>826</v>
      </c>
      <c r="E345" s="270" t="s">
        <v>653</v>
      </c>
      <c r="F345" s="270">
        <v>715</v>
      </c>
      <c r="G345" s="270"/>
      <c r="H345" s="270">
        <v>445</v>
      </c>
      <c r="I345" s="271">
        <v>840</v>
      </c>
      <c r="J345" s="239" t="s">
        <v>827</v>
      </c>
      <c r="K345" s="240">
        <f t="shared" si="186"/>
        <v>-270</v>
      </c>
      <c r="L345" s="241">
        <f t="shared" si="187"/>
        <v>-0.3776223776223776</v>
      </c>
      <c r="M345" s="237" t="s">
        <v>632</v>
      </c>
      <c r="N345" s="234">
        <v>43800</v>
      </c>
      <c r="O345" s="1"/>
      <c r="P345" s="1"/>
      <c r="Q345" s="1"/>
      <c r="R345" s="6" t="s">
        <v>810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54">
        <v>140</v>
      </c>
      <c r="B346" s="255">
        <v>43469</v>
      </c>
      <c r="C346" s="255"/>
      <c r="D346" s="256" t="s">
        <v>159</v>
      </c>
      <c r="E346" s="257" t="s">
        <v>653</v>
      </c>
      <c r="F346" s="257">
        <v>875</v>
      </c>
      <c r="G346" s="257"/>
      <c r="H346" s="257">
        <v>1165</v>
      </c>
      <c r="I346" s="259">
        <v>1185</v>
      </c>
      <c r="J346" s="229" t="s">
        <v>828</v>
      </c>
      <c r="K346" s="230">
        <f t="shared" si="186"/>
        <v>290</v>
      </c>
      <c r="L346" s="231">
        <f t="shared" si="187"/>
        <v>0.33142857142857141</v>
      </c>
      <c r="M346" s="226" t="s">
        <v>616</v>
      </c>
      <c r="N346" s="232">
        <v>43847</v>
      </c>
      <c r="O346" s="1"/>
      <c r="P346" s="1"/>
      <c r="Q346" s="1"/>
      <c r="R346" s="6" t="s">
        <v>810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54">
        <v>141</v>
      </c>
      <c r="B347" s="255">
        <v>43559</v>
      </c>
      <c r="C347" s="255"/>
      <c r="D347" s="256" t="s">
        <v>348</v>
      </c>
      <c r="E347" s="257" t="s">
        <v>653</v>
      </c>
      <c r="F347" s="257">
        <f>387-14.63</f>
        <v>372.37</v>
      </c>
      <c r="G347" s="257"/>
      <c r="H347" s="257">
        <v>490</v>
      </c>
      <c r="I347" s="259">
        <v>490</v>
      </c>
      <c r="J347" s="229" t="s">
        <v>711</v>
      </c>
      <c r="K347" s="230">
        <f t="shared" si="186"/>
        <v>117.63</v>
      </c>
      <c r="L347" s="231">
        <f t="shared" si="187"/>
        <v>0.31589548030185027</v>
      </c>
      <c r="M347" s="226" t="s">
        <v>616</v>
      </c>
      <c r="N347" s="232">
        <v>43850</v>
      </c>
      <c r="O347" s="1"/>
      <c r="P347" s="1"/>
      <c r="Q347" s="1"/>
      <c r="R347" s="6" t="s">
        <v>810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67">
        <v>142</v>
      </c>
      <c r="B348" s="268">
        <v>43578</v>
      </c>
      <c r="C348" s="268"/>
      <c r="D348" s="269" t="s">
        <v>829</v>
      </c>
      <c r="E348" s="270" t="s">
        <v>618</v>
      </c>
      <c r="F348" s="270">
        <v>220</v>
      </c>
      <c r="G348" s="270"/>
      <c r="H348" s="270">
        <v>127.5</v>
      </c>
      <c r="I348" s="271">
        <v>284</v>
      </c>
      <c r="J348" s="239" t="s">
        <v>830</v>
      </c>
      <c r="K348" s="240">
        <f t="shared" si="186"/>
        <v>-92.5</v>
      </c>
      <c r="L348" s="241">
        <f t="shared" si="187"/>
        <v>-0.42045454545454547</v>
      </c>
      <c r="M348" s="237" t="s">
        <v>632</v>
      </c>
      <c r="N348" s="234">
        <v>43896</v>
      </c>
      <c r="O348" s="1"/>
      <c r="P348" s="1"/>
      <c r="Q348" s="1"/>
      <c r="R348" s="6" t="s">
        <v>810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54">
        <v>143</v>
      </c>
      <c r="B349" s="255">
        <v>43622</v>
      </c>
      <c r="C349" s="255"/>
      <c r="D349" s="256" t="s">
        <v>497</v>
      </c>
      <c r="E349" s="257" t="s">
        <v>618</v>
      </c>
      <c r="F349" s="257">
        <v>332.8</v>
      </c>
      <c r="G349" s="257"/>
      <c r="H349" s="257">
        <v>405</v>
      </c>
      <c r="I349" s="259">
        <v>419</v>
      </c>
      <c r="J349" s="229" t="s">
        <v>831</v>
      </c>
      <c r="K349" s="230">
        <f t="shared" si="186"/>
        <v>72.199999999999989</v>
      </c>
      <c r="L349" s="231">
        <f t="shared" si="187"/>
        <v>0.21694711538461534</v>
      </c>
      <c r="M349" s="226" t="s">
        <v>616</v>
      </c>
      <c r="N349" s="232">
        <v>43860</v>
      </c>
      <c r="O349" s="1"/>
      <c r="P349" s="1"/>
      <c r="Q349" s="1"/>
      <c r="R349" s="6" t="s">
        <v>814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48">
        <v>144</v>
      </c>
      <c r="B350" s="247">
        <v>43641</v>
      </c>
      <c r="C350" s="247"/>
      <c r="D350" s="248" t="s">
        <v>152</v>
      </c>
      <c r="E350" s="249" t="s">
        <v>653</v>
      </c>
      <c r="F350" s="249">
        <v>386</v>
      </c>
      <c r="G350" s="250"/>
      <c r="H350" s="250">
        <v>395</v>
      </c>
      <c r="I350" s="250">
        <v>452</v>
      </c>
      <c r="J350" s="251" t="s">
        <v>832</v>
      </c>
      <c r="K350" s="252">
        <f t="shared" si="186"/>
        <v>9</v>
      </c>
      <c r="L350" s="253">
        <f t="shared" si="187"/>
        <v>2.3316062176165803E-2</v>
      </c>
      <c r="M350" s="249" t="s">
        <v>744</v>
      </c>
      <c r="N350" s="247">
        <v>43868</v>
      </c>
      <c r="O350" s="1"/>
      <c r="P350" s="1"/>
      <c r="Q350" s="1"/>
      <c r="R350" s="6" t="s">
        <v>814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48">
        <v>145</v>
      </c>
      <c r="B351" s="247">
        <v>43707</v>
      </c>
      <c r="C351" s="247"/>
      <c r="D351" s="248" t="s">
        <v>132</v>
      </c>
      <c r="E351" s="249" t="s">
        <v>653</v>
      </c>
      <c r="F351" s="249">
        <v>137.5</v>
      </c>
      <c r="G351" s="250"/>
      <c r="H351" s="250">
        <v>138.5</v>
      </c>
      <c r="I351" s="250">
        <v>190</v>
      </c>
      <c r="J351" s="251" t="s">
        <v>1068</v>
      </c>
      <c r="K351" s="252">
        <f t="shared" ref="K351" si="188">H351-F351</f>
        <v>1</v>
      </c>
      <c r="L351" s="253">
        <f t="shared" ref="L351" si="189">K351/F351</f>
        <v>7.2727272727272727E-3</v>
      </c>
      <c r="M351" s="249" t="s">
        <v>744</v>
      </c>
      <c r="N351" s="247">
        <v>44432</v>
      </c>
      <c r="O351" s="1"/>
      <c r="P351" s="1"/>
      <c r="Q351" s="1"/>
      <c r="R351" s="6" t="s">
        <v>810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54">
        <v>146</v>
      </c>
      <c r="B352" s="255">
        <v>43731</v>
      </c>
      <c r="C352" s="255"/>
      <c r="D352" s="256" t="s">
        <v>441</v>
      </c>
      <c r="E352" s="257" t="s">
        <v>653</v>
      </c>
      <c r="F352" s="257">
        <v>235</v>
      </c>
      <c r="G352" s="257"/>
      <c r="H352" s="257">
        <v>295</v>
      </c>
      <c r="I352" s="259">
        <v>296</v>
      </c>
      <c r="J352" s="229" t="s">
        <v>833</v>
      </c>
      <c r="K352" s="230">
        <f t="shared" ref="K352:K357" si="190">H352-F352</f>
        <v>60</v>
      </c>
      <c r="L352" s="231">
        <f t="shared" ref="L352:L357" si="191">K352/F352</f>
        <v>0.25531914893617019</v>
      </c>
      <c r="M352" s="226" t="s">
        <v>616</v>
      </c>
      <c r="N352" s="232">
        <v>43844</v>
      </c>
      <c r="O352" s="1"/>
      <c r="P352" s="1"/>
      <c r="Q352" s="1"/>
      <c r="R352" s="6" t="s">
        <v>814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54">
        <v>147</v>
      </c>
      <c r="B353" s="255">
        <v>43752</v>
      </c>
      <c r="C353" s="255"/>
      <c r="D353" s="256" t="s">
        <v>834</v>
      </c>
      <c r="E353" s="257" t="s">
        <v>653</v>
      </c>
      <c r="F353" s="257">
        <v>277.5</v>
      </c>
      <c r="G353" s="257"/>
      <c r="H353" s="257">
        <v>333</v>
      </c>
      <c r="I353" s="259">
        <v>333</v>
      </c>
      <c r="J353" s="229" t="s">
        <v>835</v>
      </c>
      <c r="K353" s="230">
        <f t="shared" si="190"/>
        <v>55.5</v>
      </c>
      <c r="L353" s="231">
        <f t="shared" si="191"/>
        <v>0.2</v>
      </c>
      <c r="M353" s="226" t="s">
        <v>616</v>
      </c>
      <c r="N353" s="232">
        <v>43846</v>
      </c>
      <c r="O353" s="1"/>
      <c r="P353" s="1"/>
      <c r="Q353" s="1"/>
      <c r="R353" s="6" t="s">
        <v>810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54">
        <v>148</v>
      </c>
      <c r="B354" s="255">
        <v>43752</v>
      </c>
      <c r="C354" s="255"/>
      <c r="D354" s="256" t="s">
        <v>836</v>
      </c>
      <c r="E354" s="257" t="s">
        <v>653</v>
      </c>
      <c r="F354" s="257">
        <v>930</v>
      </c>
      <c r="G354" s="257"/>
      <c r="H354" s="257">
        <v>1165</v>
      </c>
      <c r="I354" s="259">
        <v>1200</v>
      </c>
      <c r="J354" s="229" t="s">
        <v>837</v>
      </c>
      <c r="K354" s="230">
        <f t="shared" si="190"/>
        <v>235</v>
      </c>
      <c r="L354" s="231">
        <f t="shared" si="191"/>
        <v>0.25268817204301075</v>
      </c>
      <c r="M354" s="226" t="s">
        <v>616</v>
      </c>
      <c r="N354" s="232">
        <v>43847</v>
      </c>
      <c r="O354" s="1"/>
      <c r="P354" s="1"/>
      <c r="Q354" s="1"/>
      <c r="R354" s="6" t="s">
        <v>814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54">
        <v>149</v>
      </c>
      <c r="B355" s="255">
        <v>43753</v>
      </c>
      <c r="C355" s="255"/>
      <c r="D355" s="256" t="s">
        <v>838</v>
      </c>
      <c r="E355" s="257" t="s">
        <v>653</v>
      </c>
      <c r="F355" s="227">
        <v>111</v>
      </c>
      <c r="G355" s="257"/>
      <c r="H355" s="257">
        <v>141</v>
      </c>
      <c r="I355" s="259">
        <v>141</v>
      </c>
      <c r="J355" s="229" t="s">
        <v>636</v>
      </c>
      <c r="K355" s="230">
        <f t="shared" si="190"/>
        <v>30</v>
      </c>
      <c r="L355" s="231">
        <f t="shared" si="191"/>
        <v>0.27027027027027029</v>
      </c>
      <c r="M355" s="226" t="s">
        <v>616</v>
      </c>
      <c r="N355" s="232">
        <v>44328</v>
      </c>
      <c r="O355" s="1"/>
      <c r="P355" s="1"/>
      <c r="Q355" s="1"/>
      <c r="R355" s="6" t="s">
        <v>814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54">
        <v>150</v>
      </c>
      <c r="B356" s="255">
        <v>43753</v>
      </c>
      <c r="C356" s="255"/>
      <c r="D356" s="256" t="s">
        <v>839</v>
      </c>
      <c r="E356" s="257" t="s">
        <v>653</v>
      </c>
      <c r="F356" s="227">
        <v>296</v>
      </c>
      <c r="G356" s="257"/>
      <c r="H356" s="257">
        <v>370</v>
      </c>
      <c r="I356" s="259">
        <v>370</v>
      </c>
      <c r="J356" s="229" t="s">
        <v>711</v>
      </c>
      <c r="K356" s="230">
        <f t="shared" si="190"/>
        <v>74</v>
      </c>
      <c r="L356" s="231">
        <f t="shared" si="191"/>
        <v>0.25</v>
      </c>
      <c r="M356" s="226" t="s">
        <v>616</v>
      </c>
      <c r="N356" s="232">
        <v>43853</v>
      </c>
      <c r="O356" s="1"/>
      <c r="P356" s="1"/>
      <c r="Q356" s="1"/>
      <c r="R356" s="6" t="s">
        <v>814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54">
        <v>151</v>
      </c>
      <c r="B357" s="255">
        <v>43754</v>
      </c>
      <c r="C357" s="255"/>
      <c r="D357" s="256" t="s">
        <v>840</v>
      </c>
      <c r="E357" s="257" t="s">
        <v>653</v>
      </c>
      <c r="F357" s="227">
        <v>300</v>
      </c>
      <c r="G357" s="257"/>
      <c r="H357" s="257">
        <v>382.5</v>
      </c>
      <c r="I357" s="259">
        <v>344</v>
      </c>
      <c r="J357" s="229" t="s">
        <v>841</v>
      </c>
      <c r="K357" s="230">
        <f t="shared" si="190"/>
        <v>82.5</v>
      </c>
      <c r="L357" s="231">
        <f t="shared" si="191"/>
        <v>0.27500000000000002</v>
      </c>
      <c r="M357" s="226" t="s">
        <v>616</v>
      </c>
      <c r="N357" s="232">
        <v>44238</v>
      </c>
      <c r="O357" s="1"/>
      <c r="P357" s="1"/>
      <c r="Q357" s="1"/>
      <c r="R357" s="6" t="s">
        <v>814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89">
        <v>152</v>
      </c>
      <c r="B358" s="290">
        <v>43832</v>
      </c>
      <c r="C358" s="290"/>
      <c r="D358" s="291" t="s">
        <v>842</v>
      </c>
      <c r="E358" s="58" t="s">
        <v>653</v>
      </c>
      <c r="F358" s="292" t="s">
        <v>843</v>
      </c>
      <c r="G358" s="58"/>
      <c r="H358" s="58"/>
      <c r="I358" s="293">
        <v>590</v>
      </c>
      <c r="J358" s="285" t="s">
        <v>619</v>
      </c>
      <c r="K358" s="285"/>
      <c r="L358" s="294"/>
      <c r="M358" s="295" t="s">
        <v>619</v>
      </c>
      <c r="N358" s="296"/>
      <c r="O358" s="1"/>
      <c r="P358" s="1"/>
      <c r="Q358" s="1"/>
      <c r="R358" s="6" t="s">
        <v>814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54">
        <v>153</v>
      </c>
      <c r="B359" s="255">
        <v>43966</v>
      </c>
      <c r="C359" s="255"/>
      <c r="D359" s="256" t="s">
        <v>72</v>
      </c>
      <c r="E359" s="257" t="s">
        <v>653</v>
      </c>
      <c r="F359" s="227">
        <v>67.5</v>
      </c>
      <c r="G359" s="257"/>
      <c r="H359" s="257">
        <v>86</v>
      </c>
      <c r="I359" s="259">
        <v>86</v>
      </c>
      <c r="J359" s="229" t="s">
        <v>844</v>
      </c>
      <c r="K359" s="230">
        <f t="shared" ref="K359:K366" si="192">H359-F359</f>
        <v>18.5</v>
      </c>
      <c r="L359" s="231">
        <f t="shared" ref="L359:L366" si="193">K359/F359</f>
        <v>0.27407407407407408</v>
      </c>
      <c r="M359" s="226" t="s">
        <v>616</v>
      </c>
      <c r="N359" s="232">
        <v>44008</v>
      </c>
      <c r="O359" s="1"/>
      <c r="P359" s="1"/>
      <c r="Q359" s="1"/>
      <c r="R359" s="6" t="s">
        <v>814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54">
        <v>154</v>
      </c>
      <c r="B360" s="255">
        <v>44035</v>
      </c>
      <c r="C360" s="255"/>
      <c r="D360" s="256" t="s">
        <v>496</v>
      </c>
      <c r="E360" s="257" t="s">
        <v>653</v>
      </c>
      <c r="F360" s="227">
        <v>231</v>
      </c>
      <c r="G360" s="257"/>
      <c r="H360" s="257">
        <v>281</v>
      </c>
      <c r="I360" s="259">
        <v>281</v>
      </c>
      <c r="J360" s="229" t="s">
        <v>711</v>
      </c>
      <c r="K360" s="230">
        <f t="shared" si="192"/>
        <v>50</v>
      </c>
      <c r="L360" s="231">
        <f t="shared" si="193"/>
        <v>0.21645021645021645</v>
      </c>
      <c r="M360" s="226" t="s">
        <v>616</v>
      </c>
      <c r="N360" s="232">
        <v>44358</v>
      </c>
      <c r="O360" s="1"/>
      <c r="P360" s="1"/>
      <c r="Q360" s="1"/>
      <c r="R360" s="6" t="s">
        <v>814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54">
        <v>155</v>
      </c>
      <c r="B361" s="255">
        <v>44092</v>
      </c>
      <c r="C361" s="255"/>
      <c r="D361" s="256" t="s">
        <v>417</v>
      </c>
      <c r="E361" s="257" t="s">
        <v>653</v>
      </c>
      <c r="F361" s="257">
        <v>206</v>
      </c>
      <c r="G361" s="257"/>
      <c r="H361" s="257">
        <v>248</v>
      </c>
      <c r="I361" s="259">
        <v>248</v>
      </c>
      <c r="J361" s="229" t="s">
        <v>711</v>
      </c>
      <c r="K361" s="230">
        <f t="shared" si="192"/>
        <v>42</v>
      </c>
      <c r="L361" s="231">
        <f t="shared" si="193"/>
        <v>0.20388349514563106</v>
      </c>
      <c r="M361" s="226" t="s">
        <v>616</v>
      </c>
      <c r="N361" s="232">
        <v>44214</v>
      </c>
      <c r="O361" s="1"/>
      <c r="P361" s="1"/>
      <c r="Q361" s="1"/>
      <c r="R361" s="6" t="s">
        <v>814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54">
        <v>156</v>
      </c>
      <c r="B362" s="255">
        <v>44140</v>
      </c>
      <c r="C362" s="255"/>
      <c r="D362" s="256" t="s">
        <v>417</v>
      </c>
      <c r="E362" s="257" t="s">
        <v>653</v>
      </c>
      <c r="F362" s="257">
        <v>182.5</v>
      </c>
      <c r="G362" s="257"/>
      <c r="H362" s="257">
        <v>248</v>
      </c>
      <c r="I362" s="259">
        <v>248</v>
      </c>
      <c r="J362" s="229" t="s">
        <v>711</v>
      </c>
      <c r="K362" s="230">
        <f t="shared" si="192"/>
        <v>65.5</v>
      </c>
      <c r="L362" s="231">
        <f t="shared" si="193"/>
        <v>0.35890410958904112</v>
      </c>
      <c r="M362" s="226" t="s">
        <v>616</v>
      </c>
      <c r="N362" s="232">
        <v>44214</v>
      </c>
      <c r="O362" s="1"/>
      <c r="P362" s="1"/>
      <c r="Q362" s="1"/>
      <c r="R362" s="6" t="s">
        <v>814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54">
        <v>157</v>
      </c>
      <c r="B363" s="255">
        <v>44140</v>
      </c>
      <c r="C363" s="255"/>
      <c r="D363" s="256" t="s">
        <v>332</v>
      </c>
      <c r="E363" s="257" t="s">
        <v>653</v>
      </c>
      <c r="F363" s="257">
        <v>247.5</v>
      </c>
      <c r="G363" s="257"/>
      <c r="H363" s="257">
        <v>320</v>
      </c>
      <c r="I363" s="259">
        <v>320</v>
      </c>
      <c r="J363" s="229" t="s">
        <v>711</v>
      </c>
      <c r="K363" s="230">
        <f t="shared" si="192"/>
        <v>72.5</v>
      </c>
      <c r="L363" s="231">
        <f t="shared" si="193"/>
        <v>0.29292929292929293</v>
      </c>
      <c r="M363" s="226" t="s">
        <v>616</v>
      </c>
      <c r="N363" s="232">
        <v>44323</v>
      </c>
      <c r="O363" s="1"/>
      <c r="P363" s="1"/>
      <c r="Q363" s="1"/>
      <c r="R363" s="6" t="s">
        <v>814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54">
        <v>158</v>
      </c>
      <c r="B364" s="255">
        <v>44140</v>
      </c>
      <c r="C364" s="255"/>
      <c r="D364" s="256" t="s">
        <v>273</v>
      </c>
      <c r="E364" s="257" t="s">
        <v>653</v>
      </c>
      <c r="F364" s="227">
        <v>925</v>
      </c>
      <c r="G364" s="257"/>
      <c r="H364" s="257">
        <v>1095</v>
      </c>
      <c r="I364" s="259">
        <v>1093</v>
      </c>
      <c r="J364" s="229" t="s">
        <v>845</v>
      </c>
      <c r="K364" s="230">
        <f t="shared" si="192"/>
        <v>170</v>
      </c>
      <c r="L364" s="231">
        <f t="shared" si="193"/>
        <v>0.18378378378378379</v>
      </c>
      <c r="M364" s="226" t="s">
        <v>616</v>
      </c>
      <c r="N364" s="232">
        <v>44201</v>
      </c>
      <c r="O364" s="1"/>
      <c r="P364" s="1"/>
      <c r="Q364" s="1"/>
      <c r="R364" s="6" t="s">
        <v>814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54">
        <v>159</v>
      </c>
      <c r="B365" s="255">
        <v>44140</v>
      </c>
      <c r="C365" s="255"/>
      <c r="D365" s="256" t="s">
        <v>348</v>
      </c>
      <c r="E365" s="257" t="s">
        <v>653</v>
      </c>
      <c r="F365" s="227">
        <v>332.5</v>
      </c>
      <c r="G365" s="257"/>
      <c r="H365" s="257">
        <v>393</v>
      </c>
      <c r="I365" s="259">
        <v>406</v>
      </c>
      <c r="J365" s="229" t="s">
        <v>846</v>
      </c>
      <c r="K365" s="230">
        <f t="shared" si="192"/>
        <v>60.5</v>
      </c>
      <c r="L365" s="231">
        <f t="shared" si="193"/>
        <v>0.18195488721804512</v>
      </c>
      <c r="M365" s="226" t="s">
        <v>616</v>
      </c>
      <c r="N365" s="232">
        <v>44256</v>
      </c>
      <c r="O365" s="1"/>
      <c r="P365" s="1"/>
      <c r="Q365" s="1"/>
      <c r="R365" s="6" t="s">
        <v>814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54">
        <v>160</v>
      </c>
      <c r="B366" s="255">
        <v>44141</v>
      </c>
      <c r="C366" s="255"/>
      <c r="D366" s="256" t="s">
        <v>496</v>
      </c>
      <c r="E366" s="257" t="s">
        <v>653</v>
      </c>
      <c r="F366" s="227">
        <v>231</v>
      </c>
      <c r="G366" s="257"/>
      <c r="H366" s="257">
        <v>281</v>
      </c>
      <c r="I366" s="259">
        <v>281</v>
      </c>
      <c r="J366" s="229" t="s">
        <v>711</v>
      </c>
      <c r="K366" s="230">
        <f t="shared" si="192"/>
        <v>50</v>
      </c>
      <c r="L366" s="231">
        <f t="shared" si="193"/>
        <v>0.21645021645021645</v>
      </c>
      <c r="M366" s="226" t="s">
        <v>616</v>
      </c>
      <c r="N366" s="232">
        <v>44358</v>
      </c>
      <c r="O366" s="1"/>
      <c r="P366" s="1"/>
      <c r="Q366" s="1"/>
      <c r="R366" s="6" t="s">
        <v>814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97">
        <v>161</v>
      </c>
      <c r="B367" s="290">
        <v>44187</v>
      </c>
      <c r="C367" s="290"/>
      <c r="D367" s="291" t="s">
        <v>469</v>
      </c>
      <c r="E367" s="58" t="s">
        <v>653</v>
      </c>
      <c r="F367" s="292" t="s">
        <v>847</v>
      </c>
      <c r="G367" s="58"/>
      <c r="H367" s="58"/>
      <c r="I367" s="293">
        <v>239</v>
      </c>
      <c r="J367" s="285" t="s">
        <v>619</v>
      </c>
      <c r="K367" s="285"/>
      <c r="L367" s="294"/>
      <c r="M367" s="295"/>
      <c r="N367" s="296"/>
      <c r="O367" s="1"/>
      <c r="P367" s="1"/>
      <c r="Q367" s="1"/>
      <c r="R367" s="6" t="s">
        <v>814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97">
        <v>162</v>
      </c>
      <c r="B368" s="290">
        <v>44258</v>
      </c>
      <c r="C368" s="290"/>
      <c r="D368" s="291" t="s">
        <v>842</v>
      </c>
      <c r="E368" s="58" t="s">
        <v>653</v>
      </c>
      <c r="F368" s="292" t="s">
        <v>843</v>
      </c>
      <c r="G368" s="58"/>
      <c r="H368" s="58"/>
      <c r="I368" s="293">
        <v>590</v>
      </c>
      <c r="J368" s="285" t="s">
        <v>619</v>
      </c>
      <c r="K368" s="285"/>
      <c r="L368" s="294"/>
      <c r="M368" s="295"/>
      <c r="N368" s="296"/>
      <c r="O368" s="1"/>
      <c r="P368" s="1"/>
      <c r="R368" s="6" t="s">
        <v>814</v>
      </c>
    </row>
    <row r="369" spans="1:26" ht="12.75" customHeight="1">
      <c r="A369" s="254">
        <v>163</v>
      </c>
      <c r="B369" s="255">
        <v>44274</v>
      </c>
      <c r="C369" s="255"/>
      <c r="D369" s="256" t="s">
        <v>348</v>
      </c>
      <c r="E369" s="257" t="s">
        <v>653</v>
      </c>
      <c r="F369" s="227">
        <v>355</v>
      </c>
      <c r="G369" s="257"/>
      <c r="H369" s="257">
        <v>422.5</v>
      </c>
      <c r="I369" s="259">
        <v>420</v>
      </c>
      <c r="J369" s="229" t="s">
        <v>848</v>
      </c>
      <c r="K369" s="230">
        <f t="shared" ref="K369:K371" si="194">H369-F369</f>
        <v>67.5</v>
      </c>
      <c r="L369" s="231">
        <f t="shared" ref="L369:L371" si="195">K369/F369</f>
        <v>0.19014084507042253</v>
      </c>
      <c r="M369" s="226" t="s">
        <v>616</v>
      </c>
      <c r="N369" s="232">
        <v>44361</v>
      </c>
      <c r="O369" s="1"/>
      <c r="R369" s="298" t="s">
        <v>814</v>
      </c>
    </row>
    <row r="370" spans="1:26" ht="12.75" customHeight="1">
      <c r="A370" s="254">
        <v>164</v>
      </c>
      <c r="B370" s="255">
        <v>44295</v>
      </c>
      <c r="C370" s="255"/>
      <c r="D370" s="256" t="s">
        <v>849</v>
      </c>
      <c r="E370" s="257" t="s">
        <v>653</v>
      </c>
      <c r="F370" s="227">
        <v>555</v>
      </c>
      <c r="G370" s="257"/>
      <c r="H370" s="257">
        <v>663</v>
      </c>
      <c r="I370" s="259">
        <v>663</v>
      </c>
      <c r="J370" s="229" t="s">
        <v>850</v>
      </c>
      <c r="K370" s="230">
        <f t="shared" si="194"/>
        <v>108</v>
      </c>
      <c r="L370" s="231">
        <f t="shared" si="195"/>
        <v>0.19459459459459461</v>
      </c>
      <c r="M370" s="226" t="s">
        <v>616</v>
      </c>
      <c r="N370" s="232">
        <v>44321</v>
      </c>
      <c r="O370" s="1"/>
      <c r="P370" s="1"/>
      <c r="Q370" s="1"/>
      <c r="R370" s="298" t="s">
        <v>814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54">
        <v>165</v>
      </c>
      <c r="B371" s="255">
        <v>44308</v>
      </c>
      <c r="C371" s="255"/>
      <c r="D371" s="256" t="s">
        <v>385</v>
      </c>
      <c r="E371" s="257" t="s">
        <v>653</v>
      </c>
      <c r="F371" s="227">
        <v>126.5</v>
      </c>
      <c r="G371" s="257"/>
      <c r="H371" s="257">
        <v>155</v>
      </c>
      <c r="I371" s="259">
        <v>155</v>
      </c>
      <c r="J371" s="229" t="s">
        <v>711</v>
      </c>
      <c r="K371" s="230">
        <f t="shared" si="194"/>
        <v>28.5</v>
      </c>
      <c r="L371" s="231">
        <f t="shared" si="195"/>
        <v>0.22529644268774704</v>
      </c>
      <c r="M371" s="226" t="s">
        <v>616</v>
      </c>
      <c r="N371" s="232">
        <v>44362</v>
      </c>
      <c r="O371" s="1"/>
      <c r="R371" s="298" t="s">
        <v>814</v>
      </c>
    </row>
    <row r="372" spans="1:26" ht="12.75" customHeight="1">
      <c r="A372" s="297">
        <v>166</v>
      </c>
      <c r="B372" s="290">
        <v>44368</v>
      </c>
      <c r="C372" s="290"/>
      <c r="D372" s="291" t="s">
        <v>404</v>
      </c>
      <c r="E372" s="58" t="s">
        <v>653</v>
      </c>
      <c r="F372" s="292" t="s">
        <v>851</v>
      </c>
      <c r="G372" s="58"/>
      <c r="H372" s="58"/>
      <c r="I372" s="293">
        <v>344</v>
      </c>
      <c r="J372" s="285" t="s">
        <v>619</v>
      </c>
      <c r="K372" s="297"/>
      <c r="L372" s="290"/>
      <c r="M372" s="290"/>
      <c r="N372" s="291"/>
      <c r="O372" s="1"/>
      <c r="R372" s="298" t="s">
        <v>814</v>
      </c>
    </row>
    <row r="373" spans="1:26" ht="12.75" customHeight="1">
      <c r="A373" s="297">
        <v>167</v>
      </c>
      <c r="B373" s="290">
        <v>44368</v>
      </c>
      <c r="C373" s="290"/>
      <c r="D373" s="291" t="s">
        <v>496</v>
      </c>
      <c r="E373" s="58" t="s">
        <v>653</v>
      </c>
      <c r="F373" s="292" t="s">
        <v>852</v>
      </c>
      <c r="G373" s="58"/>
      <c r="H373" s="58"/>
      <c r="I373" s="293">
        <v>320</v>
      </c>
      <c r="J373" s="285" t="s">
        <v>619</v>
      </c>
      <c r="K373" s="297"/>
      <c r="L373" s="290"/>
      <c r="M373" s="290"/>
      <c r="N373" s="291"/>
      <c r="O373" s="44"/>
      <c r="R373" s="298" t="s">
        <v>814</v>
      </c>
    </row>
    <row r="374" spans="1:26" ht="12.75" customHeight="1">
      <c r="A374" s="297">
        <v>168</v>
      </c>
      <c r="B374" s="290">
        <v>44406</v>
      </c>
      <c r="C374" s="290"/>
      <c r="D374" s="291" t="s">
        <v>385</v>
      </c>
      <c r="E374" s="58" t="s">
        <v>653</v>
      </c>
      <c r="F374" s="292" t="s">
        <v>869</v>
      </c>
      <c r="G374" s="58"/>
      <c r="H374" s="58"/>
      <c r="I374" s="58">
        <v>200</v>
      </c>
      <c r="J374" s="285" t="s">
        <v>619</v>
      </c>
      <c r="K374" s="297"/>
      <c r="L374" s="290"/>
      <c r="M374" s="290"/>
      <c r="N374" s="291"/>
      <c r="O374" s="44"/>
      <c r="R374" s="298" t="s">
        <v>814</v>
      </c>
    </row>
    <row r="375" spans="1:26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298"/>
    </row>
    <row r="376" spans="1:26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298"/>
    </row>
    <row r="377" spans="1:26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298"/>
    </row>
    <row r="378" spans="1:26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298"/>
    </row>
    <row r="379" spans="1:26" ht="12.75" customHeight="1">
      <c r="A379" s="297"/>
      <c r="B379" s="299" t="s">
        <v>853</v>
      </c>
      <c r="F379" s="61"/>
      <c r="G379" s="61"/>
      <c r="H379" s="61"/>
      <c r="I379" s="61"/>
      <c r="J379" s="44"/>
      <c r="K379" s="61"/>
      <c r="L379" s="61"/>
      <c r="M379" s="61"/>
      <c r="O379" s="44"/>
      <c r="R379" s="298"/>
    </row>
    <row r="380" spans="1:26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1:26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1:26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1:26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1:26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1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1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1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1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1:18" ht="12.75" customHeight="1">
      <c r="A389" s="300"/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1:18" ht="12.75" customHeight="1">
      <c r="A390" s="300"/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1:18" ht="12.75" customHeight="1">
      <c r="A391" s="58"/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1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1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1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1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1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1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1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1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1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  <row r="535" spans="6:18" ht="12.75" customHeight="1">
      <c r="F535" s="61"/>
      <c r="G535" s="61"/>
      <c r="H535" s="61"/>
      <c r="I535" s="61"/>
      <c r="J535" s="44"/>
      <c r="K535" s="61"/>
      <c r="L535" s="61"/>
      <c r="M535" s="61"/>
      <c r="O535" s="44"/>
      <c r="R535" s="61"/>
    </row>
    <row r="536" spans="6:18" ht="12.75" customHeight="1">
      <c r="F536" s="61"/>
      <c r="G536" s="61"/>
      <c r="H536" s="61"/>
      <c r="I536" s="61"/>
      <c r="J536" s="44"/>
      <c r="K536" s="61"/>
      <c r="L536" s="61"/>
      <c r="M536" s="61"/>
      <c r="O536" s="44"/>
      <c r="R536" s="61"/>
    </row>
    <row r="537" spans="6:18" ht="12.75" customHeight="1">
      <c r="F537" s="61"/>
      <c r="G537" s="61"/>
      <c r="H537" s="61"/>
      <c r="I537" s="61"/>
      <c r="J537" s="44"/>
      <c r="K537" s="61"/>
      <c r="L537" s="61"/>
      <c r="M537" s="61"/>
      <c r="O537" s="44"/>
      <c r="R537" s="61"/>
    </row>
    <row r="538" spans="6:18" ht="12.75" customHeight="1">
      <c r="F538" s="61"/>
      <c r="G538" s="61"/>
      <c r="H538" s="61"/>
      <c r="I538" s="61"/>
      <c r="J538" s="44"/>
      <c r="K538" s="61"/>
      <c r="L538" s="61"/>
      <c r="M538" s="61"/>
      <c r="O538" s="44"/>
      <c r="R538" s="61"/>
    </row>
    <row r="539" spans="6:18" ht="12.75" customHeight="1">
      <c r="F539" s="61"/>
      <c r="G539" s="61"/>
      <c r="H539" s="61"/>
      <c r="I539" s="61"/>
      <c r="J539" s="44"/>
      <c r="K539" s="61"/>
      <c r="L539" s="61"/>
      <c r="M539" s="61"/>
      <c r="O539" s="44"/>
      <c r="R539" s="61"/>
    </row>
    <row r="540" spans="6:18" ht="12.75" customHeight="1">
      <c r="F540" s="61"/>
      <c r="G540" s="61"/>
      <c r="H540" s="61"/>
      <c r="I540" s="61"/>
      <c r="J540" s="44"/>
      <c r="K540" s="61"/>
      <c r="L540" s="61"/>
      <c r="M540" s="61"/>
      <c r="O540" s="44"/>
      <c r="R540" s="61"/>
    </row>
    <row r="541" spans="6:18" ht="12.75" customHeight="1">
      <c r="F541" s="61"/>
      <c r="G541" s="61"/>
      <c r="H541" s="61"/>
      <c r="I541" s="61"/>
      <c r="J541" s="44"/>
      <c r="K541" s="61"/>
      <c r="L541" s="61"/>
      <c r="M541" s="61"/>
      <c r="O541" s="44"/>
      <c r="R541" s="61"/>
    </row>
    <row r="542" spans="6:18" ht="12.75" customHeight="1">
      <c r="F542" s="61"/>
      <c r="G542" s="61"/>
      <c r="H542" s="61"/>
      <c r="I542" s="61"/>
      <c r="J542" s="44"/>
      <c r="K542" s="61"/>
      <c r="L542" s="61"/>
      <c r="M542" s="61"/>
      <c r="O542" s="44"/>
      <c r="R542" s="61"/>
    </row>
    <row r="543" spans="6:18" ht="12.75" customHeight="1">
      <c r="F543" s="61"/>
      <c r="G543" s="61"/>
      <c r="H543" s="61"/>
      <c r="I543" s="61"/>
      <c r="J543" s="44"/>
      <c r="K543" s="61"/>
      <c r="L543" s="61"/>
      <c r="M543" s="61"/>
      <c r="O543" s="44"/>
      <c r="R543" s="61"/>
    </row>
    <row r="544" spans="6:18" ht="12.75" customHeight="1">
      <c r="F544" s="61"/>
      <c r="G544" s="61"/>
      <c r="H544" s="61"/>
      <c r="I544" s="61"/>
      <c r="J544" s="44"/>
      <c r="K544" s="61"/>
      <c r="L544" s="61"/>
      <c r="M544" s="61"/>
      <c r="O544" s="44"/>
      <c r="R544" s="61"/>
    </row>
    <row r="545" spans="6:18" ht="12.75" customHeight="1">
      <c r="F545" s="61"/>
      <c r="G545" s="61"/>
      <c r="H545" s="61"/>
      <c r="I545" s="61"/>
      <c r="J545" s="44"/>
      <c r="K545" s="61"/>
      <c r="L545" s="61"/>
      <c r="M545" s="61"/>
      <c r="O545" s="44"/>
      <c r="R545" s="61"/>
    </row>
    <row r="546" spans="6:18" ht="12.75" customHeight="1">
      <c r="F546" s="61"/>
      <c r="G546" s="61"/>
      <c r="H546" s="61"/>
      <c r="I546" s="61"/>
      <c r="J546" s="44"/>
      <c r="K546" s="61"/>
      <c r="L546" s="61"/>
      <c r="M546" s="61"/>
      <c r="O546" s="44"/>
      <c r="R546" s="61"/>
    </row>
    <row r="547" spans="6:18" ht="12.75" customHeight="1">
      <c r="F547" s="61"/>
      <c r="G547" s="61"/>
      <c r="H547" s="61"/>
      <c r="I547" s="61"/>
      <c r="J547" s="44"/>
      <c r="K547" s="61"/>
      <c r="L547" s="61"/>
      <c r="M547" s="61"/>
      <c r="O547" s="44"/>
      <c r="R547" s="61"/>
    </row>
    <row r="548" spans="6:18" ht="12.75" customHeight="1">
      <c r="F548" s="61"/>
      <c r="G548" s="61"/>
      <c r="H548" s="61"/>
      <c r="I548" s="61"/>
      <c r="J548" s="44"/>
      <c r="K548" s="61"/>
      <c r="L548" s="61"/>
      <c r="M548" s="61"/>
      <c r="O548" s="44"/>
      <c r="R548" s="61"/>
    </row>
    <row r="549" spans="6:18" ht="12.75" customHeight="1">
      <c r="F549" s="61"/>
      <c r="G549" s="61"/>
      <c r="H549" s="61"/>
      <c r="I549" s="61"/>
      <c r="J549" s="44"/>
      <c r="K549" s="61"/>
      <c r="L549" s="61"/>
      <c r="M549" s="61"/>
      <c r="O549" s="44"/>
      <c r="R549" s="61"/>
    </row>
    <row r="550" spans="6:18" ht="12.75" customHeight="1">
      <c r="F550" s="61"/>
      <c r="G550" s="61"/>
      <c r="H550" s="61"/>
      <c r="I550" s="61"/>
      <c r="J550" s="44"/>
      <c r="K550" s="61"/>
      <c r="L550" s="61"/>
      <c r="M550" s="61"/>
      <c r="O550" s="44"/>
      <c r="R550" s="61"/>
    </row>
    <row r="551" spans="6:18" ht="12.75" customHeight="1">
      <c r="F551" s="61"/>
      <c r="G551" s="61"/>
      <c r="H551" s="61"/>
      <c r="I551" s="61"/>
      <c r="J551" s="44"/>
      <c r="K551" s="61"/>
      <c r="L551" s="61"/>
      <c r="M551" s="61"/>
      <c r="O551" s="44"/>
      <c r="R551" s="61"/>
    </row>
    <row r="552" spans="6:18" ht="12.75" customHeight="1">
      <c r="F552" s="61"/>
      <c r="G552" s="61"/>
      <c r="H552" s="61"/>
      <c r="I552" s="61"/>
      <c r="J552" s="44"/>
      <c r="K552" s="61"/>
      <c r="L552" s="61"/>
      <c r="M552" s="61"/>
      <c r="O552" s="44"/>
      <c r="R552" s="61"/>
    </row>
    <row r="553" spans="6:18" ht="12.75" customHeight="1">
      <c r="F553" s="61"/>
      <c r="G553" s="61"/>
      <c r="H553" s="61"/>
      <c r="I553" s="61"/>
      <c r="J553" s="44"/>
      <c r="K553" s="61"/>
      <c r="L553" s="61"/>
      <c r="M553" s="61"/>
      <c r="O553" s="44"/>
      <c r="R553" s="61"/>
    </row>
    <row r="554" spans="6:18" ht="12.75" customHeight="1">
      <c r="F554" s="61"/>
      <c r="G554" s="61"/>
      <c r="H554" s="61"/>
      <c r="I554" s="61"/>
      <c r="J554" s="44"/>
      <c r="K554" s="61"/>
      <c r="L554" s="61"/>
      <c r="M554" s="61"/>
      <c r="O554" s="44"/>
      <c r="R554" s="61"/>
    </row>
    <row r="555" spans="6:18" ht="12.75" customHeight="1">
      <c r="F555" s="61"/>
      <c r="G555" s="61"/>
      <c r="H555" s="61"/>
      <c r="I555" s="61"/>
      <c r="J555" s="44"/>
      <c r="K555" s="61"/>
      <c r="L555" s="61"/>
      <c r="M555" s="61"/>
      <c r="O555" s="44"/>
      <c r="R555" s="61"/>
    </row>
    <row r="556" spans="6:18" ht="12.75" customHeight="1">
      <c r="F556" s="61"/>
      <c r="G556" s="61"/>
      <c r="H556" s="61"/>
      <c r="I556" s="61"/>
      <c r="J556" s="44"/>
      <c r="K556" s="61"/>
      <c r="L556" s="61"/>
      <c r="M556" s="61"/>
      <c r="O556" s="44"/>
      <c r="R556" s="61"/>
    </row>
    <row r="557" spans="6:18" ht="12.75" customHeight="1">
      <c r="F557" s="61"/>
      <c r="G557" s="61"/>
      <c r="H557" s="61"/>
      <c r="I557" s="61"/>
      <c r="J557" s="44"/>
      <c r="K557" s="61"/>
      <c r="L557" s="61"/>
      <c r="M557" s="61"/>
      <c r="O557" s="44"/>
      <c r="R557" s="61"/>
    </row>
    <row r="558" spans="6:18" ht="12.75" customHeight="1">
      <c r="F558" s="61"/>
      <c r="G558" s="61"/>
      <c r="H558" s="61"/>
      <c r="I558" s="61"/>
      <c r="J558" s="44"/>
      <c r="K558" s="61"/>
      <c r="L558" s="61"/>
      <c r="M558" s="61"/>
      <c r="O558" s="44"/>
      <c r="R558" s="61"/>
    </row>
    <row r="559" spans="6:18" ht="12.75" customHeight="1">
      <c r="F559" s="61"/>
      <c r="G559" s="61"/>
      <c r="H559" s="61"/>
      <c r="I559" s="61"/>
      <c r="J559" s="44"/>
      <c r="K559" s="61"/>
      <c r="L559" s="61"/>
      <c r="M559" s="61"/>
      <c r="O559" s="44"/>
      <c r="R559" s="61"/>
    </row>
    <row r="560" spans="6:18" ht="12.75" customHeight="1">
      <c r="F560" s="61"/>
      <c r="G560" s="61"/>
      <c r="H560" s="61"/>
      <c r="I560" s="61"/>
      <c r="J560" s="44"/>
      <c r="K560" s="61"/>
      <c r="L560" s="61"/>
      <c r="M560" s="61"/>
      <c r="O560" s="44"/>
      <c r="R560" s="61"/>
    </row>
    <row r="561" spans="6:18" ht="12.75" customHeight="1">
      <c r="F561" s="61"/>
      <c r="G561" s="61"/>
      <c r="H561" s="61"/>
      <c r="I561" s="61"/>
      <c r="J561" s="44"/>
      <c r="K561" s="61"/>
      <c r="L561" s="61"/>
      <c r="M561" s="61"/>
      <c r="O561" s="44"/>
      <c r="R561" s="61"/>
    </row>
    <row r="562" spans="6:18" ht="12.75" customHeight="1">
      <c r="F562" s="61"/>
      <c r="G562" s="61"/>
      <c r="H562" s="61"/>
      <c r="I562" s="61"/>
      <c r="J562" s="44"/>
      <c r="K562" s="61"/>
      <c r="L562" s="61"/>
      <c r="M562" s="61"/>
      <c r="O562" s="44"/>
      <c r="R562" s="61"/>
    </row>
    <row r="563" spans="6:18" ht="12.75" customHeight="1">
      <c r="F563" s="61"/>
      <c r="G563" s="61"/>
      <c r="H563" s="61"/>
      <c r="I563" s="61"/>
      <c r="J563" s="44"/>
      <c r="K563" s="61"/>
      <c r="L563" s="61"/>
      <c r="M563" s="61"/>
      <c r="O563" s="44"/>
      <c r="R563" s="61"/>
    </row>
    <row r="564" spans="6:18" ht="12.75" customHeight="1">
      <c r="F564" s="61"/>
      <c r="G564" s="61"/>
      <c r="H564" s="61"/>
      <c r="I564" s="61"/>
      <c r="J564" s="44"/>
      <c r="K564" s="61"/>
      <c r="L564" s="61"/>
      <c r="M564" s="61"/>
      <c r="O564" s="44"/>
      <c r="R564" s="61"/>
    </row>
  </sheetData>
  <autoFilter ref="R1:R387"/>
  <mergeCells count="28">
    <mergeCell ref="O127:O128"/>
    <mergeCell ref="P127:P128"/>
    <mergeCell ref="A127:A128"/>
    <mergeCell ref="B127:B128"/>
    <mergeCell ref="J127:J128"/>
    <mergeCell ref="M127:M128"/>
    <mergeCell ref="N127:N128"/>
    <mergeCell ref="O101:O102"/>
    <mergeCell ref="P101:P102"/>
    <mergeCell ref="A101:A102"/>
    <mergeCell ref="B101:B102"/>
    <mergeCell ref="J101:J102"/>
    <mergeCell ref="M101:M102"/>
    <mergeCell ref="N101:N102"/>
    <mergeCell ref="O114:O115"/>
    <mergeCell ref="P114:P115"/>
    <mergeCell ref="A116:A117"/>
    <mergeCell ref="B116:B117"/>
    <mergeCell ref="J116:J117"/>
    <mergeCell ref="M116:M117"/>
    <mergeCell ref="N116:N117"/>
    <mergeCell ref="O116:O117"/>
    <mergeCell ref="P116:P117"/>
    <mergeCell ref="A114:A115"/>
    <mergeCell ref="B114:B115"/>
    <mergeCell ref="J114:J115"/>
    <mergeCell ref="M114:M115"/>
    <mergeCell ref="N114:N115"/>
  </mergeCells>
  <pageMargins left="0.7" right="0.7" top="0.75" bottom="0.75" header="0.3" footer="0.3"/>
  <pageSetup orientation="portrait" r:id="rId1"/>
  <ignoredErrors>
    <ignoredError sqref="L17 L60 L40 L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2021-08-27T02:32:20Z</dcterms:modified>
</cp:coreProperties>
</file>