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F&amp;O)'!$R$1:$R$373</definedName>
  </definedNames>
  <calcPr calcId="124519"/>
</workbook>
</file>

<file path=xl/calcChain.xml><?xml version="1.0" encoding="utf-8"?>
<calcChain xmlns="http://schemas.openxmlformats.org/spreadsheetml/2006/main">
  <c r="L71" i="6"/>
  <c r="K71"/>
  <c r="M71" s="1"/>
  <c r="L70"/>
  <c r="K70"/>
  <c r="M70" s="1"/>
  <c r="K162"/>
  <c r="M162" s="1"/>
  <c r="K161"/>
  <c r="M161" s="1"/>
  <c r="K159"/>
  <c r="M159" s="1"/>
  <c r="L111"/>
  <c r="M111" s="1"/>
  <c r="K111"/>
  <c r="L118"/>
  <c r="K118"/>
  <c r="L117"/>
  <c r="M117"/>
  <c r="K117"/>
  <c r="L26"/>
  <c r="K26"/>
  <c r="M26" s="1"/>
  <c r="L68"/>
  <c r="K68"/>
  <c r="M68" s="1"/>
  <c r="L119"/>
  <c r="K119"/>
  <c r="M118" l="1"/>
  <c r="M119"/>
  <c r="K158" l="1"/>
  <c r="M158" s="1"/>
  <c r="K157"/>
  <c r="M157" s="1"/>
  <c r="K154"/>
  <c r="M154" s="1"/>
  <c r="L109"/>
  <c r="K109"/>
  <c r="L63"/>
  <c r="K63"/>
  <c r="L43"/>
  <c r="K43"/>
  <c r="M43" s="1"/>
  <c r="L20"/>
  <c r="K20"/>
  <c r="M20" s="1"/>
  <c r="K156"/>
  <c r="M156" s="1"/>
  <c r="L116"/>
  <c r="K116"/>
  <c r="L114"/>
  <c r="K114"/>
  <c r="M114" s="1"/>
  <c r="L67"/>
  <c r="K67"/>
  <c r="M67" s="1"/>
  <c r="L107"/>
  <c r="K107"/>
  <c r="M107" s="1"/>
  <c r="L113"/>
  <c r="K113"/>
  <c r="H10"/>
  <c r="L112"/>
  <c r="K112"/>
  <c r="L110"/>
  <c r="K110"/>
  <c r="K138"/>
  <c r="M138" s="1"/>
  <c r="M147"/>
  <c r="I148"/>
  <c r="I147"/>
  <c r="L61"/>
  <c r="K61"/>
  <c r="L65"/>
  <c r="K65"/>
  <c r="L60"/>
  <c r="K60"/>
  <c r="M60" s="1"/>
  <c r="L64"/>
  <c r="K64"/>
  <c r="M64" s="1"/>
  <c r="K155"/>
  <c r="M155" s="1"/>
  <c r="K150"/>
  <c r="M150" s="1"/>
  <c r="K151"/>
  <c r="M151" s="1"/>
  <c r="L108"/>
  <c r="K108"/>
  <c r="K140"/>
  <c r="M140" s="1"/>
  <c r="K153"/>
  <c r="M153" s="1"/>
  <c r="K152"/>
  <c r="M152" s="1"/>
  <c r="K149"/>
  <c r="M149" s="1"/>
  <c r="L103"/>
  <c r="K103"/>
  <c r="L59"/>
  <c r="K59"/>
  <c r="L62"/>
  <c r="K62"/>
  <c r="L57"/>
  <c r="K57"/>
  <c r="M57" s="1"/>
  <c r="L39"/>
  <c r="K39"/>
  <c r="M39" s="1"/>
  <c r="L18"/>
  <c r="K18"/>
  <c r="M18" s="1"/>
  <c r="L105"/>
  <c r="K105"/>
  <c r="L102"/>
  <c r="K102"/>
  <c r="L106"/>
  <c r="K106"/>
  <c r="M106" s="1"/>
  <c r="L91"/>
  <c r="K91"/>
  <c r="L19"/>
  <c r="K19"/>
  <c r="M19" s="1"/>
  <c r="K357"/>
  <c r="L357" s="1"/>
  <c r="K356"/>
  <c r="L356" s="1"/>
  <c r="K355"/>
  <c r="L355" s="1"/>
  <c r="K352"/>
  <c r="L352" s="1"/>
  <c r="K351"/>
  <c r="L351" s="1"/>
  <c r="K350"/>
  <c r="L350" s="1"/>
  <c r="K349"/>
  <c r="L349" s="1"/>
  <c r="K348"/>
  <c r="L348" s="1"/>
  <c r="K347"/>
  <c r="L347" s="1"/>
  <c r="K346"/>
  <c r="L346" s="1"/>
  <c r="K345"/>
  <c r="L345" s="1"/>
  <c r="K343"/>
  <c r="L343" s="1"/>
  <c r="K342"/>
  <c r="L342" s="1"/>
  <c r="K341"/>
  <c r="L341" s="1"/>
  <c r="K340"/>
  <c r="L340" s="1"/>
  <c r="K339"/>
  <c r="L339" s="1"/>
  <c r="K338"/>
  <c r="L338" s="1"/>
  <c r="K336"/>
  <c r="L336" s="1"/>
  <c r="K335"/>
  <c r="L335" s="1"/>
  <c r="K334"/>
  <c r="L334" s="1"/>
  <c r="K333"/>
  <c r="L333" s="1"/>
  <c r="F333"/>
  <c r="L332"/>
  <c r="K332"/>
  <c r="L331"/>
  <c r="K331"/>
  <c r="L330"/>
  <c r="K330"/>
  <c r="L329"/>
  <c r="K329"/>
  <c r="L328"/>
  <c r="K328"/>
  <c r="F327"/>
  <c r="K326"/>
  <c r="L326" s="1"/>
  <c r="F326"/>
  <c r="L325"/>
  <c r="K325"/>
  <c r="F324"/>
  <c r="K324" s="1"/>
  <c r="L324" s="1"/>
  <c r="K323"/>
  <c r="L323" s="1"/>
  <c r="K322"/>
  <c r="L322" s="1"/>
  <c r="K321"/>
  <c r="L321" s="1"/>
  <c r="K320"/>
  <c r="L320" s="1"/>
  <c r="K319"/>
  <c r="L319" s="1"/>
  <c r="K318"/>
  <c r="L318" s="1"/>
  <c r="K317"/>
  <c r="L317" s="1"/>
  <c r="K316"/>
  <c r="L316" s="1"/>
  <c r="K315"/>
  <c r="L315" s="1"/>
  <c r="K314"/>
  <c r="L314" s="1"/>
  <c r="K313"/>
  <c r="L313" s="1"/>
  <c r="K312"/>
  <c r="L312" s="1"/>
  <c r="K311"/>
  <c r="L311" s="1"/>
  <c r="K310"/>
  <c r="L310" s="1"/>
  <c r="K308"/>
  <c r="L308" s="1"/>
  <c r="K306"/>
  <c r="L306" s="1"/>
  <c r="K305"/>
  <c r="L305" s="1"/>
  <c r="K304"/>
  <c r="L304" s="1"/>
  <c r="F304"/>
  <c r="L303"/>
  <c r="K303"/>
  <c r="L300"/>
  <c r="K300"/>
  <c r="L299"/>
  <c r="K299"/>
  <c r="L298"/>
  <c r="K298"/>
  <c r="L295"/>
  <c r="K295"/>
  <c r="L294"/>
  <c r="K294"/>
  <c r="L293"/>
  <c r="K293"/>
  <c r="L292"/>
  <c r="K292"/>
  <c r="L291"/>
  <c r="K291"/>
  <c r="L290"/>
  <c r="K290"/>
  <c r="L288"/>
  <c r="K288"/>
  <c r="L287"/>
  <c r="K287"/>
  <c r="L286"/>
  <c r="K286"/>
  <c r="L285"/>
  <c r="K285"/>
  <c r="L284"/>
  <c r="K284"/>
  <c r="L283"/>
  <c r="K283"/>
  <c r="L282"/>
  <c r="K282"/>
  <c r="L281"/>
  <c r="K281"/>
  <c r="L280"/>
  <c r="K280"/>
  <c r="K278"/>
  <c r="L278" s="1"/>
  <c r="L276"/>
  <c r="K276"/>
  <c r="K274"/>
  <c r="L274" s="1"/>
  <c r="L272"/>
  <c r="K272"/>
  <c r="K271"/>
  <c r="L271" s="1"/>
  <c r="L270"/>
  <c r="K270"/>
  <c r="K268"/>
  <c r="L268" s="1"/>
  <c r="L267"/>
  <c r="K267"/>
  <c r="K266"/>
  <c r="L266" s="1"/>
  <c r="K265"/>
  <c r="K264"/>
  <c r="L264" s="1"/>
  <c r="K263"/>
  <c r="L263" s="1"/>
  <c r="K261"/>
  <c r="L261" s="1"/>
  <c r="K260"/>
  <c r="L260" s="1"/>
  <c r="K259"/>
  <c r="L259" s="1"/>
  <c r="K258"/>
  <c r="L258" s="1"/>
  <c r="K257"/>
  <c r="L257" s="1"/>
  <c r="K256"/>
  <c r="L256" s="1"/>
  <c r="F256"/>
  <c r="H255"/>
  <c r="K255" s="1"/>
  <c r="L255" s="1"/>
  <c r="K252"/>
  <c r="L252" s="1"/>
  <c r="K251"/>
  <c r="L251" s="1"/>
  <c r="K250"/>
  <c r="L250" s="1"/>
  <c r="K249"/>
  <c r="L249" s="1"/>
  <c r="K248"/>
  <c r="L248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H221"/>
  <c r="F220"/>
  <c r="K220" s="1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46"/>
  <c r="M146" s="1"/>
  <c r="K145"/>
  <c r="M145" s="1"/>
  <c r="K144"/>
  <c r="M144" s="1"/>
  <c r="K143"/>
  <c r="M143" s="1"/>
  <c r="K142"/>
  <c r="M142" s="1"/>
  <c r="K141"/>
  <c r="M141" s="1"/>
  <c r="K139"/>
  <c r="M139" s="1"/>
  <c r="K137"/>
  <c r="M137" s="1"/>
  <c r="K136"/>
  <c r="M136" s="1"/>
  <c r="M134"/>
  <c r="M133"/>
  <c r="K133"/>
  <c r="M131"/>
  <c r="L104"/>
  <c r="K104"/>
  <c r="M104" s="1"/>
  <c r="M101"/>
  <c r="L101"/>
  <c r="K101"/>
  <c r="L100"/>
  <c r="K100"/>
  <c r="M100" s="1"/>
  <c r="L99"/>
  <c r="K99"/>
  <c r="M99" s="1"/>
  <c r="L98"/>
  <c r="M98" s="1"/>
  <c r="K98"/>
  <c r="M97"/>
  <c r="L97"/>
  <c r="K97"/>
  <c r="L96"/>
  <c r="K96"/>
  <c r="M96" s="1"/>
  <c r="L95"/>
  <c r="K95"/>
  <c r="M95" s="1"/>
  <c r="L94"/>
  <c r="M94" s="1"/>
  <c r="K94"/>
  <c r="M93"/>
  <c r="L93"/>
  <c r="K93"/>
  <c r="L92"/>
  <c r="K92"/>
  <c r="M92" s="1"/>
  <c r="L90"/>
  <c r="K90"/>
  <c r="M90" s="1"/>
  <c r="L89"/>
  <c r="M89" s="1"/>
  <c r="K89"/>
  <c r="L88"/>
  <c r="K88"/>
  <c r="M88" s="1"/>
  <c r="L87"/>
  <c r="K87"/>
  <c r="M87" s="1"/>
  <c r="L86"/>
  <c r="K86"/>
  <c r="M86" s="1"/>
  <c r="L85"/>
  <c r="K85"/>
  <c r="L84"/>
  <c r="K84"/>
  <c r="M84" s="1"/>
  <c r="L83"/>
  <c r="K83"/>
  <c r="M83" s="1"/>
  <c r="L82"/>
  <c r="K82"/>
  <c r="M82" s="1"/>
  <c r="L58"/>
  <c r="M58" s="1"/>
  <c r="K58"/>
  <c r="L56"/>
  <c r="K56"/>
  <c r="M56" s="1"/>
  <c r="L55"/>
  <c r="K55"/>
  <c r="M55" s="1"/>
  <c r="L54"/>
  <c r="K54"/>
  <c r="M54" s="1"/>
  <c r="L53"/>
  <c r="M53" s="1"/>
  <c r="K53"/>
  <c r="L52"/>
  <c r="K52"/>
  <c r="M52" s="1"/>
  <c r="L51"/>
  <c r="K51"/>
  <c r="M51" s="1"/>
  <c r="L50"/>
  <c r="K50"/>
  <c r="M50" s="1"/>
  <c r="L49"/>
  <c r="K49"/>
  <c r="M49" s="1"/>
  <c r="M48"/>
  <c r="L48"/>
  <c r="K48"/>
  <c r="L47"/>
  <c r="K47"/>
  <c r="M47" s="1"/>
  <c r="L46"/>
  <c r="K46"/>
  <c r="M46" s="1"/>
  <c r="L45"/>
  <c r="K45"/>
  <c r="M45" s="1"/>
  <c r="L44"/>
  <c r="K44"/>
  <c r="M44" s="1"/>
  <c r="L42"/>
  <c r="K42"/>
  <c r="M42" s="1"/>
  <c r="L41"/>
  <c r="K41"/>
  <c r="M41" s="1"/>
  <c r="M40"/>
  <c r="L40"/>
  <c r="K40"/>
  <c r="M16"/>
  <c r="L16"/>
  <c r="K16"/>
  <c r="L14"/>
  <c r="K14"/>
  <c r="M14" s="1"/>
  <c r="L12"/>
  <c r="K12"/>
  <c r="L11"/>
  <c r="K11"/>
  <c r="M11" s="1"/>
  <c r="L10"/>
  <c r="K10"/>
  <c r="M7"/>
  <c r="D7" i="5"/>
  <c r="K6" i="4"/>
  <c r="K6" i="3"/>
  <c r="L6" i="2"/>
  <c r="M109" i="6" l="1"/>
  <c r="M63"/>
  <c r="M12"/>
  <c r="M116"/>
  <c r="M113"/>
  <c r="M112"/>
  <c r="M10"/>
  <c r="M110"/>
  <c r="M65"/>
  <c r="M61"/>
  <c r="M103"/>
  <c r="M108"/>
  <c r="M62"/>
  <c r="M59"/>
  <c r="M105"/>
  <c r="M102"/>
  <c r="M85"/>
  <c r="M91"/>
</calcChain>
</file>

<file path=xl/sharedStrings.xml><?xml version="1.0" encoding="utf-8"?>
<sst xmlns="http://schemas.openxmlformats.org/spreadsheetml/2006/main" count="3326" uniqueCount="1224">
  <si>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</si>
  <si>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</si>
  <si>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</si>
  <si>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</si>
  <si>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</si>
  <si>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</si>
  <si>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</si>
  <si>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</si>
  <si>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</si>
  <si>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</si>
  <si>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</si>
  <si>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</si>
  <si>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</si>
  <si>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</si>
  <si>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</si>
  <si>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</si>
  <si>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</si>
  <si>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</si>
  <si>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</si>
  <si>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</si>
  <si>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</si>
  <si>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</si>
  <si>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</si>
  <si>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</si>
  <si>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</si>
  <si>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</si>
  <si>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</si>
  <si>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</si>
  <si>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</si>
  <si>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</si>
  <si>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</si>
  <si>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</si>
  <si>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</si>
  <si>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</si>
  <si>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</si>
  <si>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</si>
  <si>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</si>
  <si>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</si>
  <si>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</si>
  <si>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</si>
  <si>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</si>
  <si>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</si>
  <si>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</si>
  <si>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</si>
  <si>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</si>
  <si>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</si>
  <si>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</si>
  <si>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</si>
  <si>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</si>
  <si>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</si>
  <si>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</si>
  <si>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</si>
  <si>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</si>
  <si>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</si>
  <si>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</si>
  <si>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</si>
  <si>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</si>
  <si>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</si>
  <si>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</si>
  <si>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</si>
  <si>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</si>
  <si>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</si>
  <si>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</si>
  <si>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</si>
  <si>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</si>
  <si>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</si>
  <si>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</si>
  <si>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</si>
  <si>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</si>
  <si>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</si>
  <si>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</si>
  <si>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</si>
  <si>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</si>
  <si>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</si>
  <si>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</si>
  <si>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</si>
  <si>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</si>
  <si>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</si>
  <si>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</si>
  <si>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</si>
  <si>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</si>
  <si>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</si>
  <si>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</si>
  <si>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</si>
  <si>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</si>
  <si>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</si>
  <si>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</si>
  <si>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</si>
  <si>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</si>
  <si>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</si>
  <si>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</si>
  <si>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</si>
  <si>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</si>
  <si>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</si>
  <si>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</si>
  <si>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</si>
  <si>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</si>
  <si>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</si>
  <si>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</si>
  <si>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</si>
  <si>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</si>
  <si>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</si>
  <si>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</si>
  <si>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</si>
  <si>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</si>
  <si>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</si>
  <si>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</si>
  <si>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</si>
  <si>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</si>
  <si>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</si>
  <si>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</si>
  <si>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</si>
  <si>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</si>
  <si>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</si>
  <si>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</si>
  <si>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</si>
  <si>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</si>
  <si>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</si>
  <si>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</si>
  <si>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</si>
  <si>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</si>
  <si>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</si>
  <si>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</si>
  <si>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</si>
  <si>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</si>
  <si>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</si>
  <si>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</si>
  <si>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</si>
  <si>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</si>
  <si>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</si>
  <si>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</si>
  <si>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</si>
  <si>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</si>
  <si>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</si>
  <si>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</si>
  <si>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</si>
  <si>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</si>
  <si>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</si>
  <si>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</si>
  <si>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</si>
  <si>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</si>
  <si>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</si>
  <si>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</si>
  <si>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</si>
  <si>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</si>
  <si>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</si>
  <si>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</si>
  <si>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</si>
  <si>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</si>
  <si>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</si>
  <si>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</si>
  <si>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</si>
  <si>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</si>
  <si>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</si>
  <si>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</si>
  <si>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</si>
  <si>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</si>
  <si>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</si>
  <si>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</si>
  <si>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</si>
  <si>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</si>
  <si>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</si>
  <si>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</si>
  <si>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</si>
  <si>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</si>
  <si>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</si>
  <si>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</si>
  <si>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</si>
  <si>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</si>
  <si>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</si>
  <si>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</si>
  <si>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</si>
  <si>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</si>
  <si>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</si>
  <si>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</si>
  <si>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</si>
  <si>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</si>
  <si>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</si>
  <si>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</si>
  <si>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</si>
  <si>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</si>
  <si>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</si>
  <si>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</si>
  <si>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</si>
  <si>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</si>
  <si>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</si>
  <si>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</si>
  <si>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</si>
  <si>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</si>
  <si>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</si>
  <si>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</si>
  <si>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</si>
  <si>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</si>
  <si>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</si>
  <si>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</si>
  <si>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</si>
  <si>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</si>
  <si>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</si>
  <si>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</si>
  <si>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</si>
  <si>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</si>
  <si>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</si>
  <si>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</si>
  <si>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</si>
  <si>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</si>
  <si>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</si>
  <si>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</si>
  <si>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</si>
  <si>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</si>
  <si>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</si>
  <si>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</si>
  <si>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</si>
  <si>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</si>
  <si>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</si>
  <si>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</si>
  <si>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</si>
  <si>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</si>
  <si>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</si>
  <si>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</si>
  <si>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</si>
  <si>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</si>
  <si>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</si>
  <si>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</si>
  <si>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</si>
  <si>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</si>
  <si>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</si>
  <si>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</si>
  <si>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</si>
  <si>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</si>
  <si>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</si>
  <si>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</si>
  <si>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</si>
  <si>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</si>
  <si>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</si>
  <si>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</si>
  <si>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</si>
  <si>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</si>
  <si>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</si>
  <si>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</si>
  <si>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</si>
  <si>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</si>
  <si>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</si>
  <si>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</si>
  <si>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</si>
  <si>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</si>
  <si>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</si>
  <si>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</si>
  <si>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</si>
  <si>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</si>
  <si>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</si>
  <si>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</si>
  <si>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</si>
  <si>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</si>
  <si>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</si>
  <si>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</si>
  <si>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</si>
  <si>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</si>
  <si>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</si>
  <si>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</si>
  <si>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</si>
  <si>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</si>
  <si>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</si>
  <si>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</si>
  <si>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</si>
  <si>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</si>
  <si>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</si>
  <si>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</si>
  <si>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</si>
  <si>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</si>
  <si>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</si>
  <si>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</si>
  <si>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</si>
  <si>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</si>
  <si>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</si>
  <si>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</si>
  <si>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</si>
  <si>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</si>
  <si>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</si>
  <si>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</si>
  <si>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</si>
  <si>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</si>
  <si>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</si>
  <si>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</si>
  <si>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</si>
  <si>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</si>
  <si>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</si>
  <si>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</si>
  <si>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</si>
  <si>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</si>
  <si>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</si>
  <si>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</si>
  <si>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</si>
  <si>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</si>
  <si>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</si>
  <si>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</si>
  <si>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</si>
  <si>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</si>
  <si>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</si>
  <si>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</si>
  <si>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</si>
  <si>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</si>
  <si>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</si>
  <si>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</si>
  <si>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</si>
  <si>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</si>
  <si>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</si>
  <si>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</si>
  <si>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</si>
  <si>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</si>
  <si>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</si>
  <si>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</si>
  <si>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</si>
  <si>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</si>
  <si>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</si>
  <si>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</si>
  <si>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</si>
  <si>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</si>
  <si>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</si>
  <si>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</si>
  <si>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</si>
  <si>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</si>
  <si>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</si>
  <si>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</si>
  <si>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</si>
  <si>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</si>
  <si>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</si>
  <si>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</si>
  <si>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</si>
  <si>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</si>
  <si>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</si>
  <si>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</si>
  <si>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</si>
  <si>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</si>
  <si>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</si>
  <si>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</si>
  <si>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</si>
  <si>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</si>
  <si>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</si>
  <si>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</si>
  <si>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</si>
  <si>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</si>
  <si>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</si>
  <si>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</si>
  <si>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</si>
  <si>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</si>
  <si>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</si>
  <si>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</si>
  <si>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</si>
  <si>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</si>
  <si>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</si>
  <si>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</si>
  <si>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</si>
  <si>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</si>
  <si>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</si>
  <si>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</si>
  <si>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</si>
  <si>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</si>
  <si>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</si>
  <si>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</si>
  <si>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</si>
  <si>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</si>
  <si>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</si>
  <si>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</si>
  <si>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</si>
  <si>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</si>
  <si>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</si>
  <si>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</si>
  <si>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</si>
  <si>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</si>
  <si>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</si>
  <si>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</si>
  <si>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</si>
  <si>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</si>
  <si>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</si>
  <si>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</si>
  <si>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</si>
  <si>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</si>
  <si>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</si>
  <si>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</si>
  <si>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</si>
  <si>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</si>
  <si>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</si>
  <si>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</si>
  <si>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</si>
  <si>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</si>
  <si>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</si>
  <si>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</si>
  <si>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</si>
  <si>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</si>
  <si>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</si>
  <si>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</si>
  <si>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</si>
  <si>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</si>
  <si>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</si>
  <si>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</si>
  <si>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</si>
  <si>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</si>
  <si>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</si>
  <si>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</si>
  <si>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</si>
  <si>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</si>
  <si>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</si>
  <si>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</si>
  <si>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</si>
  <si>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</si>
  <si>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</si>
  <si>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</si>
  <si>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</si>
  <si>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</si>
  <si>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</si>
  <si>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</si>
  <si>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</si>
  <si>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</si>
  <si>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</si>
  <si>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</si>
  <si>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</si>
  <si>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</si>
  <si>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</si>
  <si>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</si>
  <si>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</si>
  <si>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</si>
  <si>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</si>
  <si>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</si>
  <si>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</si>
  <si>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</si>
  <si>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</si>
  <si>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</si>
  <si>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</si>
  <si>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</si>
  <si>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</si>
  <si>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</si>
  <si>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</si>
  <si>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</si>
  <si>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</si>
  <si>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</si>
  <si>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</si>
  <si>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</si>
  <si>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</si>
  <si>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</si>
  <si>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</si>
  <si>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</si>
  <si>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</si>
  <si>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</si>
  <si>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</si>
  <si>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</si>
  <si>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</si>
  <si>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</si>
  <si>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</si>
  <si>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</si>
  <si>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</si>
  <si>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</si>
  <si>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</si>
  <si>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</si>
  <si>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</si>
  <si>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</si>
  <si>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</si>
  <si>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</si>
  <si>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</si>
  <si>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</si>
  <si>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</si>
  <si>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</si>
  <si>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</si>
  <si>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</si>
  <si>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</si>
  <si>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</si>
  <si>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</si>
  <si>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</si>
  <si>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</si>
  <si>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</si>
  <si>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</si>
  <si>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</si>
  <si>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</si>
  <si>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</si>
  <si>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</si>
  <si>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</si>
  <si>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</si>
  <si>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</si>
  <si>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</si>
  <si>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</si>
  <si>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</si>
  <si>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</si>
  <si>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</si>
  <si>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</si>
  <si>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</si>
  <si>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</si>
  <si>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</si>
  <si>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</si>
  <si>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</si>
  <si>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</si>
  <si>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</si>
  <si>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</si>
  <si>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</si>
  <si>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</si>
  <si>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</si>
  <si>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</si>
  <si>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</si>
  <si>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</si>
  <si>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</si>
  <si>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</si>
  <si>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</si>
  <si>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</si>
  <si>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</si>
  <si>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</si>
  <si>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</si>
  <si>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</si>
  <si>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</si>
  <si>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</si>
  <si>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</si>
  <si>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</si>
  <si>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</si>
  <si>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</si>
  <si>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</si>
  <si>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</si>
  <si>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</si>
  <si>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</si>
  <si>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</si>
  <si>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</si>
  <si>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</si>
  <si>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</si>
  <si>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</si>
  <si>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</si>
  <si>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</si>
  <si>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</si>
  <si>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</si>
  <si>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</si>
  <si>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</si>
  <si>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</si>
  <si>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</si>
  <si>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</si>
  <si>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</si>
  <si>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</si>
  <si>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</si>
  <si>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</si>
  <si>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</si>
  <si>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</si>
  <si>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</si>
  <si>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</si>
  <si>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</si>
  <si>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</si>
  <si>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</si>
  <si>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</si>
  <si>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</si>
  <si>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</si>
  <si>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</si>
  <si>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</si>
  <si>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</si>
  <si>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</si>
  <si>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</si>
  <si>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</si>
  <si>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</si>
  <si>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</si>
  <si>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</si>
  <si>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</si>
  <si>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</si>
  <si>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</si>
  <si>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</si>
  <si>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</si>
  <si>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</si>
  <si>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</si>
  <si>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</si>
  <si>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</si>
  <si>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</si>
  <si>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</si>
  <si>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</si>
  <si>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</si>
  <si>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</si>
  <si>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</si>
  <si>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</si>
  <si>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</si>
  <si>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</si>
  <si>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</si>
  <si>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</si>
  <si>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</si>
  <si>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</si>
  <si>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</si>
  <si>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</si>
  <si>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</si>
  <si>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</si>
  <si>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</si>
  <si>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</si>
  <si>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</si>
  <si>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</si>
  <si>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</si>
  <si>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</si>
  <si>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</si>
  <si>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</si>
  <si>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</si>
  <si>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</si>
  <si>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</si>
  <si>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</si>
  <si>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</si>
  <si>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</si>
  <si>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</si>
  <si>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</si>
  <si>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</si>
  <si>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</si>
  <si>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</si>
  <si>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</si>
  <si>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</si>
  <si>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</si>
  <si>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</si>
  <si>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</si>
  <si>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</si>
  <si>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Retail Research Technical Calls &amp; Fundamental Performance Report for the month of July-2021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</si>
  <si>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</si>
  <si>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</si>
  <si>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</si>
  <si>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</si>
  <si>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</si>
  <si>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</si>
  <si>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</si>
  <si>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</si>
  <si>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</si>
  <si>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</si>
  <si>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</si>
  <si>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</si>
  <si>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</si>
  <si>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</si>
  <si>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1600-1700</t>
  </si>
  <si>
    <t>Successful</t>
  </si>
  <si>
    <t>H</t>
  </si>
  <si>
    <t>Buy</t>
  </si>
  <si>
    <t>3100-3200</t>
  </si>
  <si>
    <t>Profit of Rs.130/-</t>
  </si>
  <si>
    <t>590-610</t>
  </si>
  <si>
    <t>3300-3350</t>
  </si>
  <si>
    <t>Open</t>
  </si>
  <si>
    <t>317-327</t>
  </si>
  <si>
    <t>Profit of Rs.23/-</t>
  </si>
  <si>
    <t>3570-3600</t>
  </si>
  <si>
    <t>3900-4000</t>
  </si>
  <si>
    <t>Profit of Rs.10/-</t>
  </si>
  <si>
    <t>N</t>
  </si>
  <si>
    <t>1300-1350</t>
  </si>
  <si>
    <t>950-970</t>
  </si>
  <si>
    <t>180-185</t>
  </si>
  <si>
    <t>900-930</t>
  </si>
  <si>
    <t>2190-2210</t>
  </si>
  <si>
    <t>7350-7410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</si>
  <si>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</si>
  <si>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</si>
  <si>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</si>
  <si>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</si>
  <si>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</si>
  <si>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</si>
  <si>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</si>
  <si>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</si>
  <si>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</si>
  <si>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780-790</t>
  </si>
  <si>
    <t>1800-1830</t>
  </si>
  <si>
    <t>Profit of Rs.39/-</t>
  </si>
  <si>
    <t>Profit of Rs.77.5/-</t>
  </si>
  <si>
    <t>Loss of Rs.6/-</t>
  </si>
  <si>
    <t>Unsuccessful</t>
  </si>
  <si>
    <t>Profit of Rs.21/-</t>
  </si>
  <si>
    <t>58-60</t>
  </si>
  <si>
    <t>Profit of Rs.1.65/-</t>
  </si>
  <si>
    <t>Profit of Rs.5.5/-</t>
  </si>
  <si>
    <t>168-170</t>
  </si>
  <si>
    <t>Profit of Rs.4.75/-</t>
  </si>
  <si>
    <t xml:space="preserve">JUSTDIAL </t>
  </si>
  <si>
    <t>Profit of Rs.29.5/-</t>
  </si>
  <si>
    <t>290-295</t>
  </si>
  <si>
    <t>Profit of Rs.7/-</t>
  </si>
  <si>
    <t>GNA</t>
  </si>
  <si>
    <t>Loss of Rs.15.5/-</t>
  </si>
  <si>
    <t>Loss of Rs.8/-</t>
  </si>
  <si>
    <t>1620-1640</t>
  </si>
  <si>
    <t>Profit of Rs.31/-</t>
  </si>
  <si>
    <t>1600-1620</t>
  </si>
  <si>
    <t>Profit of Rs.30/-</t>
  </si>
  <si>
    <t xml:space="preserve">LICHSGFIN </t>
  </si>
  <si>
    <t>Profit of Rs.7.5/-</t>
  </si>
  <si>
    <t xml:space="preserve">BLUESTARCO </t>
  </si>
  <si>
    <t>885-895</t>
  </si>
  <si>
    <t>Profit of Rs.18.5/-</t>
  </si>
  <si>
    <t>Profit of Rs.14.5/-</t>
  </si>
  <si>
    <t>*</t>
  </si>
  <si>
    <t>Master Trade High Risk</t>
  </si>
  <si>
    <t>Profit / Loss per share</t>
  </si>
  <si>
    <t>Gain / Loss  per Lot</t>
  </si>
  <si>
    <t>Lot</t>
  </si>
  <si>
    <t>SBIN JUL FUT</t>
  </si>
  <si>
    <t>COLPAL JUL FUT</t>
  </si>
  <si>
    <t>AXISBANK JUL FUT</t>
  </si>
  <si>
    <t>HINDUNILVR  JUL FUT</t>
  </si>
  <si>
    <t>2540-2550</t>
  </si>
  <si>
    <t>Profit of Rs.25/-</t>
  </si>
  <si>
    <t>HDFCLIFE JUL FUT</t>
  </si>
  <si>
    <t>700-705</t>
  </si>
  <si>
    <t>Profit of Rs.7.50/-</t>
  </si>
  <si>
    <t>AARTIIND JUL FUT</t>
  </si>
  <si>
    <t>880-890</t>
  </si>
  <si>
    <t>Profit of Rs.19.50/-</t>
  </si>
  <si>
    <t>BRITANNIA JUL FUT</t>
  </si>
  <si>
    <t>3650-3700</t>
  </si>
  <si>
    <t>Profit of Rs.42.5/-</t>
  </si>
  <si>
    <t>900-910</t>
  </si>
  <si>
    <t>Loss of Rs.13/-</t>
  </si>
  <si>
    <t>SBILIFE JUL FUT</t>
  </si>
  <si>
    <t>1070-1075</t>
  </si>
  <si>
    <t>Loss of Rs.19.5/-</t>
  </si>
  <si>
    <t>LTI JUL FUT</t>
  </si>
  <si>
    <t>LUPIN JUL FUT</t>
  </si>
  <si>
    <t>Profit of Rs.9.5/-</t>
  </si>
  <si>
    <t>GRASIM JUL FUT</t>
  </si>
  <si>
    <t>Profit of Rs.23.5/-</t>
  </si>
  <si>
    <t>TECHM JUL FUT</t>
  </si>
  <si>
    <t>1060-1070</t>
  </si>
  <si>
    <t>Profit of Rs.14/-</t>
  </si>
  <si>
    <t>Profit of Rs.13/-</t>
  </si>
  <si>
    <t>HINDUNILVR JUL FUT</t>
  </si>
  <si>
    <t>Loss of Rs.32/-</t>
  </si>
  <si>
    <t>1050-1060</t>
  </si>
  <si>
    <t>Profit of Rs.11.5/-</t>
  </si>
  <si>
    <t>HDFCAMC JUL FUT</t>
  </si>
  <si>
    <t>3050-3070</t>
  </si>
  <si>
    <t>LICHSGFIN JUL FUT</t>
  </si>
  <si>
    <t>BATAINDIA JUL FUT</t>
  </si>
  <si>
    <t>1620-1630</t>
  </si>
  <si>
    <t xml:space="preserve">Master Trade Medium Risk </t>
  </si>
  <si>
    <t xml:space="preserve">Profit/ Loss per lot </t>
  </si>
  <si>
    <t>HEROMOTOCO APRIL FUT</t>
  </si>
  <si>
    <t>IRCTC JUL 2140 CE</t>
  </si>
  <si>
    <t>Profit of Rs. 15/-</t>
  </si>
  <si>
    <t>HEROMOTOCO APR 3050 CE</t>
  </si>
  <si>
    <t>IRCTC JUL 2200 CE</t>
  </si>
  <si>
    <t>Sell</t>
  </si>
  <si>
    <t>NIFTY 15750 CE 01-JUL</t>
  </si>
  <si>
    <t>Loss of Rs.36/-</t>
  </si>
  <si>
    <t>BANKNIFTY 8 JUL 34900 CE</t>
  </si>
  <si>
    <t>Profit of Rs. 60/-</t>
  </si>
  <si>
    <t>BANKNIFTY 1 JUL 34900 CE</t>
  </si>
  <si>
    <t>CONCOR 660 PE JUL</t>
  </si>
  <si>
    <t>Profit of Rs.2.45/-</t>
  </si>
  <si>
    <t>DABUR 590 PE JUL</t>
  </si>
  <si>
    <t>Profit of Rs.3.20/-</t>
  </si>
  <si>
    <t>M&amp;MFIN 175 CE JUL</t>
  </si>
  <si>
    <t xml:space="preserve">NIFTY 15850 PE 08-JUL </t>
  </si>
  <si>
    <t>100-120</t>
  </si>
  <si>
    <t>Profit of Rs.13.50/-</t>
  </si>
  <si>
    <t>ITC 210 CE JUL</t>
  </si>
  <si>
    <t>NIFTY 15850 PE 08-JUL</t>
  </si>
  <si>
    <t>80-90</t>
  </si>
  <si>
    <t>Profit of Rs.11.50/-</t>
  </si>
  <si>
    <t>HDFCBANK 1540 CE JUL</t>
  </si>
  <si>
    <t>40-45</t>
  </si>
  <si>
    <t>Loss of Rs.9/-</t>
  </si>
  <si>
    <t>Loss of Rs.3.45/-</t>
  </si>
  <si>
    <t>BATAINDIA 1500 PE JUL</t>
  </si>
  <si>
    <t>Profit of Rs.6.00/-</t>
  </si>
  <si>
    <t>NIFTY 15750 CE 15-JUL</t>
  </si>
  <si>
    <t>90-100</t>
  </si>
  <si>
    <t>Profit of Rs.12/-</t>
  </si>
  <si>
    <t>AMBUJACEM 400 CE JUL</t>
  </si>
  <si>
    <t>Profit of Rs.1/-</t>
  </si>
  <si>
    <t>IRCTC 2400 CE JUL</t>
  </si>
  <si>
    <t>Techno -Funda  (positional)</t>
  </si>
  <si>
    <t>2260-2300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</si>
  <si>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</si>
  <si>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</si>
  <si>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</si>
  <si>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</si>
  <si>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</si>
  <si>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</si>
  <si>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</si>
  <si>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</si>
  <si>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</si>
  <si>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</si>
  <si>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</si>
  <si>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</si>
  <si>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</si>
  <si>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</si>
  <si>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</si>
  <si>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</si>
  <si>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</si>
  <si>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</si>
  <si>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</si>
  <si>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</si>
  <si>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</si>
  <si>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</si>
  <si>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</si>
  <si>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</si>
  <si>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</si>
  <si>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</si>
  <si>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</si>
  <si>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</si>
  <si>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</si>
  <si>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</si>
  <si>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</si>
  <si>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</si>
  <si>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</si>
  <si>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</si>
  <si>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</si>
  <si>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</si>
  <si>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</si>
  <si>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</si>
  <si>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</si>
  <si>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</si>
  <si>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</si>
  <si>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</si>
  <si>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</si>
  <si>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</si>
  <si>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</si>
  <si>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</si>
  <si>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</si>
  <si>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</si>
  <si>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</si>
  <si>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</si>
  <si>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</si>
  <si>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</si>
  <si>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</si>
  <si>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</si>
  <si>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</si>
  <si>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</si>
  <si>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</si>
  <si>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</si>
  <si>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</si>
  <si>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</si>
  <si>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</si>
  <si>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</si>
  <si>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</si>
  <si>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</si>
  <si>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</si>
  <si>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</si>
  <si>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</si>
  <si>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</si>
  <si>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</si>
  <si>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</si>
  <si>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</si>
  <si>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</si>
  <si>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</si>
  <si>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</si>
  <si>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</si>
  <si>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</si>
  <si>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</si>
  <si>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</si>
  <si>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</si>
  <si>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</si>
  <si>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</si>
  <si>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</si>
  <si>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</si>
  <si>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</si>
  <si>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</si>
  <si>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</si>
  <si>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</si>
  <si>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</si>
  <si>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</si>
  <si>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</si>
  <si>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</si>
  <si>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</si>
  <si>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</si>
  <si>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</si>
  <si>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</si>
  <si>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</si>
  <si>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</si>
  <si>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</si>
  <si>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</si>
  <si>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</si>
  <si>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</si>
  <si>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</si>
  <si>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</si>
  <si>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</si>
  <si>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</si>
  <si>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</si>
  <si>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</si>
  <si>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</si>
  <si>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</si>
  <si>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</si>
  <si>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</si>
  <si>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</si>
  <si>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</si>
  <si>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</si>
  <si>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</si>
  <si>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</si>
  <si>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</si>
  <si>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</si>
  <si>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</si>
  <si>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</si>
  <si>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</si>
  <si>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</si>
  <si>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</si>
  <si>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</si>
  <si>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</si>
  <si>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</si>
  <si>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</si>
  <si>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</si>
  <si>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</si>
  <si>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</si>
  <si>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</si>
  <si>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</si>
  <si>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</si>
  <si>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</si>
  <si>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</si>
  <si>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</si>
  <si>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</si>
  <si>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</si>
  <si>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</si>
  <si>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</si>
  <si>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</si>
  <si>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</si>
  <si>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</si>
  <si>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</si>
  <si>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</si>
  <si>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</si>
  <si>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</si>
  <si>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</si>
  <si>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</si>
  <si>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</si>
  <si>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</si>
  <si>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</si>
  <si>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</si>
  <si>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</si>
  <si>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</si>
  <si>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</si>
  <si>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</si>
  <si>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</si>
  <si>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</si>
  <si>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</si>
  <si>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</si>
  <si>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</si>
  <si>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</si>
  <si>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</si>
  <si>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</si>
  <si>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</si>
  <si>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</si>
  <si>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</si>
  <si>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</si>
  <si>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</si>
  <si>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</si>
  <si>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</si>
  <si>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</si>
  <si>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</si>
  <si>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</si>
  <si>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</si>
  <si>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</si>
  <si>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</si>
  <si>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</si>
  <si>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</si>
  <si>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</si>
  <si>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</si>
  <si>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</si>
  <si>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</si>
  <si>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</si>
  <si>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</si>
  <si>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</si>
  <si>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</si>
  <si>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</si>
  <si>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</si>
  <si>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</si>
  <si>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</si>
  <si>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</si>
  <si>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</si>
  <si>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</si>
  <si>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</si>
  <si>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</si>
  <si>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</si>
  <si>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</si>
  <si>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</si>
  <si>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</si>
  <si>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</si>
  <si>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</si>
  <si>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</si>
  <si>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</si>
  <si>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</si>
  <si>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</si>
  <si>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</si>
  <si>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</si>
  <si>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Profit of Rs.10.5/-</t>
  </si>
  <si>
    <t>Loss of Rs.65/-</t>
  </si>
  <si>
    <t>Profit of Rs.15/-</t>
  </si>
  <si>
    <t>Profit of Rs.75/-</t>
  </si>
  <si>
    <t>Profit of Rs.16/-</t>
  </si>
  <si>
    <t>POWERGRID 225 PE JUL</t>
  </si>
  <si>
    <t xml:space="preserve">ABFRL 220 PE JUL </t>
  </si>
  <si>
    <t>ICICIBANK 650 PE JUL</t>
  </si>
  <si>
    <t>SIEMENS JUL FUT</t>
  </si>
  <si>
    <t>Profit of Rs.50/-</t>
  </si>
  <si>
    <t>235-240</t>
  </si>
  <si>
    <t xml:space="preserve">ACC </t>
  </si>
  <si>
    <t>600-610</t>
  </si>
  <si>
    <t>700-710</t>
  </si>
  <si>
    <t>Profit of Rs.2.40/-</t>
  </si>
  <si>
    <t>Loss of Rs.1.70/-</t>
  </si>
  <si>
    <t>Profit of Rs.0.50/-</t>
  </si>
  <si>
    <t xml:space="preserve">TCS JUL FUT </t>
  </si>
  <si>
    <t>Profit of Rs.30.5/-</t>
  </si>
  <si>
    <t>BANKNIFTY 15 JUL 35900 CE*</t>
  </si>
  <si>
    <t>BANKNIFTY 22 JUL 35900 CE</t>
  </si>
  <si>
    <t>Profit of Rs.1.40/-</t>
  </si>
  <si>
    <t>ITC 225 CE AUG</t>
  </si>
  <si>
    <t>4-5.0</t>
  </si>
  <si>
    <t>NIFTY 15900 PE 22-JUL</t>
  </si>
  <si>
    <t>110-130</t>
  </si>
  <si>
    <t>Profit of Rs.18/-</t>
  </si>
  <si>
    <t>AUROPHARMA JUL FUT</t>
  </si>
  <si>
    <t>1000-1010</t>
  </si>
  <si>
    <t>Profit of Rs.0.95/-</t>
  </si>
  <si>
    <t>KHADIM</t>
  </si>
  <si>
    <t>Loss of Rs.6.5/-</t>
  </si>
  <si>
    <t>Loss of Rs.10/-</t>
  </si>
  <si>
    <t>Loss of Rs.135/-</t>
  </si>
  <si>
    <t>Profit of Rs.0.85/-</t>
  </si>
  <si>
    <t>ASIANPAINT JUL FUT</t>
  </si>
  <si>
    <t>1800-1810</t>
  </si>
  <si>
    <t>3050-3060</t>
  </si>
  <si>
    <t>Loss of Rs.44/-</t>
  </si>
  <si>
    <t>545-550</t>
  </si>
  <si>
    <t>620-640</t>
  </si>
  <si>
    <t>Profit of Rs.42.25/-</t>
  </si>
  <si>
    <t>Profit of Rs.19/-</t>
  </si>
  <si>
    <t>104-105</t>
  </si>
  <si>
    <t>120-122</t>
  </si>
  <si>
    <t>Profit of Rs.38/-</t>
  </si>
  <si>
    <t>Profit of Rs.20/-</t>
  </si>
  <si>
    <t>845-847</t>
  </si>
  <si>
    <t>670-680</t>
  </si>
  <si>
    <t>Profit of Rs.2.5/-</t>
  </si>
  <si>
    <t>2885-2895</t>
  </si>
  <si>
    <t>1100-1110</t>
  </si>
  <si>
    <t>1800-1850</t>
  </si>
  <si>
    <t>NIFTY 15800 PE 22-JUL</t>
  </si>
  <si>
    <t>265-275</t>
  </si>
  <si>
    <t>2094-2100</t>
  </si>
  <si>
    <t>2180-2200</t>
  </si>
  <si>
    <t xml:space="preserve">ULTRACEMCO 7600 CE JUL </t>
  </si>
  <si>
    <t>TECHM 1140 CE JUL</t>
  </si>
  <si>
    <t>Profit of Rs.6/-</t>
  </si>
  <si>
    <t>2940-2960</t>
  </si>
  <si>
    <t>Profit of Rs.36/-</t>
  </si>
  <si>
    <t>1182.5-1197.5</t>
  </si>
  <si>
    <t>Loss of Rs.18.5/-</t>
  </si>
  <si>
    <t>Profit of Rs.35/-</t>
  </si>
  <si>
    <t>Profit of Rs.1.05/-</t>
  </si>
  <si>
    <t>Loss of Rs.45/-</t>
  </si>
  <si>
    <t>Profit of Rs.3.0/-</t>
  </si>
  <si>
    <t xml:space="preserve">HDFCLIFE 670 CE JUL </t>
  </si>
  <si>
    <t>7-8.0</t>
  </si>
  <si>
    <t>COROMANDEL JUL FUT</t>
  </si>
  <si>
    <t>900-915</t>
  </si>
  <si>
    <t>ANUPAM</t>
  </si>
  <si>
    <t>AKSHAY RAJENDRABHAI OSWAL</t>
  </si>
  <si>
    <t>DML</t>
  </si>
  <si>
    <t>ADROIT FINANCIAL SERVICES PVT LTD</t>
  </si>
  <si>
    <t>HAVELLS JUL FUT</t>
  </si>
  <si>
    <t>1160-1170</t>
  </si>
  <si>
    <t>2-2.20</t>
  </si>
  <si>
    <t>4-4.50</t>
  </si>
  <si>
    <t>GRANULES 385 CE JUL</t>
  </si>
  <si>
    <t>10-13.0</t>
  </si>
  <si>
    <t>Loss of Rs.13.5/-</t>
  </si>
  <si>
    <t>Profit of Rs.1.5/-</t>
  </si>
  <si>
    <t>BATAINDIA AUG FUT</t>
  </si>
  <si>
    <t>1584-1589</t>
  </si>
  <si>
    <t>1615-1625</t>
  </si>
  <si>
    <t>BC INDIA INVESTMENTS</t>
  </si>
  <si>
    <t>KAPILRAJ</t>
  </si>
  <si>
    <t>XTX MARKETS LLP</t>
  </si>
  <si>
    <t>MOKSH</t>
  </si>
  <si>
    <t>Moksh Ornaments Limited</t>
  </si>
  <si>
    <t>RCOM</t>
  </si>
  <si>
    <t>Reliance Comm. Ltd.</t>
  </si>
  <si>
    <t>BRIGHT</t>
  </si>
  <si>
    <t>Bright Solar Limited</t>
  </si>
  <si>
    <t>PIYUSHKUMAR THUMAR</t>
  </si>
  <si>
    <t>Profit of Rs.49.5/-</t>
  </si>
  <si>
    <t>Loss of Rs.22/-</t>
  </si>
  <si>
    <t>Profit of Rs.1.0/-</t>
  </si>
  <si>
    <t>HDFCLIFE 670 CE JUL</t>
  </si>
  <si>
    <t>6-7.0</t>
  </si>
  <si>
    <t>ACIIN</t>
  </si>
  <si>
    <t>SHERWOOD SECURITIES PVT LTD</t>
  </si>
  <si>
    <t>LYPSAGEMS</t>
  </si>
  <si>
    <t>OBIL</t>
  </si>
  <si>
    <t>PRISMMEDI</t>
  </si>
  <si>
    <t>VIKASECO</t>
  </si>
  <si>
    <t>RANJEET GABA</t>
  </si>
  <si>
    <t>ATALREAL</t>
  </si>
  <si>
    <t>Atal Realtech Limited</t>
  </si>
  <si>
    <t>BANARBEADS</t>
  </si>
  <si>
    <t>Banaras Beads Ltd</t>
  </si>
  <si>
    <t>MUKUL MAHESHWARI (HUF)</t>
  </si>
  <si>
    <t>IZMO</t>
  </si>
  <si>
    <t>IZMO Limited</t>
  </si>
  <si>
    <t>JAYSREETEA</t>
  </si>
  <si>
    <t>Jayashree Tea Ltd.</t>
  </si>
  <si>
    <t>VAIBHAV STOCK AND DERIVATIVES BROKING PRIVATE LIMITED</t>
  </si>
  <si>
    <t>MCL</t>
  </si>
  <si>
    <t>Madhav Copper Limited</t>
  </si>
  <si>
    <t>JAINAM SHARE CONSULTANTS PVT LTD</t>
  </si>
  <si>
    <t>KRISHAN</t>
  </si>
  <si>
    <t>SANGINITA</t>
  </si>
  <si>
    <t>Sanginita Chemicals Limit</t>
  </si>
  <si>
    <t>MBL  &amp; CO. LIMITED</t>
  </si>
  <si>
    <t>SHREYANIND</t>
  </si>
  <si>
    <t>Shreyans Industries Ltd</t>
  </si>
  <si>
    <t>B M TRADERS</t>
  </si>
  <si>
    <t>SINTERCOM</t>
  </si>
  <si>
    <t>Sintercom India Limited</t>
  </si>
  <si>
    <t>Tata Coffee Limited</t>
  </si>
  <si>
    <t>Vikas EcoTech Limited</t>
  </si>
  <si>
    <t>ALANKIT</t>
  </si>
  <si>
    <t>Alankit Limited</t>
  </si>
  <si>
    <t>SHREE GAJRAJ FINLEASE PRIVATE LIMITED</t>
  </si>
  <si>
    <t>DSML</t>
  </si>
  <si>
    <t>Debock Sale Marketing Ltd</t>
  </si>
  <si>
    <t>IT INDIABULL PRIVATE LIMITED</t>
  </si>
  <si>
    <t>Loss of Rs.3.75/-</t>
  </si>
  <si>
    <t>.................</t>
  </si>
  <si>
    <t>Profit of Rs.1.60/-</t>
  </si>
  <si>
    <t>Loss of Rs.11.5/-</t>
  </si>
  <si>
    <t>Loss of Rs.19/-</t>
  </si>
  <si>
    <t xml:space="preserve">NIFTY 15700 CE JUL </t>
  </si>
  <si>
    <t>45-49</t>
  </si>
  <si>
    <t>100-110</t>
  </si>
  <si>
    <t>2-2.2</t>
  </si>
  <si>
    <t>TECHM AUG FUT</t>
  </si>
  <si>
    <t>1124-1126</t>
  </si>
  <si>
    <t>HAVELLS AUG FUT</t>
  </si>
  <si>
    <t>1164-1166</t>
  </si>
  <si>
    <t>1200-1220</t>
  </si>
  <si>
    <t>ICICIGI AUG FUT</t>
  </si>
  <si>
    <t>1500-1502</t>
  </si>
  <si>
    <t>1550-1560</t>
  </si>
  <si>
    <t>ANG</t>
  </si>
  <si>
    <t>SANJAY POPATLAL JAIN</t>
  </si>
  <si>
    <t>ANUBHAV</t>
  </si>
  <si>
    <t>RAJINDER PARSAD</t>
  </si>
  <si>
    <t>SITA RAM</t>
  </si>
  <si>
    <t>APOLLOTRI</t>
  </si>
  <si>
    <t>FUMISTIC GAMING LLP</t>
  </si>
  <si>
    <t>CHANDRAP</t>
  </si>
  <si>
    <t>VINOD VILAS SABLE</t>
  </si>
  <si>
    <t>CDC GROUP PLC</t>
  </si>
  <si>
    <t>KIRTAN MANEKLAL RUPARELIYA (HUF)</t>
  </si>
  <si>
    <t>INDSWFTLAB</t>
  </si>
  <si>
    <t>MITHUN SECURITIES PRIVATE LIMITED</t>
  </si>
  <si>
    <t>BANISH MEHTA</t>
  </si>
  <si>
    <t>LORDSCHLO</t>
  </si>
  <si>
    <t>PARVEEN JAIN</t>
  </si>
  <si>
    <t>PARAS WADHWA</t>
  </si>
  <si>
    <t>PRADHAN DEALERS PRIVATE LIMITED</t>
  </si>
  <si>
    <t>NIRMALACHINNA RANI</t>
  </si>
  <si>
    <t>GURCHARAN LAL MAKKAD .</t>
  </si>
  <si>
    <t>REGENCY</t>
  </si>
  <si>
    <t>VISHAL ABROL</t>
  </si>
  <si>
    <t>SAINTGOBAIN</t>
  </si>
  <si>
    <t>RAMDOOT REALTORS PVT LTD</t>
  </si>
  <si>
    <t>SCANSTL</t>
  </si>
  <si>
    <t>WEST &amp; BEST TRADING PRIVATE LIMITED</t>
  </si>
  <si>
    <t>SHYMINV</t>
  </si>
  <si>
    <t>ANKIT RAJENDRAKUMAR CHOUDHARY</t>
  </si>
  <si>
    <t>SIKOZY</t>
  </si>
  <si>
    <t>VIVEKKUMARDEVENDRA</t>
  </si>
  <si>
    <t>SOLIMAC</t>
  </si>
  <si>
    <t>TAPANFATTUWASNIK</t>
  </si>
  <si>
    <t>BIPIN CHINUBHAI SHAH</t>
  </si>
  <si>
    <t>SRESTHA</t>
  </si>
  <si>
    <t>KANCHAN RAJESH CHHEDA</t>
  </si>
  <si>
    <t>BHAWANJI KESHAVJI CHHEDA</t>
  </si>
  <si>
    <t>PARTH BHUSHAN</t>
  </si>
  <si>
    <t>VANDAMI ADVISORY LLP</t>
  </si>
  <si>
    <t>SUNRETAIL</t>
  </si>
  <si>
    <t>HITESH HARILAL ASHRA</t>
  </si>
  <si>
    <t>VIKASLIFE</t>
  </si>
  <si>
    <t>AAKASH</t>
  </si>
  <si>
    <t>Aakash Exploration Ser L</t>
  </si>
  <si>
    <t>THERMO PADS PRIVATE LIMITED</t>
  </si>
  <si>
    <t>JILESH NAVIN CHHEDA</t>
  </si>
  <si>
    <t>ANUP</t>
  </si>
  <si>
    <t>The Anup Engineering Ltd</t>
  </si>
  <si>
    <t>PGIM INDIA SMALL CAP FUND</t>
  </si>
  <si>
    <t>APARINDS</t>
  </si>
  <si>
    <t>Apar Industries Limited</t>
  </si>
  <si>
    <t>SATISH PETER D SOUZA</t>
  </si>
  <si>
    <t>C M MOHAN</t>
  </si>
  <si>
    <t>BLS</t>
  </si>
  <si>
    <t>BLS Intl Servs Ltd</t>
  </si>
  <si>
    <t>MUKUL AVANISH VARMA</t>
  </si>
  <si>
    <t>BOMDYEING</t>
  </si>
  <si>
    <t>Bombay Dyeing &amp; Mfg Co.</t>
  </si>
  <si>
    <t>EMAMIREAL</t>
  </si>
  <si>
    <t>Emami Infrastructure Ltd</t>
  </si>
  <si>
    <t>GLOBALVECT</t>
  </si>
  <si>
    <t>Global Vectra Helicorp Li</t>
  </si>
  <si>
    <t>MULTIPLIER SHARE AND STOCK ADVISORS PRIVATE LTD</t>
  </si>
  <si>
    <t>MANSI SHARES &amp; STOCK ADVISORS PVT LTD</t>
  </si>
  <si>
    <t>GOLDENTOBC</t>
  </si>
  <si>
    <t>Golden Tobacco Limited</t>
  </si>
  <si>
    <t>HERITGFOOD</t>
  </si>
  <si>
    <t>Heritage Foods Ltd.</t>
  </si>
  <si>
    <t>YUGA  DOSHI</t>
  </si>
  <si>
    <t>KELLTONTEC</t>
  </si>
  <si>
    <t>Kellton Tech Sol Ltd</t>
  </si>
  <si>
    <t>HRTI PRIVATE LIMITED</t>
  </si>
  <si>
    <t>LAXMICOT</t>
  </si>
  <si>
    <t>Laxmi Cotspin Limited</t>
  </si>
  <si>
    <t>LIBAS</t>
  </si>
  <si>
    <t>Libas Consu Products Ltd</t>
  </si>
  <si>
    <t>PARESH THAKKER</t>
  </si>
  <si>
    <t>LYKALABS</t>
  </si>
  <si>
    <t>Lyka Labs Ltd</t>
  </si>
  <si>
    <t>ADROIT SHARE AND STOCK BROKER PVT LTD</t>
  </si>
  <si>
    <t>NECCLTD</t>
  </si>
  <si>
    <t>North East Carry Corp Ltd</t>
  </si>
  <si>
    <t>PGIL</t>
  </si>
  <si>
    <t>House of Pearl Fashions L</t>
  </si>
  <si>
    <t>PARAM CAPITAL</t>
  </si>
  <si>
    <t>Phillips Carbon Black</t>
  </si>
  <si>
    <t>QE SECURITIES</t>
  </si>
  <si>
    <t>HARPREET SINGH GREWAL</t>
  </si>
  <si>
    <t>CHETAN RASIKLAL SHAH</t>
  </si>
  <si>
    <t>Vikas Lifecare Limited</t>
  </si>
  <si>
    <t>VIPCLOTHNG</t>
  </si>
  <si>
    <t>Vip Clothing Ltd.</t>
  </si>
  <si>
    <t>AJOONI</t>
  </si>
  <si>
    <t>Ajooni Biotech Limited</t>
  </si>
  <si>
    <t>PRITIKA ENGINEERING COMPONENTS PRIVATE LIMITED</t>
  </si>
  <si>
    <t>TIA ENTERPRISES PRIVATE LIMITED</t>
  </si>
  <si>
    <t>Equitas Holdings Limited</t>
  </si>
  <si>
    <t>JAGDISHBHAI SAVJIBHAI VAGHASIYA</t>
  </si>
  <si>
    <t>SHRENI SHARES PRIVATE LIMITED</t>
  </si>
  <si>
    <t>KIFS INTERNATIONAL LLP</t>
  </si>
  <si>
    <t>1572-1572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</si>
</sst>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3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</font>
    <font>
      <b/>
      <sz val="8"/>
      <name val="Device font 10cpi"/>
    </font>
    <font>
      <sz val="9"/>
      <name val="Open Sans"/>
    </font>
    <font>
      <b/>
      <sz val="8"/>
      <color rgb="FF0000FF"/>
      <name val="Open Sans"/>
    </font>
    <font>
      <u/>
      <sz val="10"/>
      <color rgb="FF0000FF"/>
      <name val="Arial"/>
      <family val="2"/>
    </font>
    <font>
      <sz val="8"/>
      <name val="Open Sans"/>
    </font>
    <font>
      <b/>
      <sz val="9"/>
      <color rgb="FFFF0000"/>
      <name val="Open Sans"/>
    </font>
    <font>
      <b/>
      <sz val="8"/>
      <color rgb="FFFF0000"/>
      <name val="Open Sans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E5B8B7"/>
        <bgColor rgb="FFE5B8B7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E5B8B7"/>
      </patternFill>
    </fill>
    <fill>
      <patternFill patternType="solid">
        <fgColor theme="0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7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5" fillId="7" borderId="1" xfId="0" applyFont="1" applyFill="1" applyBorder="1" applyAlignment="1">
      <alignment horizontal="center" vertical="center"/>
    </xf>
    <xf numFmtId="165" fontId="35" fillId="7" borderId="1" xfId="0" applyNumberFormat="1" applyFont="1" applyFill="1" applyBorder="1" applyAlignment="1">
      <alignment horizontal="center" vertical="center"/>
    </xf>
    <xf numFmtId="15" fontId="35" fillId="7" borderId="1" xfId="0" applyNumberFormat="1" applyFont="1" applyFill="1" applyBorder="1" applyAlignment="1">
      <alignment horizontal="center" vertical="center"/>
    </xf>
    <xf numFmtId="0" fontId="36" fillId="7" borderId="1" xfId="0" applyFont="1" applyFill="1" applyBorder="1"/>
    <xf numFmtId="43" fontId="35" fillId="7" borderId="1" xfId="0" applyNumberFormat="1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166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166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left"/>
    </xf>
    <xf numFmtId="16" fontId="36" fillId="2" borderId="1" xfId="0" applyNumberFormat="1" applyFont="1" applyFill="1" applyBorder="1" applyAlignment="1">
      <alignment horizontal="center" vertical="center"/>
    </xf>
    <xf numFmtId="1" fontId="35" fillId="7" borderId="1" xfId="0" applyNumberFormat="1" applyFont="1" applyFill="1" applyBorder="1" applyAlignment="1">
      <alignment horizontal="center" vertical="center"/>
    </xf>
    <xf numFmtId="166" fontId="35" fillId="7" borderId="1" xfId="0" applyNumberFormat="1" applyFont="1" applyFill="1" applyBorder="1" applyAlignment="1">
      <alignment horizontal="center" vertical="center"/>
    </xf>
    <xf numFmtId="0" fontId="35" fillId="7" borderId="1" xfId="0" applyFont="1" applyFill="1" applyBorder="1" applyAlignment="1">
      <alignment horizontal="left"/>
    </xf>
    <xf numFmtId="1" fontId="35" fillId="8" borderId="1" xfId="0" applyNumberFormat="1" applyFont="1" applyFill="1" applyBorder="1" applyAlignment="1">
      <alignment horizontal="center" vertical="center"/>
    </xf>
    <xf numFmtId="165" fontId="35" fillId="8" borderId="1" xfId="0" applyNumberFormat="1" applyFont="1" applyFill="1" applyBorder="1" applyAlignment="1">
      <alignment horizontal="center" vertical="center"/>
    </xf>
    <xf numFmtId="166" fontId="35" fillId="8" borderId="1" xfId="0" applyNumberFormat="1" applyFont="1" applyFill="1" applyBorder="1" applyAlignment="1">
      <alignment horizontal="center" vertical="center"/>
    </xf>
    <xf numFmtId="0" fontId="35" fillId="8" borderId="1" xfId="0" applyFont="1" applyFill="1" applyBorder="1" applyAlignment="1">
      <alignment horizontal="left"/>
    </xf>
    <xf numFmtId="0" fontId="35" fillId="8" borderId="1" xfId="0" applyFont="1" applyFill="1" applyBorder="1" applyAlignment="1">
      <alignment horizontal="center" vertical="center"/>
    </xf>
    <xf numFmtId="0" fontId="36" fillId="8" borderId="1" xfId="0" applyFont="1" applyFill="1" applyBorder="1" applyAlignment="1">
      <alignment horizontal="center" vertical="center"/>
    </xf>
    <xf numFmtId="2" fontId="36" fillId="8" borderId="1" xfId="0" applyNumberFormat="1" applyFont="1" applyFill="1" applyBorder="1" applyAlignment="1">
      <alignment horizontal="center" vertical="center"/>
    </xf>
    <xf numFmtId="10" fontId="36" fillId="8" borderId="1" xfId="0" applyNumberFormat="1" applyFont="1" applyFill="1" applyBorder="1" applyAlignment="1">
      <alignment horizontal="center" vertical="center" wrapText="1"/>
    </xf>
    <xf numFmtId="16" fontId="36" fillId="8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65" fontId="35" fillId="7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8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7" borderId="15" xfId="0" applyFont="1" applyFill="1" applyBorder="1" applyAlignment="1">
      <alignment horizontal="center" vertical="center"/>
    </xf>
    <xf numFmtId="0" fontId="35" fillId="7" borderId="1" xfId="0" applyFont="1" applyFill="1" applyBorder="1"/>
    <xf numFmtId="0" fontId="36" fillId="7" borderId="2" xfId="0" applyFont="1" applyFill="1" applyBorder="1" applyAlignment="1">
      <alignment horizontal="center" vertical="center"/>
    </xf>
    <xf numFmtId="2" fontId="36" fillId="7" borderId="2" xfId="0" applyNumberFormat="1" applyFont="1" applyFill="1" applyBorder="1" applyAlignment="1">
      <alignment horizontal="center" vertical="center"/>
    </xf>
    <xf numFmtId="167" fontId="36" fillId="7" borderId="1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0" fontId="35" fillId="8" borderId="15" xfId="0" applyFont="1" applyFill="1" applyBorder="1" applyAlignment="1">
      <alignment horizontal="center" vertical="center"/>
    </xf>
    <xf numFmtId="0" fontId="36" fillId="8" borderId="1" xfId="0" applyFont="1" applyFill="1" applyBorder="1"/>
    <xf numFmtId="0" fontId="35" fillId="8" borderId="1" xfId="0" applyFont="1" applyFill="1" applyBorder="1"/>
    <xf numFmtId="0" fontId="36" fillId="8" borderId="2" xfId="0" applyFont="1" applyFill="1" applyBorder="1" applyAlignment="1">
      <alignment horizontal="center" vertical="center"/>
    </xf>
    <xf numFmtId="2" fontId="36" fillId="8" borderId="2" xfId="0" applyNumberFormat="1" applyFont="1" applyFill="1" applyBorder="1" applyAlignment="1">
      <alignment horizontal="center" vertical="center"/>
    </xf>
    <xf numFmtId="167" fontId="36" fillId="8" borderId="1" xfId="0" applyNumberFormat="1" applyFont="1" applyFill="1" applyBorder="1" applyAlignment="1">
      <alignment horizontal="center" vertical="center"/>
    </xf>
    <xf numFmtId="43" fontId="36" fillId="8" borderId="1" xfId="0" applyNumberFormat="1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6" fillId="2" borderId="1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0" fontId="36" fillId="8" borderId="15" xfId="0" applyFont="1" applyFill="1" applyBorder="1" applyAlignment="1">
      <alignment horizontal="center" vertical="center"/>
    </xf>
    <xf numFmtId="43" fontId="36" fillId="8" borderId="15" xfId="0" applyNumberFormat="1" applyFont="1" applyFill="1" applyBorder="1" applyAlignment="1">
      <alignment horizontal="center" vertical="center"/>
    </xf>
    <xf numFmtId="16" fontId="36" fillId="8" borderId="15" xfId="0" applyNumberFormat="1" applyFont="1" applyFill="1" applyBorder="1" applyAlignment="1">
      <alignment horizontal="center" vertical="center"/>
    </xf>
    <xf numFmtId="0" fontId="35" fillId="7" borderId="0" xfId="0" applyFont="1" applyFill="1" applyBorder="1" applyAlignment="1">
      <alignment horizontal="center"/>
    </xf>
    <xf numFmtId="165" fontId="35" fillId="8" borderId="15" xfId="0" applyNumberFormat="1" applyFont="1" applyFill="1" applyBorder="1" applyAlignment="1">
      <alignment horizontal="center" vertic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10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9" fontId="1" fillId="10" borderId="1" xfId="0" applyNumberFormat="1" applyFont="1" applyFill="1" applyBorder="1" applyAlignment="1">
      <alignment horizontal="center"/>
    </xf>
    <xf numFmtId="169" fontId="1" fillId="10" borderId="1" xfId="0" applyNumberFormat="1" applyFont="1" applyFill="1" applyBorder="1" applyAlignment="1">
      <alignment horizontal="center" vertical="center" wrapText="1"/>
    </xf>
    <xf numFmtId="15" fontId="1" fillId="10" borderId="1" xfId="0" applyNumberFormat="1" applyFont="1" applyFill="1" applyBorder="1"/>
    <xf numFmtId="1" fontId="1" fillId="11" borderId="1" xfId="0" applyNumberFormat="1" applyFont="1" applyFill="1" applyBorder="1" applyAlignment="1">
      <alignment horizontal="center" vertical="center" wrapText="1"/>
    </xf>
    <xf numFmtId="168" fontId="1" fillId="11" borderId="1" xfId="0" applyNumberFormat="1" applyFont="1" applyFill="1" applyBorder="1" applyAlignment="1">
      <alignment horizontal="center" vertical="center" wrapText="1"/>
    </xf>
    <xf numFmtId="0" fontId="1" fillId="11" borderId="1" xfId="0" applyFont="1" applyFill="1" applyBorder="1"/>
    <xf numFmtId="0" fontId="1" fillId="11" borderId="1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2" fontId="1" fillId="11" borderId="1" xfId="0" applyNumberFormat="1" applyFont="1" applyFill="1" applyBorder="1" applyAlignment="1">
      <alignment horizontal="center" vertical="center" wrapText="1"/>
    </xf>
    <xf numFmtId="9" fontId="1" fillId="11" borderId="1" xfId="0" applyNumberFormat="1" applyFont="1" applyFill="1" applyBorder="1" applyAlignment="1">
      <alignment horizontal="center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10" fontId="1" fillId="9" borderId="2" xfId="0" applyNumberFormat="1" applyFont="1" applyFill="1" applyBorder="1" applyAlignment="1">
      <alignment horizontal="center" vertical="center" wrapText="1"/>
    </xf>
    <xf numFmtId="168" fontId="1" fillId="9" borderId="2" xfId="0" applyNumberFormat="1" applyFont="1" applyFill="1" applyBorder="1" applyAlignment="1">
      <alignment horizontal="center" vertical="center" wrapText="1"/>
    </xf>
    <xf numFmtId="1" fontId="1" fillId="10" borderId="1" xfId="0" applyNumberFormat="1" applyFont="1" applyFill="1" applyBorder="1" applyAlignment="1">
      <alignment horizontal="center" vertical="center"/>
    </xf>
    <xf numFmtId="168" fontId="1" fillId="10" borderId="1" xfId="0" applyNumberFormat="1" applyFont="1" applyFill="1" applyBorder="1" applyAlignment="1">
      <alignment horizontal="center" vertical="center"/>
    </xf>
    <xf numFmtId="2" fontId="1" fillId="10" borderId="1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8" fontId="1" fillId="10" borderId="2" xfId="0" applyNumberFormat="1" applyFont="1" applyFill="1" applyBorder="1" applyAlignment="1">
      <alignment horizontal="center" vertical="center"/>
    </xf>
    <xf numFmtId="0" fontId="1" fillId="10" borderId="2" xfId="0" applyFont="1" applyFill="1" applyBorder="1"/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0" fontId="36" fillId="7" borderId="2" xfId="0" applyFont="1" applyFill="1" applyBorder="1" applyAlignment="1">
      <alignment horizontal="center" vertical="center"/>
    </xf>
    <xf numFmtId="1" fontId="35" fillId="14" borderId="1" xfId="0" applyNumberFormat="1" applyFont="1" applyFill="1" applyBorder="1" applyAlignment="1">
      <alignment horizontal="center" vertical="center"/>
    </xf>
    <xf numFmtId="165" fontId="35" fillId="14" borderId="15" xfId="0" applyNumberFormat="1" applyFont="1" applyFill="1" applyBorder="1" applyAlignment="1">
      <alignment horizontal="center" vertical="center"/>
    </xf>
    <xf numFmtId="166" fontId="35" fillId="14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left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 applyAlignment="1">
      <alignment horizontal="center" vertical="center"/>
    </xf>
    <xf numFmtId="0" fontId="36" fillId="14" borderId="1" xfId="0" applyFont="1" applyFill="1" applyBorder="1"/>
    <xf numFmtId="0" fontId="36" fillId="14" borderId="1" xfId="0" applyFont="1" applyFill="1" applyBorder="1" applyAlignment="1">
      <alignment horizontal="center" vertical="center"/>
    </xf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6" fillId="7" borderId="2" xfId="0" applyFont="1" applyFill="1" applyBorder="1" applyAlignment="1">
      <alignment horizontal="center" vertical="center"/>
    </xf>
    <xf numFmtId="165" fontId="35" fillId="14" borderId="1" xfId="0" applyNumberFormat="1" applyFont="1" applyFill="1" applyBorder="1" applyAlignment="1">
      <alignment horizontal="center" vertical="center"/>
    </xf>
    <xf numFmtId="0" fontId="35" fillId="17" borderId="1" xfId="0" applyFont="1" applyFill="1" applyBorder="1" applyAlignment="1">
      <alignment horizontal="center" vertical="center"/>
    </xf>
    <xf numFmtId="0" fontId="36" fillId="18" borderId="1" xfId="0" applyFont="1" applyFill="1" applyBorder="1" applyAlignment="1">
      <alignment horizontal="center" vertical="center"/>
    </xf>
    <xf numFmtId="0" fontId="36" fillId="19" borderId="1" xfId="0" applyFont="1" applyFill="1" applyBorder="1" applyAlignment="1">
      <alignment horizontal="center" vertical="center"/>
    </xf>
    <xf numFmtId="2" fontId="36" fillId="19" borderId="1" xfId="0" applyNumberFormat="1" applyFont="1" applyFill="1" applyBorder="1" applyAlignment="1">
      <alignment horizontal="center" vertical="center"/>
    </xf>
    <xf numFmtId="10" fontId="36" fillId="19" borderId="1" xfId="0" applyNumberFormat="1" applyFont="1" applyFill="1" applyBorder="1" applyAlignment="1">
      <alignment horizontal="center" vertical="center" wrapText="1"/>
    </xf>
    <xf numFmtId="16" fontId="36" fillId="18" borderId="1" xfId="0" applyNumberFormat="1" applyFont="1" applyFill="1" applyBorder="1" applyAlignment="1">
      <alignment horizontal="center" vertical="center"/>
    </xf>
    <xf numFmtId="0" fontId="35" fillId="14" borderId="1" xfId="0" applyFont="1" applyFill="1" applyBorder="1"/>
    <xf numFmtId="2" fontId="36" fillId="16" borderId="2" xfId="0" applyNumberFormat="1" applyFont="1" applyFill="1" applyBorder="1" applyAlignment="1">
      <alignment horizontal="center" vertical="center"/>
    </xf>
    <xf numFmtId="0" fontId="35" fillId="14" borderId="15" xfId="0" applyFont="1" applyFill="1" applyBorder="1" applyAlignment="1">
      <alignment horizontal="center" vertical="center"/>
    </xf>
    <xf numFmtId="0" fontId="36" fillId="14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35" fillId="21" borderId="1" xfId="0" applyNumberFormat="1" applyFont="1" applyFill="1" applyBorder="1" applyAlignment="1">
      <alignment horizontal="center" vertical="center"/>
    </xf>
    <xf numFmtId="165" fontId="35" fillId="21" borderId="15" xfId="0" applyNumberFormat="1" applyFont="1" applyFill="1" applyBorder="1" applyAlignment="1">
      <alignment horizontal="center" vertical="center"/>
    </xf>
    <xf numFmtId="166" fontId="35" fillId="21" borderId="1" xfId="0" applyNumberFormat="1" applyFont="1" applyFill="1" applyBorder="1" applyAlignment="1">
      <alignment horizontal="center" vertical="center"/>
    </xf>
    <xf numFmtId="0" fontId="35" fillId="21" borderId="1" xfId="0" applyFont="1" applyFill="1" applyBorder="1" applyAlignment="1">
      <alignment horizontal="left"/>
    </xf>
    <xf numFmtId="0" fontId="35" fillId="21" borderId="1" xfId="0" applyFont="1" applyFill="1" applyBorder="1" applyAlignment="1">
      <alignment horizontal="center" vertical="center"/>
    </xf>
    <xf numFmtId="0" fontId="36" fillId="22" borderId="1" xfId="0" applyFont="1" applyFill="1" applyBorder="1" applyAlignment="1">
      <alignment horizontal="center" vertical="center"/>
    </xf>
    <xf numFmtId="2" fontId="36" fillId="22" borderId="1" xfId="0" applyNumberFormat="1" applyFont="1" applyFill="1" applyBorder="1" applyAlignment="1">
      <alignment horizontal="center" vertical="center"/>
    </xf>
    <xf numFmtId="10" fontId="36" fillId="22" borderId="1" xfId="0" applyNumberFormat="1" applyFont="1" applyFill="1" applyBorder="1" applyAlignment="1">
      <alignment horizontal="center" vertical="center" wrapText="1"/>
    </xf>
    <xf numFmtId="16" fontId="37" fillId="22" borderId="1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" fontId="35" fillId="23" borderId="1" xfId="0" applyNumberFormat="1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66" fontId="35" fillId="23" borderId="1" xfId="0" applyNumberFormat="1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left"/>
    </xf>
    <xf numFmtId="0" fontId="35" fillId="23" borderId="1" xfId="0" applyFont="1" applyFill="1" applyBorder="1" applyAlignment="1">
      <alignment horizontal="center" vertical="center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1" fontId="42" fillId="14" borderId="1" xfId="0" applyNumberFormat="1" applyFont="1" applyFill="1" applyBorder="1" applyAlignment="1">
      <alignment horizontal="center" vertical="center"/>
    </xf>
    <xf numFmtId="165" fontId="42" fillId="14" borderId="1" xfId="0" applyNumberFormat="1" applyFont="1" applyFill="1" applyBorder="1" applyAlignment="1">
      <alignment horizontal="center" vertical="center"/>
    </xf>
    <xf numFmtId="166" fontId="42" fillId="14" borderId="1" xfId="0" applyNumberFormat="1" applyFont="1" applyFill="1" applyBorder="1" applyAlignment="1">
      <alignment horizontal="center" vertical="center"/>
    </xf>
    <xf numFmtId="0" fontId="42" fillId="14" borderId="1" xfId="0" applyFont="1" applyFill="1" applyBorder="1" applyAlignment="1">
      <alignment horizontal="left"/>
    </xf>
    <xf numFmtId="0" fontId="42" fillId="14" borderId="1" xfId="0" applyFont="1" applyFill="1" applyBorder="1" applyAlignment="1">
      <alignment horizontal="center" vertical="center"/>
    </xf>
    <xf numFmtId="0" fontId="36" fillId="13" borderId="2" xfId="0" applyFont="1" applyFill="1" applyBorder="1" applyAlignment="1">
      <alignment horizontal="center" vertical="center"/>
    </xf>
    <xf numFmtId="2" fontId="36" fillId="13" borderId="2" xfId="0" applyNumberFormat="1" applyFont="1" applyFill="1" applyBorder="1" applyAlignment="1">
      <alignment horizontal="center" vertical="center"/>
    </xf>
    <xf numFmtId="167" fontId="36" fillId="13" borderId="15" xfId="0" applyNumberFormat="1" applyFont="1" applyFill="1" applyBorder="1" applyAlignment="1">
      <alignment horizontal="center" vertical="center"/>
    </xf>
    <xf numFmtId="16" fontId="36" fillId="13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43" fontId="35" fillId="2" borderId="3" xfId="0" applyNumberFormat="1" applyFont="1" applyFill="1" applyBorder="1" applyAlignment="1">
      <alignment horizontal="center" vertical="top"/>
    </xf>
    <xf numFmtId="0" fontId="35" fillId="2" borderId="4" xfId="0" applyFont="1" applyFill="1" applyBorder="1" applyAlignment="1">
      <alignment horizontal="center" vertical="top"/>
    </xf>
    <xf numFmtId="43" fontId="35" fillId="2" borderId="2" xfId="0" applyNumberFormat="1" applyFont="1" applyFill="1" applyBorder="1" applyAlignment="1">
      <alignment horizontal="center" vertical="top"/>
    </xf>
    <xf numFmtId="43" fontId="1" fillId="2" borderId="20" xfId="0" applyNumberFormat="1" applyFont="1" applyFill="1" applyBorder="1" applyAlignment="1">
      <alignment horizontal="center" vertical="top"/>
    </xf>
    <xf numFmtId="0" fontId="1" fillId="2" borderId="23" xfId="0" applyFont="1" applyFill="1" applyBorder="1" applyAlignment="1">
      <alignment horizontal="center" vertical="center"/>
    </xf>
    <xf numFmtId="43" fontId="1" fillId="2" borderId="24" xfId="0" applyNumberFormat="1" applyFont="1" applyFill="1" applyBorder="1" applyAlignment="1">
      <alignment horizontal="center" vertical="top"/>
    </xf>
    <xf numFmtId="0" fontId="35" fillId="2" borderId="22" xfId="0" applyFont="1" applyFill="1" applyBorder="1" applyAlignment="1">
      <alignment horizontal="center" vertical="center"/>
    </xf>
    <xf numFmtId="43" fontId="35" fillId="2" borderId="22" xfId="0" applyNumberFormat="1" applyFont="1" applyFill="1" applyBorder="1" applyAlignment="1">
      <alignment horizontal="center" vertical="top"/>
    </xf>
    <xf numFmtId="16" fontId="36" fillId="14" borderId="1" xfId="0" applyNumberFormat="1" applyFont="1" applyFill="1" applyBorder="1" applyAlignment="1">
      <alignment horizontal="center" vertical="center"/>
    </xf>
    <xf numFmtId="0" fontId="36" fillId="15" borderId="15" xfId="0" applyFont="1" applyFill="1" applyBorder="1" applyAlignment="1">
      <alignment horizontal="center" vertical="center"/>
    </xf>
    <xf numFmtId="0" fontId="36" fillId="16" borderId="15" xfId="0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" fontId="36" fillId="16" borderId="1" xfId="0" applyNumberFormat="1" applyFont="1" applyFill="1" applyBorder="1" applyAlignment="1">
      <alignment horizontal="center" vertical="center"/>
    </xf>
    <xf numFmtId="16" fontId="36" fillId="13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16" fontId="36" fillId="7" borderId="2" xfId="0" applyNumberFormat="1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165" fontId="35" fillId="7" borderId="2" xfId="0" applyNumberFormat="1" applyFont="1" applyFill="1" applyBorder="1" applyAlignment="1">
      <alignment horizontal="center" vertical="center"/>
    </xf>
    <xf numFmtId="0" fontId="36" fillId="7" borderId="2" xfId="0" applyFont="1" applyFill="1" applyBorder="1" applyAlignment="1">
      <alignment horizontal="center" vertical="center"/>
    </xf>
    <xf numFmtId="0" fontId="35" fillId="14" borderId="2" xfId="0" applyFont="1" applyFill="1" applyBorder="1" applyAlignment="1">
      <alignment horizontal="center" vertical="center"/>
    </xf>
    <xf numFmtId="0" fontId="35" fillId="20" borderId="15" xfId="0" applyFont="1" applyFill="1" applyBorder="1"/>
    <xf numFmtId="165" fontId="35" fillId="14" borderId="2" xfId="0" applyNumberFormat="1" applyFont="1" applyFill="1" applyBorder="1" applyAlignment="1">
      <alignment horizontal="center" vertical="center"/>
    </xf>
    <xf numFmtId="43" fontId="36" fillId="7" borderId="2" xfId="0" applyNumberFormat="1" applyFont="1" applyFill="1" applyBorder="1" applyAlignment="1">
      <alignment horizontal="center" vertical="center"/>
    </xf>
    <xf numFmtId="43" fontId="36" fillId="16" borderId="2" xfId="0" applyNumberFormat="1" applyFont="1" applyFill="1" applyBorder="1" applyAlignment="1">
      <alignment horizontal="center" vertical="center"/>
    </xf>
    <xf numFmtId="16" fontId="36" fillId="16" borderId="2" xfId="0" applyNumberFormat="1" applyFont="1" applyFill="1" applyBorder="1" applyAlignment="1">
      <alignment horizontal="center" vertical="center"/>
    </xf>
    <xf numFmtId="0" fontId="36" fillId="14" borderId="2" xfId="0" applyFont="1" applyFill="1" applyBorder="1" applyAlignment="1">
      <alignment horizontal="center" vertical="center"/>
    </xf>
    <xf numFmtId="0" fontId="36" fillId="16" borderId="2" xfId="0" applyFont="1" applyFill="1" applyBorder="1" applyAlignment="1">
      <alignment horizontal="center" vertical="center"/>
    </xf>
    <xf numFmtId="43" fontId="36" fillId="2" borderId="2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165" fontId="35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30" sqref="C3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44406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C18" sqref="C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44406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44" t="s">
        <v>16</v>
      </c>
      <c r="B9" s="446" t="s">
        <v>17</v>
      </c>
      <c r="C9" s="446" t="s">
        <v>18</v>
      </c>
      <c r="D9" s="446" t="s">
        <v>19</v>
      </c>
      <c r="E9" s="26" t="s">
        <v>20</v>
      </c>
      <c r="F9" s="26" t="s">
        <v>21</v>
      </c>
      <c r="G9" s="441" t="s">
        <v>22</v>
      </c>
      <c r="H9" s="442"/>
      <c r="I9" s="443"/>
      <c r="J9" s="441" t="s">
        <v>23</v>
      </c>
      <c r="K9" s="442"/>
      <c r="L9" s="443"/>
      <c r="M9" s="26"/>
      <c r="N9" s="27"/>
      <c r="O9" s="27"/>
      <c r="P9" s="27"/>
    </row>
    <row r="10" spans="1:16" ht="59.25" customHeight="1">
      <c r="A10" s="445"/>
      <c r="B10" s="447"/>
      <c r="C10" s="447"/>
      <c r="D10" s="447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44406</v>
      </c>
      <c r="E11" s="35">
        <v>34559.300000000003</v>
      </c>
      <c r="F11" s="35">
        <v>34502.166666666664</v>
      </c>
      <c r="G11" s="36">
        <v>34175.333333333328</v>
      </c>
      <c r="H11" s="36">
        <v>33791.366666666661</v>
      </c>
      <c r="I11" s="36">
        <v>33464.533333333326</v>
      </c>
      <c r="J11" s="36">
        <v>34886.133333333331</v>
      </c>
      <c r="K11" s="36">
        <v>35212.96666666666</v>
      </c>
      <c r="L11" s="36">
        <v>35596.933333333334</v>
      </c>
      <c r="M11" s="37">
        <v>34829</v>
      </c>
      <c r="N11" s="37">
        <v>34118.199999999997</v>
      </c>
      <c r="O11" s="38">
        <v>2389475</v>
      </c>
      <c r="P11" s="39">
        <v>2.1044984990759436E-2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44406</v>
      </c>
      <c r="E12" s="40">
        <v>15709.1</v>
      </c>
      <c r="F12" s="40">
        <v>15664.683333333334</v>
      </c>
      <c r="G12" s="41">
        <v>15554.416666666668</v>
      </c>
      <c r="H12" s="41">
        <v>15399.733333333334</v>
      </c>
      <c r="I12" s="41">
        <v>15289.466666666667</v>
      </c>
      <c r="J12" s="41">
        <v>15819.366666666669</v>
      </c>
      <c r="K12" s="41">
        <v>15929.633333333335</v>
      </c>
      <c r="L12" s="41">
        <v>16084.316666666669</v>
      </c>
      <c r="M12" s="31">
        <v>15774.95</v>
      </c>
      <c r="N12" s="31">
        <v>15510</v>
      </c>
      <c r="O12" s="42">
        <v>10787650</v>
      </c>
      <c r="P12" s="43">
        <v>1.0903961618055104E-3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44406</v>
      </c>
      <c r="E13" s="40">
        <v>16446.099999999999</v>
      </c>
      <c r="F13" s="40">
        <v>16392.3</v>
      </c>
      <c r="G13" s="41">
        <v>16293.849999999999</v>
      </c>
      <c r="H13" s="41">
        <v>16141.599999999999</v>
      </c>
      <c r="I13" s="41">
        <v>16043.149999999998</v>
      </c>
      <c r="J13" s="41">
        <v>16544.55</v>
      </c>
      <c r="K13" s="41">
        <v>16643.000000000004</v>
      </c>
      <c r="L13" s="41">
        <v>16795.25</v>
      </c>
      <c r="M13" s="31">
        <v>16490.75</v>
      </c>
      <c r="N13" s="31">
        <v>16240.05</v>
      </c>
      <c r="O13" s="42">
        <v>5480</v>
      </c>
      <c r="P13" s="43">
        <v>-0.14374999999999999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44406</v>
      </c>
      <c r="E14" s="40">
        <v>880.05</v>
      </c>
      <c r="F14" s="40">
        <v>880.51666666666654</v>
      </c>
      <c r="G14" s="41">
        <v>865.3833333333331</v>
      </c>
      <c r="H14" s="41">
        <v>850.71666666666658</v>
      </c>
      <c r="I14" s="41">
        <v>835.58333333333314</v>
      </c>
      <c r="J14" s="41">
        <v>895.18333333333305</v>
      </c>
      <c r="K14" s="41">
        <v>910.31666666666649</v>
      </c>
      <c r="L14" s="41">
        <v>924.98333333333301</v>
      </c>
      <c r="M14" s="31">
        <v>895.65</v>
      </c>
      <c r="N14" s="31">
        <v>865.85</v>
      </c>
      <c r="O14" s="42">
        <v>2863650</v>
      </c>
      <c r="P14" s="43">
        <v>-4.8573849195142613E-2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44406</v>
      </c>
      <c r="E15" s="40">
        <v>226.2</v>
      </c>
      <c r="F15" s="40">
        <v>222.29999999999998</v>
      </c>
      <c r="G15" s="41">
        <v>216.74999999999997</v>
      </c>
      <c r="H15" s="41">
        <v>207.29999999999998</v>
      </c>
      <c r="I15" s="41">
        <v>201.74999999999997</v>
      </c>
      <c r="J15" s="41">
        <v>231.74999999999997</v>
      </c>
      <c r="K15" s="41">
        <v>237.29999999999998</v>
      </c>
      <c r="L15" s="41">
        <v>246.74999999999997</v>
      </c>
      <c r="M15" s="31">
        <v>227.85</v>
      </c>
      <c r="N15" s="31">
        <v>212.85</v>
      </c>
      <c r="O15" s="42">
        <v>7397000</v>
      </c>
      <c r="P15" s="43">
        <v>8.5049580472921438E-2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44406</v>
      </c>
      <c r="E16" s="40">
        <v>2395.5500000000002</v>
      </c>
      <c r="F16" s="40">
        <v>2374.75</v>
      </c>
      <c r="G16" s="41">
        <v>2350.8000000000002</v>
      </c>
      <c r="H16" s="41">
        <v>2306.0500000000002</v>
      </c>
      <c r="I16" s="41">
        <v>2282.1000000000004</v>
      </c>
      <c r="J16" s="41">
        <v>2419.5</v>
      </c>
      <c r="K16" s="41">
        <v>2443.4499999999998</v>
      </c>
      <c r="L16" s="41">
        <v>2488.1999999999998</v>
      </c>
      <c r="M16" s="31">
        <v>2398.6999999999998</v>
      </c>
      <c r="N16" s="31">
        <v>2330</v>
      </c>
      <c r="O16" s="42">
        <v>3834500</v>
      </c>
      <c r="P16" s="43">
        <v>-3.7672122629254351E-3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44406</v>
      </c>
      <c r="E17" s="40">
        <v>1400.8</v>
      </c>
      <c r="F17" s="40">
        <v>1402.0333333333335</v>
      </c>
      <c r="G17" s="41">
        <v>1376.0666666666671</v>
      </c>
      <c r="H17" s="41">
        <v>1351.3333333333335</v>
      </c>
      <c r="I17" s="41">
        <v>1325.366666666667</v>
      </c>
      <c r="J17" s="41">
        <v>1426.7666666666671</v>
      </c>
      <c r="K17" s="41">
        <v>1452.7333333333338</v>
      </c>
      <c r="L17" s="41">
        <v>1477.4666666666672</v>
      </c>
      <c r="M17" s="31">
        <v>1428</v>
      </c>
      <c r="N17" s="31">
        <v>1377.3</v>
      </c>
      <c r="O17" s="42">
        <v>15429000</v>
      </c>
      <c r="P17" s="43">
        <v>-2.5454775138959069E-2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44406</v>
      </c>
      <c r="E18" s="40">
        <v>665.65</v>
      </c>
      <c r="F18" s="40">
        <v>665.93333333333328</v>
      </c>
      <c r="G18" s="41">
        <v>654.26666666666654</v>
      </c>
      <c r="H18" s="41">
        <v>642.88333333333321</v>
      </c>
      <c r="I18" s="41">
        <v>631.21666666666647</v>
      </c>
      <c r="J18" s="41">
        <v>677.31666666666661</v>
      </c>
      <c r="K18" s="41">
        <v>688.98333333333335</v>
      </c>
      <c r="L18" s="41">
        <v>700.36666666666667</v>
      </c>
      <c r="M18" s="31">
        <v>677.6</v>
      </c>
      <c r="N18" s="31">
        <v>654.54999999999995</v>
      </c>
      <c r="O18" s="42">
        <v>85688750</v>
      </c>
      <c r="P18" s="43">
        <v>-3.6771117958258239E-3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44406</v>
      </c>
      <c r="E19" s="40">
        <v>3380.7</v>
      </c>
      <c r="F19" s="40">
        <v>3395.1333333333332</v>
      </c>
      <c r="G19" s="41">
        <v>3356.2166666666662</v>
      </c>
      <c r="H19" s="41">
        <v>3331.7333333333331</v>
      </c>
      <c r="I19" s="41">
        <v>3292.8166666666662</v>
      </c>
      <c r="J19" s="41">
        <v>3419.6166666666663</v>
      </c>
      <c r="K19" s="41">
        <v>3458.5333333333333</v>
      </c>
      <c r="L19" s="41">
        <v>3483.0166666666664</v>
      </c>
      <c r="M19" s="31">
        <v>3434.05</v>
      </c>
      <c r="N19" s="31">
        <v>3370.65</v>
      </c>
      <c r="O19" s="42">
        <v>719000</v>
      </c>
      <c r="P19" s="43">
        <v>2.0437127448197558E-2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44406</v>
      </c>
      <c r="E20" s="40">
        <v>707.15</v>
      </c>
      <c r="F20" s="40">
        <v>706.81666666666661</v>
      </c>
      <c r="G20" s="41">
        <v>701.58333333333326</v>
      </c>
      <c r="H20" s="41">
        <v>696.01666666666665</v>
      </c>
      <c r="I20" s="41">
        <v>690.7833333333333</v>
      </c>
      <c r="J20" s="41">
        <v>712.38333333333321</v>
      </c>
      <c r="K20" s="41">
        <v>717.61666666666656</v>
      </c>
      <c r="L20" s="41">
        <v>723.18333333333317</v>
      </c>
      <c r="M20" s="31">
        <v>712.05</v>
      </c>
      <c r="N20" s="31">
        <v>701.25</v>
      </c>
      <c r="O20" s="42">
        <v>10698000</v>
      </c>
      <c r="P20" s="43">
        <v>-5.11485166930159E-3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44406</v>
      </c>
      <c r="E21" s="40">
        <v>410.55</v>
      </c>
      <c r="F21" s="40">
        <v>409.01666666666671</v>
      </c>
      <c r="G21" s="41">
        <v>405.68333333333339</v>
      </c>
      <c r="H21" s="41">
        <v>400.81666666666666</v>
      </c>
      <c r="I21" s="41">
        <v>397.48333333333335</v>
      </c>
      <c r="J21" s="41">
        <v>413.88333333333344</v>
      </c>
      <c r="K21" s="41">
        <v>417.21666666666681</v>
      </c>
      <c r="L21" s="41">
        <v>422.08333333333348</v>
      </c>
      <c r="M21" s="31">
        <v>412.35</v>
      </c>
      <c r="N21" s="31">
        <v>404.15</v>
      </c>
      <c r="O21" s="42">
        <v>25128000</v>
      </c>
      <c r="P21" s="43">
        <v>-3.2682757824229129E-2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44406</v>
      </c>
      <c r="E22" s="40">
        <v>797.1</v>
      </c>
      <c r="F22" s="40">
        <v>802.28333333333342</v>
      </c>
      <c r="G22" s="41">
        <v>787.01666666666688</v>
      </c>
      <c r="H22" s="41">
        <v>776.93333333333351</v>
      </c>
      <c r="I22" s="41">
        <v>761.66666666666697</v>
      </c>
      <c r="J22" s="41">
        <v>812.36666666666679</v>
      </c>
      <c r="K22" s="41">
        <v>827.63333333333344</v>
      </c>
      <c r="L22" s="41">
        <v>837.7166666666667</v>
      </c>
      <c r="M22" s="31">
        <v>817.55</v>
      </c>
      <c r="N22" s="31">
        <v>792.2</v>
      </c>
      <c r="O22" s="42">
        <v>2295700</v>
      </c>
      <c r="P22" s="43">
        <v>-6.6428092149407286E-2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44406</v>
      </c>
      <c r="E23" s="40">
        <v>4039.2</v>
      </c>
      <c r="F23" s="40">
        <v>4041.5166666666664</v>
      </c>
      <c r="G23" s="41">
        <v>3993.0333333333328</v>
      </c>
      <c r="H23" s="41">
        <v>3946.8666666666663</v>
      </c>
      <c r="I23" s="41">
        <v>3898.3833333333328</v>
      </c>
      <c r="J23" s="41">
        <v>4087.6833333333329</v>
      </c>
      <c r="K23" s="41">
        <v>4136.1666666666661</v>
      </c>
      <c r="L23" s="41">
        <v>4182.333333333333</v>
      </c>
      <c r="M23" s="31">
        <v>4090</v>
      </c>
      <c r="N23" s="31">
        <v>3995.35</v>
      </c>
      <c r="O23" s="42">
        <v>2302500</v>
      </c>
      <c r="P23" s="43">
        <v>-8.3979328165374682E-3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44406</v>
      </c>
      <c r="E24" s="40">
        <v>220.75</v>
      </c>
      <c r="F24" s="40">
        <v>221.4</v>
      </c>
      <c r="G24" s="41">
        <v>219</v>
      </c>
      <c r="H24" s="41">
        <v>217.25</v>
      </c>
      <c r="I24" s="41">
        <v>214.85</v>
      </c>
      <c r="J24" s="41">
        <v>223.15</v>
      </c>
      <c r="K24" s="41">
        <v>225.55000000000004</v>
      </c>
      <c r="L24" s="41">
        <v>227.3</v>
      </c>
      <c r="M24" s="31">
        <v>223.8</v>
      </c>
      <c r="N24" s="31">
        <v>219.65</v>
      </c>
      <c r="O24" s="42">
        <v>13767500</v>
      </c>
      <c r="P24" s="43">
        <v>-3.5382729024347519E-2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44406</v>
      </c>
      <c r="E25" s="40">
        <v>121.35</v>
      </c>
      <c r="F25" s="40">
        <v>121.39999999999999</v>
      </c>
      <c r="G25" s="41">
        <v>120.49999999999999</v>
      </c>
      <c r="H25" s="41">
        <v>119.64999999999999</v>
      </c>
      <c r="I25" s="41">
        <v>118.74999999999999</v>
      </c>
      <c r="J25" s="41">
        <v>122.24999999999999</v>
      </c>
      <c r="K25" s="41">
        <v>123.14999999999999</v>
      </c>
      <c r="L25" s="41">
        <v>123.99999999999999</v>
      </c>
      <c r="M25" s="31">
        <v>122.3</v>
      </c>
      <c r="N25" s="31">
        <v>120.55</v>
      </c>
      <c r="O25" s="42">
        <v>30946500</v>
      </c>
      <c r="P25" s="43">
        <v>2.1859516176041972E-3</v>
      </c>
    </row>
    <row r="26" spans="1:16" ht="12.75" customHeight="1">
      <c r="A26" s="31">
        <v>16</v>
      </c>
      <c r="B26" s="32" t="s">
        <v>57</v>
      </c>
      <c r="C26" s="33" t="s">
        <v>58</v>
      </c>
      <c r="D26" s="34">
        <v>44406</v>
      </c>
      <c r="E26" s="40">
        <v>3008.9</v>
      </c>
      <c r="F26" s="40">
        <v>3009.3000000000006</v>
      </c>
      <c r="G26" s="41">
        <v>2988.4000000000015</v>
      </c>
      <c r="H26" s="41">
        <v>2967.900000000001</v>
      </c>
      <c r="I26" s="41">
        <v>2947.0000000000018</v>
      </c>
      <c r="J26" s="41">
        <v>3029.8000000000011</v>
      </c>
      <c r="K26" s="41">
        <v>3050.7</v>
      </c>
      <c r="L26" s="41">
        <v>3071.2000000000007</v>
      </c>
      <c r="M26" s="31">
        <v>3030.2</v>
      </c>
      <c r="N26" s="31">
        <v>2988.8</v>
      </c>
      <c r="O26" s="42">
        <v>4311900</v>
      </c>
      <c r="P26" s="43">
        <v>8.0656473558703892E-3</v>
      </c>
    </row>
    <row r="27" spans="1:16" ht="12.75" customHeight="1">
      <c r="A27" s="31">
        <v>17</v>
      </c>
      <c r="B27" s="32" t="s">
        <v>59</v>
      </c>
      <c r="C27" s="33" t="s">
        <v>60</v>
      </c>
      <c r="D27" s="34">
        <v>44406</v>
      </c>
      <c r="E27" s="40">
        <v>1171.55</v>
      </c>
      <c r="F27" s="40">
        <v>1165.3333333333333</v>
      </c>
      <c r="G27" s="41">
        <v>1140.1166666666666</v>
      </c>
      <c r="H27" s="41">
        <v>1108.6833333333334</v>
      </c>
      <c r="I27" s="41">
        <v>1083.4666666666667</v>
      </c>
      <c r="J27" s="41">
        <v>1196.7666666666664</v>
      </c>
      <c r="K27" s="41">
        <v>1221.9833333333331</v>
      </c>
      <c r="L27" s="41">
        <v>1253.4166666666663</v>
      </c>
      <c r="M27" s="31">
        <v>1190.55</v>
      </c>
      <c r="N27" s="31">
        <v>1133.9000000000001</v>
      </c>
      <c r="O27" s="42">
        <v>2250000</v>
      </c>
      <c r="P27" s="43">
        <v>-6.3085571517801378E-2</v>
      </c>
    </row>
    <row r="28" spans="1:16" ht="12.75" customHeight="1">
      <c r="A28" s="31">
        <v>18</v>
      </c>
      <c r="B28" s="32" t="s">
        <v>48</v>
      </c>
      <c r="C28" s="33" t="s">
        <v>61</v>
      </c>
      <c r="D28" s="34">
        <v>44406</v>
      </c>
      <c r="E28" s="40">
        <v>914.25</v>
      </c>
      <c r="F28" s="40">
        <v>903.43333333333339</v>
      </c>
      <c r="G28" s="41">
        <v>886.21666666666681</v>
      </c>
      <c r="H28" s="41">
        <v>858.18333333333339</v>
      </c>
      <c r="I28" s="41">
        <v>840.96666666666681</v>
      </c>
      <c r="J28" s="41">
        <v>931.46666666666681</v>
      </c>
      <c r="K28" s="41">
        <v>948.68333333333351</v>
      </c>
      <c r="L28" s="41">
        <v>976.71666666666681</v>
      </c>
      <c r="M28" s="31">
        <v>920.65</v>
      </c>
      <c r="N28" s="31">
        <v>875.4</v>
      </c>
      <c r="O28" s="42">
        <v>10710700</v>
      </c>
      <c r="P28" s="43">
        <v>-1.1043092065778418E-2</v>
      </c>
    </row>
    <row r="29" spans="1:16" ht="12.75" customHeight="1">
      <c r="A29" s="31">
        <v>19</v>
      </c>
      <c r="B29" s="32" t="s">
        <v>59</v>
      </c>
      <c r="C29" s="33" t="s">
        <v>62</v>
      </c>
      <c r="D29" s="34">
        <v>44406</v>
      </c>
      <c r="E29" s="40">
        <v>723.25</v>
      </c>
      <c r="F29" s="40">
        <v>723.08333333333337</v>
      </c>
      <c r="G29" s="41">
        <v>712.61666666666679</v>
      </c>
      <c r="H29" s="41">
        <v>701.98333333333346</v>
      </c>
      <c r="I29" s="41">
        <v>691.51666666666688</v>
      </c>
      <c r="J29" s="41">
        <v>733.7166666666667</v>
      </c>
      <c r="K29" s="41">
        <v>744.18333333333317</v>
      </c>
      <c r="L29" s="41">
        <v>754.81666666666661</v>
      </c>
      <c r="M29" s="31">
        <v>733.55</v>
      </c>
      <c r="N29" s="31">
        <v>712.45</v>
      </c>
      <c r="O29" s="42">
        <v>34795200</v>
      </c>
      <c r="P29" s="43">
        <v>1.1739520751329329E-3</v>
      </c>
    </row>
    <row r="30" spans="1:16" ht="12.75" customHeight="1">
      <c r="A30" s="31">
        <v>20</v>
      </c>
      <c r="B30" s="32" t="s">
        <v>50</v>
      </c>
      <c r="C30" s="33" t="s">
        <v>63</v>
      </c>
      <c r="D30" s="34">
        <v>44406</v>
      </c>
      <c r="E30" s="40">
        <v>3816.6</v>
      </c>
      <c r="F30" s="40">
        <v>3806.8666666666668</v>
      </c>
      <c r="G30" s="41">
        <v>3789.7333333333336</v>
      </c>
      <c r="H30" s="41">
        <v>3762.8666666666668</v>
      </c>
      <c r="I30" s="41">
        <v>3745.7333333333336</v>
      </c>
      <c r="J30" s="41">
        <v>3833.7333333333336</v>
      </c>
      <c r="K30" s="41">
        <v>3850.8666666666668</v>
      </c>
      <c r="L30" s="41">
        <v>3877.7333333333336</v>
      </c>
      <c r="M30" s="31">
        <v>3824</v>
      </c>
      <c r="N30" s="31">
        <v>3780</v>
      </c>
      <c r="O30" s="42">
        <v>1971500</v>
      </c>
      <c r="P30" s="43">
        <v>-9.545340366742025E-3</v>
      </c>
    </row>
    <row r="31" spans="1:16" ht="12.75" customHeight="1">
      <c r="A31" s="31">
        <v>21</v>
      </c>
      <c r="B31" s="32" t="s">
        <v>64</v>
      </c>
      <c r="C31" s="33" t="s">
        <v>65</v>
      </c>
      <c r="D31" s="34">
        <v>44406</v>
      </c>
      <c r="E31" s="40">
        <v>13944.4</v>
      </c>
      <c r="F31" s="40">
        <v>13880.6</v>
      </c>
      <c r="G31" s="41">
        <v>13783.75</v>
      </c>
      <c r="H31" s="41">
        <v>13623.1</v>
      </c>
      <c r="I31" s="41">
        <v>13526.25</v>
      </c>
      <c r="J31" s="41">
        <v>14041.25</v>
      </c>
      <c r="K31" s="41">
        <v>14138.100000000002</v>
      </c>
      <c r="L31" s="41">
        <v>14298.75</v>
      </c>
      <c r="M31" s="31">
        <v>13977.45</v>
      </c>
      <c r="N31" s="31">
        <v>13719.95</v>
      </c>
      <c r="O31" s="42">
        <v>925725</v>
      </c>
      <c r="P31" s="43">
        <v>1.6229814168627768E-3</v>
      </c>
    </row>
    <row r="32" spans="1:16" ht="12.75" customHeight="1">
      <c r="A32" s="31">
        <v>22</v>
      </c>
      <c r="B32" s="32" t="s">
        <v>64</v>
      </c>
      <c r="C32" s="33" t="s">
        <v>66</v>
      </c>
      <c r="D32" s="34">
        <v>44406</v>
      </c>
      <c r="E32" s="40">
        <v>6255</v>
      </c>
      <c r="F32" s="40">
        <v>6231.583333333333</v>
      </c>
      <c r="G32" s="41">
        <v>6180.1666666666661</v>
      </c>
      <c r="H32" s="41">
        <v>6105.333333333333</v>
      </c>
      <c r="I32" s="41">
        <v>6053.9166666666661</v>
      </c>
      <c r="J32" s="41">
        <v>6306.4166666666661</v>
      </c>
      <c r="K32" s="41">
        <v>6357.8333333333321</v>
      </c>
      <c r="L32" s="41">
        <v>6432.6666666666661</v>
      </c>
      <c r="M32" s="31">
        <v>6283</v>
      </c>
      <c r="N32" s="31">
        <v>6156.75</v>
      </c>
      <c r="O32" s="42">
        <v>4641750</v>
      </c>
      <c r="P32" s="43">
        <v>-3.9795205957644866E-2</v>
      </c>
    </row>
    <row r="33" spans="1:16" ht="12.75" customHeight="1">
      <c r="A33" s="31">
        <v>23</v>
      </c>
      <c r="B33" s="32" t="s">
        <v>50</v>
      </c>
      <c r="C33" s="33" t="s">
        <v>67</v>
      </c>
      <c r="D33" s="34">
        <v>44406</v>
      </c>
      <c r="E33" s="40">
        <v>2358.15</v>
      </c>
      <c r="F33" s="40">
        <v>2340.4499999999998</v>
      </c>
      <c r="G33" s="41">
        <v>2313.3999999999996</v>
      </c>
      <c r="H33" s="41">
        <v>2268.6499999999996</v>
      </c>
      <c r="I33" s="41">
        <v>2241.5999999999995</v>
      </c>
      <c r="J33" s="41">
        <v>2385.1999999999998</v>
      </c>
      <c r="K33" s="41">
        <v>2412.25</v>
      </c>
      <c r="L33" s="41">
        <v>2457</v>
      </c>
      <c r="M33" s="31">
        <v>2367.5</v>
      </c>
      <c r="N33" s="31">
        <v>2295.6999999999998</v>
      </c>
      <c r="O33" s="42">
        <v>1049200</v>
      </c>
      <c r="P33" s="43">
        <v>-1.9439252336448599E-2</v>
      </c>
    </row>
    <row r="34" spans="1:16" ht="12.75" customHeight="1">
      <c r="A34" s="31">
        <v>24</v>
      </c>
      <c r="B34" s="32" t="s">
        <v>59</v>
      </c>
      <c r="C34" s="33" t="s">
        <v>68</v>
      </c>
      <c r="D34" s="34">
        <v>44406</v>
      </c>
      <c r="E34" s="40">
        <v>294.89999999999998</v>
      </c>
      <c r="F34" s="40">
        <v>295.24999999999994</v>
      </c>
      <c r="G34" s="41">
        <v>291.7999999999999</v>
      </c>
      <c r="H34" s="41">
        <v>288.69999999999993</v>
      </c>
      <c r="I34" s="41">
        <v>285.24999999999989</v>
      </c>
      <c r="J34" s="41">
        <v>298.34999999999991</v>
      </c>
      <c r="K34" s="41">
        <v>301.79999999999995</v>
      </c>
      <c r="L34" s="41">
        <v>304.89999999999992</v>
      </c>
      <c r="M34" s="31">
        <v>298.7</v>
      </c>
      <c r="N34" s="31">
        <v>292.14999999999998</v>
      </c>
      <c r="O34" s="42">
        <v>23641200</v>
      </c>
      <c r="P34" s="43">
        <v>-3.4477688745129749E-2</v>
      </c>
    </row>
    <row r="35" spans="1:16" ht="12.75" customHeight="1">
      <c r="A35" s="31">
        <v>25</v>
      </c>
      <c r="B35" s="32" t="s">
        <v>59</v>
      </c>
      <c r="C35" s="33" t="s">
        <v>69</v>
      </c>
      <c r="D35" s="34">
        <v>44406</v>
      </c>
      <c r="E35" s="40">
        <v>78.150000000000006</v>
      </c>
      <c r="F35" s="40">
        <v>78.36666666666666</v>
      </c>
      <c r="G35" s="41">
        <v>76.633333333333326</v>
      </c>
      <c r="H35" s="41">
        <v>75.11666666666666</v>
      </c>
      <c r="I35" s="41">
        <v>73.383333333333326</v>
      </c>
      <c r="J35" s="41">
        <v>79.883333333333326</v>
      </c>
      <c r="K35" s="41">
        <v>81.616666666666646</v>
      </c>
      <c r="L35" s="41">
        <v>83.133333333333326</v>
      </c>
      <c r="M35" s="31">
        <v>80.099999999999994</v>
      </c>
      <c r="N35" s="31">
        <v>76.849999999999994</v>
      </c>
      <c r="O35" s="42">
        <v>167684400</v>
      </c>
      <c r="P35" s="43">
        <v>-1.9498607242339832E-3</v>
      </c>
    </row>
    <row r="36" spans="1:16" ht="12.75" customHeight="1">
      <c r="A36" s="31">
        <v>26</v>
      </c>
      <c r="B36" s="32" t="s">
        <v>57</v>
      </c>
      <c r="C36" s="33" t="s">
        <v>70</v>
      </c>
      <c r="D36" s="34">
        <v>44406</v>
      </c>
      <c r="E36" s="40">
        <v>1595.2</v>
      </c>
      <c r="F36" s="40">
        <v>1584.2833333333335</v>
      </c>
      <c r="G36" s="41">
        <v>1569.866666666667</v>
      </c>
      <c r="H36" s="41">
        <v>1544.5333333333335</v>
      </c>
      <c r="I36" s="41">
        <v>1530.116666666667</v>
      </c>
      <c r="J36" s="41">
        <v>1609.616666666667</v>
      </c>
      <c r="K36" s="41">
        <v>1624.0333333333335</v>
      </c>
      <c r="L36" s="41">
        <v>1649.366666666667</v>
      </c>
      <c r="M36" s="31">
        <v>1598.7</v>
      </c>
      <c r="N36" s="31">
        <v>1558.95</v>
      </c>
      <c r="O36" s="42">
        <v>1975600</v>
      </c>
      <c r="P36" s="43">
        <v>-7.1862907683803209E-3</v>
      </c>
    </row>
    <row r="37" spans="1:16" ht="12.75" customHeight="1">
      <c r="A37" s="31">
        <v>27</v>
      </c>
      <c r="B37" s="32" t="s">
        <v>71</v>
      </c>
      <c r="C37" s="33" t="s">
        <v>72</v>
      </c>
      <c r="D37" s="34">
        <v>44406</v>
      </c>
      <c r="E37" s="40">
        <v>189.85</v>
      </c>
      <c r="F37" s="40">
        <v>187.78333333333333</v>
      </c>
      <c r="G37" s="41">
        <v>184.06666666666666</v>
      </c>
      <c r="H37" s="41">
        <v>178.28333333333333</v>
      </c>
      <c r="I37" s="41">
        <v>174.56666666666666</v>
      </c>
      <c r="J37" s="41">
        <v>193.56666666666666</v>
      </c>
      <c r="K37" s="41">
        <v>197.2833333333333</v>
      </c>
      <c r="L37" s="41">
        <v>203.06666666666666</v>
      </c>
      <c r="M37" s="31">
        <v>191.5</v>
      </c>
      <c r="N37" s="31">
        <v>182</v>
      </c>
      <c r="O37" s="42">
        <v>24293400</v>
      </c>
      <c r="P37" s="43">
        <v>7.7714093054619016E-2</v>
      </c>
    </row>
    <row r="38" spans="1:16" ht="12.75" customHeight="1">
      <c r="A38" s="31">
        <v>28</v>
      </c>
      <c r="B38" s="32" t="s">
        <v>57</v>
      </c>
      <c r="C38" s="33" t="s">
        <v>73</v>
      </c>
      <c r="D38" s="34">
        <v>44406</v>
      </c>
      <c r="E38" s="40">
        <v>849.55</v>
      </c>
      <c r="F38" s="40">
        <v>844.36666666666667</v>
      </c>
      <c r="G38" s="41">
        <v>838.0333333333333</v>
      </c>
      <c r="H38" s="41">
        <v>826.51666666666665</v>
      </c>
      <c r="I38" s="41">
        <v>820.18333333333328</v>
      </c>
      <c r="J38" s="41">
        <v>855.88333333333333</v>
      </c>
      <c r="K38" s="41">
        <v>862.21666666666658</v>
      </c>
      <c r="L38" s="41">
        <v>873.73333333333335</v>
      </c>
      <c r="M38" s="31">
        <v>850.7</v>
      </c>
      <c r="N38" s="31">
        <v>832.85</v>
      </c>
      <c r="O38" s="42">
        <v>3504600</v>
      </c>
      <c r="P38" s="43">
        <v>-2.8065893837705917E-2</v>
      </c>
    </row>
    <row r="39" spans="1:16" ht="12.75" customHeight="1">
      <c r="A39" s="31">
        <v>29</v>
      </c>
      <c r="B39" s="32" t="s">
        <v>50</v>
      </c>
      <c r="C39" s="33" t="s">
        <v>74</v>
      </c>
      <c r="D39" s="34">
        <v>44406</v>
      </c>
      <c r="E39" s="40">
        <v>778.25</v>
      </c>
      <c r="F39" s="40">
        <v>775.53333333333342</v>
      </c>
      <c r="G39" s="41">
        <v>769.66666666666686</v>
      </c>
      <c r="H39" s="41">
        <v>761.08333333333348</v>
      </c>
      <c r="I39" s="41">
        <v>755.21666666666692</v>
      </c>
      <c r="J39" s="41">
        <v>784.11666666666679</v>
      </c>
      <c r="K39" s="41">
        <v>789.98333333333335</v>
      </c>
      <c r="L39" s="41">
        <v>798.56666666666672</v>
      </c>
      <c r="M39" s="31">
        <v>781.4</v>
      </c>
      <c r="N39" s="31">
        <v>766.95</v>
      </c>
      <c r="O39" s="42">
        <v>5848500</v>
      </c>
      <c r="P39" s="43">
        <v>-8.8967971530249119E-3</v>
      </c>
    </row>
    <row r="40" spans="1:16" ht="12.75" customHeight="1">
      <c r="A40" s="31">
        <v>30</v>
      </c>
      <c r="B40" s="32" t="s">
        <v>75</v>
      </c>
      <c r="C40" s="33" t="s">
        <v>76</v>
      </c>
      <c r="D40" s="34">
        <v>44406</v>
      </c>
      <c r="E40" s="40">
        <v>566.85</v>
      </c>
      <c r="F40" s="40">
        <v>558.19999999999993</v>
      </c>
      <c r="G40" s="41">
        <v>546.39999999999986</v>
      </c>
      <c r="H40" s="41">
        <v>525.94999999999993</v>
      </c>
      <c r="I40" s="41">
        <v>514.14999999999986</v>
      </c>
      <c r="J40" s="41">
        <v>578.64999999999986</v>
      </c>
      <c r="K40" s="41">
        <v>590.44999999999982</v>
      </c>
      <c r="L40" s="41">
        <v>610.89999999999986</v>
      </c>
      <c r="M40" s="31">
        <v>570</v>
      </c>
      <c r="N40" s="31">
        <v>537.75</v>
      </c>
      <c r="O40" s="42">
        <v>103829994</v>
      </c>
      <c r="P40" s="43">
        <v>4.2249991048730713E-3</v>
      </c>
    </row>
    <row r="41" spans="1:16" ht="12.75" customHeight="1">
      <c r="A41" s="31">
        <v>31</v>
      </c>
      <c r="B41" s="32" t="s">
        <v>71</v>
      </c>
      <c r="C41" s="33" t="s">
        <v>77</v>
      </c>
      <c r="D41" s="34">
        <v>44406</v>
      </c>
      <c r="E41" s="40">
        <v>60.35</v>
      </c>
      <c r="F41" s="40">
        <v>60.183333333333337</v>
      </c>
      <c r="G41" s="41">
        <v>58.816666666666677</v>
      </c>
      <c r="H41" s="41">
        <v>57.283333333333339</v>
      </c>
      <c r="I41" s="41">
        <v>55.916666666666679</v>
      </c>
      <c r="J41" s="41">
        <v>61.716666666666676</v>
      </c>
      <c r="K41" s="41">
        <v>63.083333333333336</v>
      </c>
      <c r="L41" s="41">
        <v>64.616666666666674</v>
      </c>
      <c r="M41" s="31">
        <v>61.55</v>
      </c>
      <c r="N41" s="31">
        <v>58.65</v>
      </c>
      <c r="O41" s="42">
        <v>103530000</v>
      </c>
      <c r="P41" s="43">
        <v>-3.5885401388481473E-2</v>
      </c>
    </row>
    <row r="42" spans="1:16" ht="12.75" customHeight="1">
      <c r="A42" s="31">
        <v>32</v>
      </c>
      <c r="B42" s="32" t="s">
        <v>48</v>
      </c>
      <c r="C42" s="33" t="s">
        <v>78</v>
      </c>
      <c r="D42" s="34">
        <v>44406</v>
      </c>
      <c r="E42" s="40">
        <v>381.2</v>
      </c>
      <c r="F42" s="40">
        <v>380.4666666666667</v>
      </c>
      <c r="G42" s="41">
        <v>377.43333333333339</v>
      </c>
      <c r="H42" s="41">
        <v>373.66666666666669</v>
      </c>
      <c r="I42" s="41">
        <v>370.63333333333338</v>
      </c>
      <c r="J42" s="41">
        <v>384.23333333333341</v>
      </c>
      <c r="K42" s="41">
        <v>387.26666666666671</v>
      </c>
      <c r="L42" s="41">
        <v>391.03333333333342</v>
      </c>
      <c r="M42" s="31">
        <v>383.5</v>
      </c>
      <c r="N42" s="31">
        <v>376.7</v>
      </c>
      <c r="O42" s="42">
        <v>18227500</v>
      </c>
      <c r="P42" s="43">
        <v>-3.6942520354842627E-2</v>
      </c>
    </row>
    <row r="43" spans="1:16" ht="12.75" customHeight="1">
      <c r="A43" s="31">
        <v>33</v>
      </c>
      <c r="B43" s="32" t="s">
        <v>50</v>
      </c>
      <c r="C43" s="33" t="s">
        <v>79</v>
      </c>
      <c r="D43" s="34">
        <v>44406</v>
      </c>
      <c r="E43" s="40">
        <v>14996.4</v>
      </c>
      <c r="F43" s="40">
        <v>14980.800000000001</v>
      </c>
      <c r="G43" s="41">
        <v>14887.600000000002</v>
      </c>
      <c r="H43" s="41">
        <v>14778.800000000001</v>
      </c>
      <c r="I43" s="41">
        <v>14685.600000000002</v>
      </c>
      <c r="J43" s="41">
        <v>15089.600000000002</v>
      </c>
      <c r="K43" s="41">
        <v>15182.800000000003</v>
      </c>
      <c r="L43" s="41">
        <v>15291.600000000002</v>
      </c>
      <c r="M43" s="31">
        <v>15074</v>
      </c>
      <c r="N43" s="31">
        <v>14872</v>
      </c>
      <c r="O43" s="42">
        <v>125350</v>
      </c>
      <c r="P43" s="43">
        <v>-6.1400224634968179E-2</v>
      </c>
    </row>
    <row r="44" spans="1:16" ht="12.75" customHeight="1">
      <c r="A44" s="31">
        <v>34</v>
      </c>
      <c r="B44" s="32" t="s">
        <v>80</v>
      </c>
      <c r="C44" s="33" t="s">
        <v>81</v>
      </c>
      <c r="D44" s="34">
        <v>44406</v>
      </c>
      <c r="E44" s="40">
        <v>453.15</v>
      </c>
      <c r="F44" s="40">
        <v>453.16666666666669</v>
      </c>
      <c r="G44" s="41">
        <v>450.48333333333335</v>
      </c>
      <c r="H44" s="41">
        <v>447.81666666666666</v>
      </c>
      <c r="I44" s="41">
        <v>445.13333333333333</v>
      </c>
      <c r="J44" s="41">
        <v>455.83333333333337</v>
      </c>
      <c r="K44" s="41">
        <v>458.51666666666665</v>
      </c>
      <c r="L44" s="41">
        <v>461.18333333333339</v>
      </c>
      <c r="M44" s="31">
        <v>455.85</v>
      </c>
      <c r="N44" s="31">
        <v>450.5</v>
      </c>
      <c r="O44" s="42">
        <v>39688200</v>
      </c>
      <c r="P44" s="43">
        <v>-2.5803030972473821E-2</v>
      </c>
    </row>
    <row r="45" spans="1:16" ht="12.75" customHeight="1">
      <c r="A45" s="31">
        <v>35</v>
      </c>
      <c r="B45" s="32" t="s">
        <v>57</v>
      </c>
      <c r="C45" s="33" t="s">
        <v>82</v>
      </c>
      <c r="D45" s="34">
        <v>44406</v>
      </c>
      <c r="E45" s="40">
        <v>3421</v>
      </c>
      <c r="F45" s="40">
        <v>3426.7333333333336</v>
      </c>
      <c r="G45" s="41">
        <v>3401.3166666666671</v>
      </c>
      <c r="H45" s="41">
        <v>3381.6333333333337</v>
      </c>
      <c r="I45" s="41">
        <v>3356.2166666666672</v>
      </c>
      <c r="J45" s="41">
        <v>3446.416666666667</v>
      </c>
      <c r="K45" s="41">
        <v>3471.833333333333</v>
      </c>
      <c r="L45" s="41">
        <v>3491.5166666666669</v>
      </c>
      <c r="M45" s="31">
        <v>3452.15</v>
      </c>
      <c r="N45" s="31">
        <v>3407.05</v>
      </c>
      <c r="O45" s="42">
        <v>2327600</v>
      </c>
      <c r="P45" s="43">
        <v>-3.7386269644334162E-2</v>
      </c>
    </row>
    <row r="46" spans="1:16" ht="12.75" customHeight="1">
      <c r="A46" s="31">
        <v>36</v>
      </c>
      <c r="B46" s="32" t="s">
        <v>48</v>
      </c>
      <c r="C46" s="33" t="s">
        <v>83</v>
      </c>
      <c r="D46" s="34">
        <v>44406</v>
      </c>
      <c r="E46" s="40">
        <v>578.35</v>
      </c>
      <c r="F46" s="40">
        <v>583.5</v>
      </c>
      <c r="G46" s="41">
        <v>568.9</v>
      </c>
      <c r="H46" s="41">
        <v>559.44999999999993</v>
      </c>
      <c r="I46" s="41">
        <v>544.84999999999991</v>
      </c>
      <c r="J46" s="41">
        <v>592.95000000000005</v>
      </c>
      <c r="K46" s="41">
        <v>607.54999999999995</v>
      </c>
      <c r="L46" s="41">
        <v>617.00000000000011</v>
      </c>
      <c r="M46" s="31">
        <v>598.1</v>
      </c>
      <c r="N46" s="31">
        <v>574.04999999999995</v>
      </c>
      <c r="O46" s="42">
        <v>23573000</v>
      </c>
      <c r="P46" s="43">
        <v>1.0277201584009051E-2</v>
      </c>
    </row>
    <row r="47" spans="1:16" ht="12.75" customHeight="1">
      <c r="A47" s="31">
        <v>37</v>
      </c>
      <c r="B47" s="32" t="s">
        <v>59</v>
      </c>
      <c r="C47" s="33" t="s">
        <v>84</v>
      </c>
      <c r="D47" s="34">
        <v>44406</v>
      </c>
      <c r="E47" s="40">
        <v>143.35</v>
      </c>
      <c r="F47" s="40">
        <v>145.29999999999998</v>
      </c>
      <c r="G47" s="41">
        <v>139.94999999999996</v>
      </c>
      <c r="H47" s="41">
        <v>136.54999999999998</v>
      </c>
      <c r="I47" s="41">
        <v>131.19999999999996</v>
      </c>
      <c r="J47" s="41">
        <v>148.69999999999996</v>
      </c>
      <c r="K47" s="41">
        <v>154.04999999999998</v>
      </c>
      <c r="L47" s="41">
        <v>157.44999999999996</v>
      </c>
      <c r="M47" s="31">
        <v>150.65</v>
      </c>
      <c r="N47" s="31">
        <v>141.9</v>
      </c>
      <c r="O47" s="42">
        <v>62542800</v>
      </c>
      <c r="P47" s="43">
        <v>0.16789351618432993</v>
      </c>
    </row>
    <row r="48" spans="1:16" ht="12.75" customHeight="1">
      <c r="A48" s="31">
        <v>38</v>
      </c>
      <c r="B48" s="32" t="s">
        <v>64</v>
      </c>
      <c r="C48" s="33" t="s">
        <v>85</v>
      </c>
      <c r="D48" s="34">
        <v>44406</v>
      </c>
      <c r="E48" s="40">
        <v>481.35</v>
      </c>
      <c r="F48" s="40">
        <v>478.51666666666671</v>
      </c>
      <c r="G48" s="41">
        <v>473.23333333333341</v>
      </c>
      <c r="H48" s="41">
        <v>465.11666666666667</v>
      </c>
      <c r="I48" s="41">
        <v>459.83333333333337</v>
      </c>
      <c r="J48" s="41">
        <v>486.63333333333344</v>
      </c>
      <c r="K48" s="41">
        <v>491.91666666666674</v>
      </c>
      <c r="L48" s="41">
        <v>500.03333333333347</v>
      </c>
      <c r="M48" s="31">
        <v>483.8</v>
      </c>
      <c r="N48" s="31">
        <v>470.4</v>
      </c>
      <c r="O48" s="42">
        <v>13225000</v>
      </c>
      <c r="P48" s="43">
        <v>2.8082790788067243E-2</v>
      </c>
    </row>
    <row r="49" spans="1:16" ht="12.75" customHeight="1">
      <c r="A49" s="31">
        <v>39</v>
      </c>
      <c r="B49" s="32" t="s">
        <v>48</v>
      </c>
      <c r="C49" s="33" t="s">
        <v>86</v>
      </c>
      <c r="D49" s="34">
        <v>44406</v>
      </c>
      <c r="E49" s="40">
        <v>891.8</v>
      </c>
      <c r="F49" s="40">
        <v>899.06666666666661</v>
      </c>
      <c r="G49" s="41">
        <v>881.08333333333326</v>
      </c>
      <c r="H49" s="41">
        <v>870.36666666666667</v>
      </c>
      <c r="I49" s="41">
        <v>852.38333333333333</v>
      </c>
      <c r="J49" s="41">
        <v>909.78333333333319</v>
      </c>
      <c r="K49" s="41">
        <v>927.76666666666654</v>
      </c>
      <c r="L49" s="41">
        <v>938.48333333333312</v>
      </c>
      <c r="M49" s="31">
        <v>917.05</v>
      </c>
      <c r="N49" s="31">
        <v>888.35</v>
      </c>
      <c r="O49" s="42">
        <v>11851450</v>
      </c>
      <c r="P49" s="43">
        <v>0.18812719927016813</v>
      </c>
    </row>
    <row r="50" spans="1:16" ht="12.75" customHeight="1">
      <c r="A50" s="31">
        <v>40</v>
      </c>
      <c r="B50" s="32" t="s">
        <v>45</v>
      </c>
      <c r="C50" s="33" t="s">
        <v>87</v>
      </c>
      <c r="D50" s="34">
        <v>44406</v>
      </c>
      <c r="E50" s="40">
        <v>143.94999999999999</v>
      </c>
      <c r="F50" s="40">
        <v>143.01666666666665</v>
      </c>
      <c r="G50" s="41">
        <v>141.83333333333331</v>
      </c>
      <c r="H50" s="41">
        <v>139.71666666666667</v>
      </c>
      <c r="I50" s="41">
        <v>138.53333333333333</v>
      </c>
      <c r="J50" s="41">
        <v>145.1333333333333</v>
      </c>
      <c r="K50" s="41">
        <v>146.31666666666663</v>
      </c>
      <c r="L50" s="41">
        <v>148.43333333333328</v>
      </c>
      <c r="M50" s="31">
        <v>144.19999999999999</v>
      </c>
      <c r="N50" s="31">
        <v>140.9</v>
      </c>
      <c r="O50" s="42">
        <v>58879800</v>
      </c>
      <c r="P50" s="43">
        <v>-2.2316758490829206E-2</v>
      </c>
    </row>
    <row r="51" spans="1:16" ht="12.75" customHeight="1">
      <c r="A51" s="31">
        <v>41</v>
      </c>
      <c r="B51" s="32" t="s">
        <v>88</v>
      </c>
      <c r="C51" s="33" t="s">
        <v>89</v>
      </c>
      <c r="D51" s="34">
        <v>44406</v>
      </c>
      <c r="E51" s="40">
        <v>4731.55</v>
      </c>
      <c r="F51" s="40">
        <v>4702.8666666666668</v>
      </c>
      <c r="G51" s="41">
        <v>4575.6833333333334</v>
      </c>
      <c r="H51" s="41">
        <v>4419.8166666666666</v>
      </c>
      <c r="I51" s="41">
        <v>4292.6333333333332</v>
      </c>
      <c r="J51" s="41">
        <v>4858.7333333333336</v>
      </c>
      <c r="K51" s="41">
        <v>4985.9166666666679</v>
      </c>
      <c r="L51" s="41">
        <v>5141.7833333333338</v>
      </c>
      <c r="M51" s="31">
        <v>4830.05</v>
      </c>
      <c r="N51" s="31">
        <v>4547</v>
      </c>
      <c r="O51" s="42">
        <v>584200</v>
      </c>
      <c r="P51" s="43">
        <v>5.3751803751803752E-2</v>
      </c>
    </row>
    <row r="52" spans="1:16" ht="12.75" customHeight="1">
      <c r="A52" s="31">
        <v>42</v>
      </c>
      <c r="B52" s="32" t="s">
        <v>57</v>
      </c>
      <c r="C52" s="33" t="s">
        <v>90</v>
      </c>
      <c r="D52" s="34">
        <v>44406</v>
      </c>
      <c r="E52" s="40">
        <v>1793.7</v>
      </c>
      <c r="F52" s="40">
        <v>1795.55</v>
      </c>
      <c r="G52" s="41">
        <v>1784.25</v>
      </c>
      <c r="H52" s="41">
        <v>1774.8</v>
      </c>
      <c r="I52" s="41">
        <v>1763.5</v>
      </c>
      <c r="J52" s="41">
        <v>1805</v>
      </c>
      <c r="K52" s="41">
        <v>1816.2999999999997</v>
      </c>
      <c r="L52" s="41">
        <v>1825.75</v>
      </c>
      <c r="M52" s="31">
        <v>1806.85</v>
      </c>
      <c r="N52" s="31">
        <v>1786.1</v>
      </c>
      <c r="O52" s="42">
        <v>2096500</v>
      </c>
      <c r="P52" s="43">
        <v>-2.3953071533322469E-2</v>
      </c>
    </row>
    <row r="53" spans="1:16" ht="12.75" customHeight="1">
      <c r="A53" s="31">
        <v>43</v>
      </c>
      <c r="B53" s="32" t="s">
        <v>45</v>
      </c>
      <c r="C53" s="33" t="s">
        <v>91</v>
      </c>
      <c r="D53" s="34">
        <v>44406</v>
      </c>
      <c r="E53" s="40">
        <v>640.70000000000005</v>
      </c>
      <c r="F53" s="40">
        <v>641.0333333333333</v>
      </c>
      <c r="G53" s="41">
        <v>632.76666666666665</v>
      </c>
      <c r="H53" s="41">
        <v>624.83333333333337</v>
      </c>
      <c r="I53" s="41">
        <v>616.56666666666672</v>
      </c>
      <c r="J53" s="41">
        <v>648.96666666666658</v>
      </c>
      <c r="K53" s="41">
        <v>657.23333333333323</v>
      </c>
      <c r="L53" s="41">
        <v>665.16666666666652</v>
      </c>
      <c r="M53" s="31">
        <v>649.29999999999995</v>
      </c>
      <c r="N53" s="31">
        <v>633.1</v>
      </c>
      <c r="O53" s="42">
        <v>8224506</v>
      </c>
      <c r="P53" s="43">
        <v>-3.7497713554051584E-2</v>
      </c>
    </row>
    <row r="54" spans="1:16" ht="12.75" customHeight="1">
      <c r="A54" s="31">
        <v>44</v>
      </c>
      <c r="B54" s="32" t="s">
        <v>45</v>
      </c>
      <c r="C54" s="33" t="s">
        <v>92</v>
      </c>
      <c r="D54" s="34">
        <v>44406</v>
      </c>
      <c r="E54" s="40">
        <v>871.9</v>
      </c>
      <c r="F54" s="40">
        <v>872.41666666666663</v>
      </c>
      <c r="G54" s="41">
        <v>854.98333333333323</v>
      </c>
      <c r="H54" s="41">
        <v>838.06666666666661</v>
      </c>
      <c r="I54" s="41">
        <v>820.63333333333321</v>
      </c>
      <c r="J54" s="41">
        <v>889.33333333333326</v>
      </c>
      <c r="K54" s="41">
        <v>906.76666666666665</v>
      </c>
      <c r="L54" s="41">
        <v>923.68333333333328</v>
      </c>
      <c r="M54" s="31">
        <v>889.85</v>
      </c>
      <c r="N54" s="31">
        <v>855.5</v>
      </c>
      <c r="O54" s="42">
        <v>1256250</v>
      </c>
      <c r="P54" s="43">
        <v>-7.9248740265689413E-2</v>
      </c>
    </row>
    <row r="55" spans="1:16" ht="12.75" customHeight="1">
      <c r="A55" s="31">
        <v>45</v>
      </c>
      <c r="B55" s="32" t="s">
        <v>59</v>
      </c>
      <c r="C55" s="33" t="s">
        <v>93</v>
      </c>
      <c r="D55" s="34">
        <v>44406</v>
      </c>
      <c r="E55" s="40">
        <v>149.75</v>
      </c>
      <c r="F55" s="40">
        <v>149.81666666666666</v>
      </c>
      <c r="G55" s="41">
        <v>147.63333333333333</v>
      </c>
      <c r="H55" s="41">
        <v>145.51666666666665</v>
      </c>
      <c r="I55" s="41">
        <v>143.33333333333331</v>
      </c>
      <c r="J55" s="41">
        <v>151.93333333333334</v>
      </c>
      <c r="K55" s="41">
        <v>154.11666666666667</v>
      </c>
      <c r="L55" s="41">
        <v>156.23333333333335</v>
      </c>
      <c r="M55" s="31">
        <v>152</v>
      </c>
      <c r="N55" s="31">
        <v>147.69999999999999</v>
      </c>
      <c r="O55" s="42">
        <v>10397400</v>
      </c>
      <c r="P55" s="43">
        <v>-3.2313906520484707E-2</v>
      </c>
    </row>
    <row r="56" spans="1:16" ht="12.75" customHeight="1">
      <c r="A56" s="31">
        <v>46</v>
      </c>
      <c r="B56" s="32" t="s">
        <v>71</v>
      </c>
      <c r="C56" s="33" t="s">
        <v>94</v>
      </c>
      <c r="D56" s="34">
        <v>44406</v>
      </c>
      <c r="E56" s="40">
        <v>837.15</v>
      </c>
      <c r="F56" s="40">
        <v>835.76666666666677</v>
      </c>
      <c r="G56" s="41">
        <v>823.63333333333355</v>
      </c>
      <c r="H56" s="41">
        <v>810.11666666666679</v>
      </c>
      <c r="I56" s="41">
        <v>797.98333333333358</v>
      </c>
      <c r="J56" s="41">
        <v>849.28333333333353</v>
      </c>
      <c r="K56" s="41">
        <v>861.41666666666674</v>
      </c>
      <c r="L56" s="41">
        <v>874.93333333333351</v>
      </c>
      <c r="M56" s="31">
        <v>847.9</v>
      </c>
      <c r="N56" s="31">
        <v>822.25</v>
      </c>
      <c r="O56" s="42">
        <v>2375400</v>
      </c>
      <c r="P56" s="43">
        <v>-2.6076260762607627E-2</v>
      </c>
    </row>
    <row r="57" spans="1:16" ht="12.75" customHeight="1">
      <c r="A57" s="31">
        <v>47</v>
      </c>
      <c r="B57" s="32" t="s">
        <v>57</v>
      </c>
      <c r="C57" s="33" t="s">
        <v>95</v>
      </c>
      <c r="D57" s="34">
        <v>44406</v>
      </c>
      <c r="E57" s="40">
        <v>588.29999999999995</v>
      </c>
      <c r="F57" s="40">
        <v>591.06666666666661</v>
      </c>
      <c r="G57" s="41">
        <v>582.38333333333321</v>
      </c>
      <c r="H57" s="41">
        <v>576.46666666666658</v>
      </c>
      <c r="I57" s="41">
        <v>567.78333333333319</v>
      </c>
      <c r="J57" s="41">
        <v>596.98333333333323</v>
      </c>
      <c r="K57" s="41">
        <v>605.66666666666663</v>
      </c>
      <c r="L57" s="41">
        <v>611.58333333333326</v>
      </c>
      <c r="M57" s="31">
        <v>599.75</v>
      </c>
      <c r="N57" s="31">
        <v>585.15</v>
      </c>
      <c r="O57" s="42">
        <v>8975000</v>
      </c>
      <c r="P57" s="43">
        <v>6.1659192825112103E-3</v>
      </c>
    </row>
    <row r="58" spans="1:16" ht="12.75" customHeight="1">
      <c r="A58" s="31">
        <v>48</v>
      </c>
      <c r="B58" s="32" t="s">
        <v>39</v>
      </c>
      <c r="C58" s="33" t="s">
        <v>96</v>
      </c>
      <c r="D58" s="34">
        <v>44406</v>
      </c>
      <c r="E58" s="40">
        <v>1901.35</v>
      </c>
      <c r="F58" s="40">
        <v>1898.9833333333336</v>
      </c>
      <c r="G58" s="41">
        <v>1884.5166666666671</v>
      </c>
      <c r="H58" s="41">
        <v>1867.6833333333336</v>
      </c>
      <c r="I58" s="41">
        <v>1853.2166666666672</v>
      </c>
      <c r="J58" s="41">
        <v>1915.8166666666671</v>
      </c>
      <c r="K58" s="41">
        <v>1930.2833333333333</v>
      </c>
      <c r="L58" s="41">
        <v>1947.116666666667</v>
      </c>
      <c r="M58" s="31">
        <v>1913.45</v>
      </c>
      <c r="N58" s="31">
        <v>1882.15</v>
      </c>
      <c r="O58" s="42">
        <v>3175000</v>
      </c>
      <c r="P58" s="43">
        <v>1.1035787482263912E-3</v>
      </c>
    </row>
    <row r="59" spans="1:16" ht="12.75" customHeight="1">
      <c r="A59" s="31">
        <v>49</v>
      </c>
      <c r="B59" s="32" t="s">
        <v>48</v>
      </c>
      <c r="C59" s="33" t="s">
        <v>97</v>
      </c>
      <c r="D59" s="34">
        <v>44406</v>
      </c>
      <c r="E59" s="40">
        <v>4884.45</v>
      </c>
      <c r="F59" s="40">
        <v>4856.7666666666664</v>
      </c>
      <c r="G59" s="41">
        <v>4807.6833333333325</v>
      </c>
      <c r="H59" s="41">
        <v>4730.9166666666661</v>
      </c>
      <c r="I59" s="41">
        <v>4681.8333333333321</v>
      </c>
      <c r="J59" s="41">
        <v>4933.5333333333328</v>
      </c>
      <c r="K59" s="41">
        <v>4982.6166666666668</v>
      </c>
      <c r="L59" s="41">
        <v>5059.3833333333332</v>
      </c>
      <c r="M59" s="31">
        <v>4905.8500000000004</v>
      </c>
      <c r="N59" s="31">
        <v>4780</v>
      </c>
      <c r="O59" s="42">
        <v>2271600</v>
      </c>
      <c r="P59" s="43">
        <v>4.3328322574940313E-3</v>
      </c>
    </row>
    <row r="60" spans="1:16" ht="12.75" customHeight="1">
      <c r="A60" s="31">
        <v>50</v>
      </c>
      <c r="B60" s="32" t="s">
        <v>98</v>
      </c>
      <c r="C60" s="33" t="s">
        <v>99</v>
      </c>
      <c r="D60" s="34">
        <v>44406</v>
      </c>
      <c r="E60" s="40">
        <v>332.1</v>
      </c>
      <c r="F60" s="40">
        <v>332.4666666666667</v>
      </c>
      <c r="G60" s="41">
        <v>325.63333333333338</v>
      </c>
      <c r="H60" s="41">
        <v>319.16666666666669</v>
      </c>
      <c r="I60" s="41">
        <v>312.33333333333337</v>
      </c>
      <c r="J60" s="41">
        <v>338.93333333333339</v>
      </c>
      <c r="K60" s="41">
        <v>345.76666666666665</v>
      </c>
      <c r="L60" s="41">
        <v>352.23333333333341</v>
      </c>
      <c r="M60" s="31">
        <v>339.3</v>
      </c>
      <c r="N60" s="31">
        <v>326</v>
      </c>
      <c r="O60" s="42">
        <v>54747000</v>
      </c>
      <c r="P60" s="43">
        <v>3.1844756810548575E-2</v>
      </c>
    </row>
    <row r="61" spans="1:16" ht="12.75" customHeight="1">
      <c r="A61" s="31">
        <v>51</v>
      </c>
      <c r="B61" s="32" t="s">
        <v>48</v>
      </c>
      <c r="C61" s="33" t="s">
        <v>100</v>
      </c>
      <c r="D61" s="34">
        <v>44406</v>
      </c>
      <c r="E61" s="40">
        <v>4731.05</v>
      </c>
      <c r="F61" s="40">
        <v>4757.6499999999996</v>
      </c>
      <c r="G61" s="41">
        <v>4641.2999999999993</v>
      </c>
      <c r="H61" s="41">
        <v>4551.5499999999993</v>
      </c>
      <c r="I61" s="41">
        <v>4435.1999999999989</v>
      </c>
      <c r="J61" s="41">
        <v>4847.3999999999996</v>
      </c>
      <c r="K61" s="41">
        <v>4963.75</v>
      </c>
      <c r="L61" s="41">
        <v>5053.5</v>
      </c>
      <c r="M61" s="31">
        <v>4874</v>
      </c>
      <c r="N61" s="31">
        <v>4667.8999999999996</v>
      </c>
      <c r="O61" s="42">
        <v>3651875</v>
      </c>
      <c r="P61" s="43">
        <v>7.0224924902923286E-2</v>
      </c>
    </row>
    <row r="62" spans="1:16" ht="12.75" customHeight="1">
      <c r="A62" s="31">
        <v>52</v>
      </c>
      <c r="B62" s="32" t="s">
        <v>50</v>
      </c>
      <c r="C62" s="33" t="s">
        <v>101</v>
      </c>
      <c r="D62" s="34">
        <v>44406</v>
      </c>
      <c r="E62" s="40">
        <v>2546.5</v>
      </c>
      <c r="F62" s="40">
        <v>2547.6166666666668</v>
      </c>
      <c r="G62" s="41">
        <v>2521.2333333333336</v>
      </c>
      <c r="H62" s="41">
        <v>2495.9666666666667</v>
      </c>
      <c r="I62" s="41">
        <v>2469.5833333333335</v>
      </c>
      <c r="J62" s="41">
        <v>2572.8833333333337</v>
      </c>
      <c r="K62" s="41">
        <v>2599.2666666666669</v>
      </c>
      <c r="L62" s="41">
        <v>2624.5333333333338</v>
      </c>
      <c r="M62" s="31">
        <v>2574</v>
      </c>
      <c r="N62" s="31">
        <v>2522.35</v>
      </c>
      <c r="O62" s="42">
        <v>2544850</v>
      </c>
      <c r="P62" s="43">
        <v>-1.8361009855542055E-2</v>
      </c>
    </row>
    <row r="63" spans="1:16" ht="12.75" customHeight="1">
      <c r="A63" s="31">
        <v>53</v>
      </c>
      <c r="B63" s="32" t="s">
        <v>50</v>
      </c>
      <c r="C63" s="33" t="s">
        <v>102</v>
      </c>
      <c r="D63" s="34">
        <v>44406</v>
      </c>
      <c r="E63" s="40">
        <v>1136.1500000000001</v>
      </c>
      <c r="F63" s="40">
        <v>1136.6499999999999</v>
      </c>
      <c r="G63" s="41">
        <v>1126.2999999999997</v>
      </c>
      <c r="H63" s="41">
        <v>1116.4499999999998</v>
      </c>
      <c r="I63" s="41">
        <v>1106.0999999999997</v>
      </c>
      <c r="J63" s="41">
        <v>1146.4999999999998</v>
      </c>
      <c r="K63" s="41">
        <v>1156.8499999999997</v>
      </c>
      <c r="L63" s="41">
        <v>1166.6999999999998</v>
      </c>
      <c r="M63" s="31">
        <v>1147</v>
      </c>
      <c r="N63" s="31">
        <v>1126.8</v>
      </c>
      <c r="O63" s="42">
        <v>4934600</v>
      </c>
      <c r="P63" s="43">
        <v>1.4510548052237974E-3</v>
      </c>
    </row>
    <row r="64" spans="1:16" ht="12.75" customHeight="1">
      <c r="A64" s="31">
        <v>54</v>
      </c>
      <c r="B64" s="32" t="s">
        <v>50</v>
      </c>
      <c r="C64" s="33" t="s">
        <v>103</v>
      </c>
      <c r="D64" s="34">
        <v>44406</v>
      </c>
      <c r="E64" s="40">
        <v>176.4</v>
      </c>
      <c r="F64" s="40">
        <v>176.26666666666665</v>
      </c>
      <c r="G64" s="41">
        <v>174.68333333333331</v>
      </c>
      <c r="H64" s="41">
        <v>172.96666666666667</v>
      </c>
      <c r="I64" s="41">
        <v>171.38333333333333</v>
      </c>
      <c r="J64" s="41">
        <v>177.98333333333329</v>
      </c>
      <c r="K64" s="41">
        <v>179.56666666666666</v>
      </c>
      <c r="L64" s="41">
        <v>181.28333333333327</v>
      </c>
      <c r="M64" s="31">
        <v>177.85</v>
      </c>
      <c r="N64" s="31">
        <v>174.55</v>
      </c>
      <c r="O64" s="42">
        <v>15757200</v>
      </c>
      <c r="P64" s="43">
        <v>-2.5384101536406144E-2</v>
      </c>
    </row>
    <row r="65" spans="1:16" ht="12.75" customHeight="1">
      <c r="A65" s="31">
        <v>55</v>
      </c>
      <c r="B65" s="32" t="s">
        <v>59</v>
      </c>
      <c r="C65" s="33" t="s">
        <v>104</v>
      </c>
      <c r="D65" s="34">
        <v>44406</v>
      </c>
      <c r="E65" s="40">
        <v>85.45</v>
      </c>
      <c r="F65" s="40">
        <v>85.55</v>
      </c>
      <c r="G65" s="41">
        <v>84.6</v>
      </c>
      <c r="H65" s="41">
        <v>83.75</v>
      </c>
      <c r="I65" s="41">
        <v>82.8</v>
      </c>
      <c r="J65" s="41">
        <v>86.399999999999991</v>
      </c>
      <c r="K65" s="41">
        <v>87.350000000000009</v>
      </c>
      <c r="L65" s="41">
        <v>88.199999999999989</v>
      </c>
      <c r="M65" s="31">
        <v>86.5</v>
      </c>
      <c r="N65" s="31">
        <v>84.7</v>
      </c>
      <c r="O65" s="42">
        <v>84300000</v>
      </c>
      <c r="P65" s="43">
        <v>-1.8283451729358333E-2</v>
      </c>
    </row>
    <row r="66" spans="1:16" ht="12.75" customHeight="1">
      <c r="A66" s="31">
        <v>56</v>
      </c>
      <c r="B66" s="32" t="s">
        <v>80</v>
      </c>
      <c r="C66" s="33" t="s">
        <v>105</v>
      </c>
      <c r="D66" s="34">
        <v>44406</v>
      </c>
      <c r="E66" s="40">
        <v>138.1</v>
      </c>
      <c r="F66" s="40">
        <v>138.36666666666665</v>
      </c>
      <c r="G66" s="41">
        <v>136.43333333333328</v>
      </c>
      <c r="H66" s="41">
        <v>134.76666666666662</v>
      </c>
      <c r="I66" s="41">
        <v>132.83333333333326</v>
      </c>
      <c r="J66" s="41">
        <v>140.0333333333333</v>
      </c>
      <c r="K66" s="41">
        <v>141.96666666666664</v>
      </c>
      <c r="L66" s="41">
        <v>143.63333333333333</v>
      </c>
      <c r="M66" s="31">
        <v>140.30000000000001</v>
      </c>
      <c r="N66" s="31">
        <v>136.69999999999999</v>
      </c>
      <c r="O66" s="42">
        <v>36331600</v>
      </c>
      <c r="P66" s="43">
        <v>2.1787613655858639E-2</v>
      </c>
    </row>
    <row r="67" spans="1:16" ht="12.75" customHeight="1">
      <c r="A67" s="31">
        <v>57</v>
      </c>
      <c r="B67" s="32" t="s">
        <v>48</v>
      </c>
      <c r="C67" s="33" t="s">
        <v>106</v>
      </c>
      <c r="D67" s="34">
        <v>44406</v>
      </c>
      <c r="E67" s="40">
        <v>588.54999999999995</v>
      </c>
      <c r="F67" s="40">
        <v>592.08333333333337</v>
      </c>
      <c r="G67" s="41">
        <v>578.36666666666679</v>
      </c>
      <c r="H67" s="41">
        <v>568.18333333333339</v>
      </c>
      <c r="I67" s="41">
        <v>554.46666666666681</v>
      </c>
      <c r="J67" s="41">
        <v>602.26666666666677</v>
      </c>
      <c r="K67" s="41">
        <v>615.98333333333323</v>
      </c>
      <c r="L67" s="41">
        <v>626.16666666666674</v>
      </c>
      <c r="M67" s="31">
        <v>605.79999999999995</v>
      </c>
      <c r="N67" s="31">
        <v>581.9</v>
      </c>
      <c r="O67" s="42">
        <v>8283450</v>
      </c>
      <c r="P67" s="43">
        <v>-2.119853240929474E-2</v>
      </c>
    </row>
    <row r="68" spans="1:16" ht="12.75" customHeight="1">
      <c r="A68" s="31">
        <v>58</v>
      </c>
      <c r="B68" s="32" t="s">
        <v>107</v>
      </c>
      <c r="C68" s="33" t="s">
        <v>108</v>
      </c>
      <c r="D68" s="34">
        <v>44406</v>
      </c>
      <c r="E68" s="40">
        <v>27.5</v>
      </c>
      <c r="F68" s="40">
        <v>27.616666666666664</v>
      </c>
      <c r="G68" s="41">
        <v>27.233333333333327</v>
      </c>
      <c r="H68" s="41">
        <v>26.966666666666665</v>
      </c>
      <c r="I68" s="41">
        <v>26.583333333333329</v>
      </c>
      <c r="J68" s="41">
        <v>27.883333333333326</v>
      </c>
      <c r="K68" s="41">
        <v>28.266666666666659</v>
      </c>
      <c r="L68" s="41">
        <v>28.533333333333324</v>
      </c>
      <c r="M68" s="31">
        <v>28</v>
      </c>
      <c r="N68" s="31">
        <v>27.35</v>
      </c>
      <c r="O68" s="42">
        <v>134122500</v>
      </c>
      <c r="P68" s="43">
        <v>2.369912416280268E-2</v>
      </c>
    </row>
    <row r="69" spans="1:16" ht="12.75" customHeight="1">
      <c r="A69" s="31">
        <v>59</v>
      </c>
      <c r="B69" s="32" t="s">
        <v>57</v>
      </c>
      <c r="C69" s="33" t="s">
        <v>109</v>
      </c>
      <c r="D69" s="34">
        <v>44406</v>
      </c>
      <c r="E69" s="40">
        <v>998.7</v>
      </c>
      <c r="F69" s="40">
        <v>997.23333333333323</v>
      </c>
      <c r="G69" s="41">
        <v>986.56666666666649</v>
      </c>
      <c r="H69" s="41">
        <v>974.43333333333328</v>
      </c>
      <c r="I69" s="41">
        <v>963.76666666666654</v>
      </c>
      <c r="J69" s="41">
        <v>1009.3666666666664</v>
      </c>
      <c r="K69" s="41">
        <v>1020.0333333333332</v>
      </c>
      <c r="L69" s="41">
        <v>1032.1666666666665</v>
      </c>
      <c r="M69" s="31">
        <v>1007.9</v>
      </c>
      <c r="N69" s="31">
        <v>985.1</v>
      </c>
      <c r="O69" s="42">
        <v>4356000</v>
      </c>
      <c r="P69" s="43">
        <v>1.7281644091546006E-2</v>
      </c>
    </row>
    <row r="70" spans="1:16" ht="12.75" customHeight="1">
      <c r="A70" s="31">
        <v>60</v>
      </c>
      <c r="B70" s="32" t="s">
        <v>98</v>
      </c>
      <c r="C70" s="33" t="s">
        <v>110</v>
      </c>
      <c r="D70" s="34">
        <v>44406</v>
      </c>
      <c r="E70" s="40">
        <v>1540.55</v>
      </c>
      <c r="F70" s="40">
        <v>1535.0166666666664</v>
      </c>
      <c r="G70" s="41">
        <v>1520.1333333333328</v>
      </c>
      <c r="H70" s="41">
        <v>1499.7166666666662</v>
      </c>
      <c r="I70" s="41">
        <v>1484.8333333333326</v>
      </c>
      <c r="J70" s="41">
        <v>1555.4333333333329</v>
      </c>
      <c r="K70" s="41">
        <v>1570.3166666666666</v>
      </c>
      <c r="L70" s="41">
        <v>1590.7333333333331</v>
      </c>
      <c r="M70" s="31">
        <v>1549.9</v>
      </c>
      <c r="N70" s="31">
        <v>1514.6</v>
      </c>
      <c r="O70" s="42">
        <v>1964950</v>
      </c>
      <c r="P70" s="43">
        <v>-1.5950520833333332E-2</v>
      </c>
    </row>
    <row r="71" spans="1:16" ht="12.75" customHeight="1">
      <c r="A71" s="31">
        <v>61</v>
      </c>
      <c r="B71" s="32" t="s">
        <v>48</v>
      </c>
      <c r="C71" s="33" t="s">
        <v>111</v>
      </c>
      <c r="D71" s="34">
        <v>44406</v>
      </c>
      <c r="E71" s="40">
        <v>372.35</v>
      </c>
      <c r="F71" s="40">
        <v>371.23333333333335</v>
      </c>
      <c r="G71" s="41">
        <v>359.11666666666667</v>
      </c>
      <c r="H71" s="41">
        <v>345.88333333333333</v>
      </c>
      <c r="I71" s="41">
        <v>333.76666666666665</v>
      </c>
      <c r="J71" s="41">
        <v>384.4666666666667</v>
      </c>
      <c r="K71" s="41">
        <v>396.58333333333337</v>
      </c>
      <c r="L71" s="41">
        <v>409.81666666666672</v>
      </c>
      <c r="M71" s="31">
        <v>383.35</v>
      </c>
      <c r="N71" s="31">
        <v>358</v>
      </c>
      <c r="O71" s="42">
        <v>12156650</v>
      </c>
      <c r="P71" s="43">
        <v>-1.9870032491877031E-2</v>
      </c>
    </row>
    <row r="72" spans="1:16" ht="12.75" customHeight="1">
      <c r="A72" s="31">
        <v>62</v>
      </c>
      <c r="B72" s="32" t="s">
        <v>43</v>
      </c>
      <c r="C72" s="33" t="s">
        <v>112</v>
      </c>
      <c r="D72" s="34">
        <v>44406</v>
      </c>
      <c r="E72" s="40">
        <v>1531.95</v>
      </c>
      <c r="F72" s="40">
        <v>1518.4666666666665</v>
      </c>
      <c r="G72" s="41">
        <v>1500.083333333333</v>
      </c>
      <c r="H72" s="41">
        <v>1468.2166666666665</v>
      </c>
      <c r="I72" s="41">
        <v>1449.833333333333</v>
      </c>
      <c r="J72" s="41">
        <v>1550.333333333333</v>
      </c>
      <c r="K72" s="41">
        <v>1568.7166666666667</v>
      </c>
      <c r="L72" s="41">
        <v>1600.583333333333</v>
      </c>
      <c r="M72" s="31">
        <v>1536.85</v>
      </c>
      <c r="N72" s="31">
        <v>1486.6</v>
      </c>
      <c r="O72" s="42">
        <v>11628000</v>
      </c>
      <c r="P72" s="43">
        <v>-8.4209344955295348E-2</v>
      </c>
    </row>
    <row r="73" spans="1:16" ht="12.75" customHeight="1">
      <c r="A73" s="31">
        <v>63</v>
      </c>
      <c r="B73" s="32" t="s">
        <v>80</v>
      </c>
      <c r="C73" s="33" t="s">
        <v>113</v>
      </c>
      <c r="D73" s="34">
        <v>44406</v>
      </c>
      <c r="E73" s="40">
        <v>704.6</v>
      </c>
      <c r="F73" s="40">
        <v>703.81666666666661</v>
      </c>
      <c r="G73" s="41">
        <v>696.53333333333319</v>
      </c>
      <c r="H73" s="41">
        <v>688.46666666666658</v>
      </c>
      <c r="I73" s="41">
        <v>681.18333333333317</v>
      </c>
      <c r="J73" s="41">
        <v>711.88333333333321</v>
      </c>
      <c r="K73" s="41">
        <v>719.16666666666652</v>
      </c>
      <c r="L73" s="41">
        <v>727.23333333333323</v>
      </c>
      <c r="M73" s="31">
        <v>711.1</v>
      </c>
      <c r="N73" s="31">
        <v>695.75</v>
      </c>
      <c r="O73" s="42">
        <v>1673750</v>
      </c>
      <c r="P73" s="43">
        <v>-5.3041018387553041E-2</v>
      </c>
    </row>
    <row r="74" spans="1:16" ht="12.75" customHeight="1">
      <c r="A74" s="31">
        <v>64</v>
      </c>
      <c r="B74" s="32" t="s">
        <v>71</v>
      </c>
      <c r="C74" s="33" t="s">
        <v>114</v>
      </c>
      <c r="D74" s="34">
        <v>44406</v>
      </c>
      <c r="E74" s="40">
        <v>1159.8499999999999</v>
      </c>
      <c r="F74" s="40">
        <v>1162.7166666666667</v>
      </c>
      <c r="G74" s="41">
        <v>1147.7833333333333</v>
      </c>
      <c r="H74" s="41">
        <v>1135.7166666666667</v>
      </c>
      <c r="I74" s="41">
        <v>1120.7833333333333</v>
      </c>
      <c r="J74" s="41">
        <v>1174.7833333333333</v>
      </c>
      <c r="K74" s="41">
        <v>1189.7166666666667</v>
      </c>
      <c r="L74" s="41">
        <v>1201.7833333333333</v>
      </c>
      <c r="M74" s="31">
        <v>1177.6500000000001</v>
      </c>
      <c r="N74" s="31">
        <v>1150.6500000000001</v>
      </c>
      <c r="O74" s="42">
        <v>4695500</v>
      </c>
      <c r="P74" s="43">
        <v>-7.5036990065525258E-3</v>
      </c>
    </row>
    <row r="75" spans="1:16" ht="12.75" customHeight="1">
      <c r="A75" s="31">
        <v>65</v>
      </c>
      <c r="B75" s="32" t="s">
        <v>88</v>
      </c>
      <c r="C75" s="33" t="s">
        <v>115</v>
      </c>
      <c r="D75" s="34">
        <v>44406</v>
      </c>
      <c r="E75" s="40">
        <v>985</v>
      </c>
      <c r="F75" s="40">
        <v>985.15</v>
      </c>
      <c r="G75" s="41">
        <v>976.84999999999991</v>
      </c>
      <c r="H75" s="41">
        <v>968.69999999999993</v>
      </c>
      <c r="I75" s="41">
        <v>960.39999999999986</v>
      </c>
      <c r="J75" s="41">
        <v>993.3</v>
      </c>
      <c r="K75" s="41">
        <v>1001.5999999999999</v>
      </c>
      <c r="L75" s="41">
        <v>1009.75</v>
      </c>
      <c r="M75" s="31">
        <v>993.45</v>
      </c>
      <c r="N75" s="31">
        <v>977</v>
      </c>
      <c r="O75" s="42">
        <v>16187500</v>
      </c>
      <c r="P75" s="43">
        <v>-2.6643656873474197E-2</v>
      </c>
    </row>
    <row r="76" spans="1:16" ht="12.75" customHeight="1">
      <c r="A76" s="31">
        <v>66</v>
      </c>
      <c r="B76" s="32" t="s">
        <v>64</v>
      </c>
      <c r="C76" t="s">
        <v>116</v>
      </c>
      <c r="D76" s="34">
        <v>44406</v>
      </c>
      <c r="E76" s="40">
        <v>2426.6</v>
      </c>
      <c r="F76" s="40">
        <v>2414.0166666666664</v>
      </c>
      <c r="G76" s="41">
        <v>2394.6833333333329</v>
      </c>
      <c r="H76" s="41">
        <v>2362.7666666666664</v>
      </c>
      <c r="I76" s="41">
        <v>2343.4333333333329</v>
      </c>
      <c r="J76" s="41">
        <v>2445.9333333333329</v>
      </c>
      <c r="K76" s="41">
        <v>2465.2666666666669</v>
      </c>
      <c r="L76" s="41">
        <v>2497.1833333333329</v>
      </c>
      <c r="M76" s="31">
        <v>2433.35</v>
      </c>
      <c r="N76" s="31">
        <v>2382.1</v>
      </c>
      <c r="O76" s="42">
        <v>14987700</v>
      </c>
      <c r="P76" s="43">
        <v>-1.5974000393933426E-2</v>
      </c>
    </row>
    <row r="77" spans="1:16" ht="12.75" customHeight="1">
      <c r="A77" s="31">
        <v>67</v>
      </c>
      <c r="B77" s="32" t="s">
        <v>64</v>
      </c>
      <c r="C77" s="33" t="s">
        <v>117</v>
      </c>
      <c r="D77" s="34">
        <v>44406</v>
      </c>
      <c r="E77" s="40">
        <v>2832.65</v>
      </c>
      <c r="F77" s="40">
        <v>2841.5499999999997</v>
      </c>
      <c r="G77" s="41">
        <v>2808.0999999999995</v>
      </c>
      <c r="H77" s="41">
        <v>2783.5499999999997</v>
      </c>
      <c r="I77" s="41">
        <v>2750.0999999999995</v>
      </c>
      <c r="J77" s="41">
        <v>2866.0999999999995</v>
      </c>
      <c r="K77" s="41">
        <v>2899.5499999999993</v>
      </c>
      <c r="L77" s="41">
        <v>2924.0999999999995</v>
      </c>
      <c r="M77" s="31">
        <v>2875</v>
      </c>
      <c r="N77" s="31">
        <v>2817</v>
      </c>
      <c r="O77" s="42">
        <v>1024200</v>
      </c>
      <c r="P77" s="43">
        <v>-4.8581422464049747E-3</v>
      </c>
    </row>
    <row r="78" spans="1:16" ht="12.75" customHeight="1">
      <c r="A78" s="31">
        <v>68</v>
      </c>
      <c r="B78" s="32" t="s">
        <v>59</v>
      </c>
      <c r="C78" s="33" t="s">
        <v>118</v>
      </c>
      <c r="D78" s="34">
        <v>44406</v>
      </c>
      <c r="E78" s="40">
        <v>1420.9</v>
      </c>
      <c r="F78" s="40">
        <v>1421.7833333333335</v>
      </c>
      <c r="G78" s="41">
        <v>1406.666666666667</v>
      </c>
      <c r="H78" s="41">
        <v>1392.4333333333334</v>
      </c>
      <c r="I78" s="41">
        <v>1377.3166666666668</v>
      </c>
      <c r="J78" s="41">
        <v>1436.0166666666671</v>
      </c>
      <c r="K78" s="41">
        <v>1451.1333333333334</v>
      </c>
      <c r="L78" s="41">
        <v>1465.3666666666672</v>
      </c>
      <c r="M78" s="31">
        <v>1436.9</v>
      </c>
      <c r="N78" s="31">
        <v>1407.55</v>
      </c>
      <c r="O78" s="42">
        <v>33887700</v>
      </c>
      <c r="P78" s="43">
        <v>5.7496910613758064E-2</v>
      </c>
    </row>
    <row r="79" spans="1:16" ht="12.75" customHeight="1">
      <c r="A79" s="31">
        <v>69</v>
      </c>
      <c r="B79" s="32" t="s">
        <v>64</v>
      </c>
      <c r="C79" s="33" t="s">
        <v>119</v>
      </c>
      <c r="D79" s="34">
        <v>44406</v>
      </c>
      <c r="E79" s="40">
        <v>665.15</v>
      </c>
      <c r="F79" s="40">
        <v>666.30000000000007</v>
      </c>
      <c r="G79" s="41">
        <v>661.10000000000014</v>
      </c>
      <c r="H79" s="41">
        <v>657.05000000000007</v>
      </c>
      <c r="I79" s="41">
        <v>651.85000000000014</v>
      </c>
      <c r="J79" s="41">
        <v>670.35000000000014</v>
      </c>
      <c r="K79" s="41">
        <v>675.55000000000018</v>
      </c>
      <c r="L79" s="41">
        <v>679.60000000000014</v>
      </c>
      <c r="M79" s="31">
        <v>671.5</v>
      </c>
      <c r="N79" s="31">
        <v>662.25</v>
      </c>
      <c r="O79" s="42">
        <v>21727200</v>
      </c>
      <c r="P79" s="43">
        <v>-3.3303057826218588E-3</v>
      </c>
    </row>
    <row r="80" spans="1:16" ht="12.75" customHeight="1">
      <c r="A80" s="31">
        <v>70</v>
      </c>
      <c r="B80" s="32" t="s">
        <v>50</v>
      </c>
      <c r="C80" s="33" t="s">
        <v>120</v>
      </c>
      <c r="D80" s="34">
        <v>44406</v>
      </c>
      <c r="E80" s="40">
        <v>2776.4</v>
      </c>
      <c r="F80" s="40">
        <v>2777.9</v>
      </c>
      <c r="G80" s="41">
        <v>2755.4</v>
      </c>
      <c r="H80" s="41">
        <v>2734.4</v>
      </c>
      <c r="I80" s="41">
        <v>2711.9</v>
      </c>
      <c r="J80" s="41">
        <v>2798.9</v>
      </c>
      <c r="K80" s="41">
        <v>2821.4</v>
      </c>
      <c r="L80" s="41">
        <v>2842.4</v>
      </c>
      <c r="M80" s="31">
        <v>2800.4</v>
      </c>
      <c r="N80" s="31">
        <v>2756.9</v>
      </c>
      <c r="O80" s="42">
        <v>4815000</v>
      </c>
      <c r="P80" s="43">
        <v>-5.0014797277300974E-2</v>
      </c>
    </row>
    <row r="81" spans="1:16" ht="12.75" customHeight="1">
      <c r="A81" s="31">
        <v>71</v>
      </c>
      <c r="B81" s="32" t="s">
        <v>121</v>
      </c>
      <c r="C81" s="33" t="s">
        <v>122</v>
      </c>
      <c r="D81" s="34">
        <v>44406</v>
      </c>
      <c r="E81" s="40">
        <v>416.55</v>
      </c>
      <c r="F81" s="40">
        <v>413.8</v>
      </c>
      <c r="G81" s="41">
        <v>409.45000000000005</v>
      </c>
      <c r="H81" s="41">
        <v>402.35</v>
      </c>
      <c r="I81" s="41">
        <v>398.00000000000006</v>
      </c>
      <c r="J81" s="41">
        <v>420.90000000000003</v>
      </c>
      <c r="K81" s="41">
        <v>425.25000000000006</v>
      </c>
      <c r="L81" s="41">
        <v>432.35</v>
      </c>
      <c r="M81" s="31">
        <v>418.15</v>
      </c>
      <c r="N81" s="31">
        <v>406.7</v>
      </c>
      <c r="O81" s="42">
        <v>44395350</v>
      </c>
      <c r="P81" s="43">
        <v>-2.3410896708286038E-2</v>
      </c>
    </row>
    <row r="82" spans="1:16" ht="12.75" customHeight="1">
      <c r="A82" s="31">
        <v>72</v>
      </c>
      <c r="B82" s="32" t="s">
        <v>80</v>
      </c>
      <c r="C82" s="33" t="s">
        <v>123</v>
      </c>
      <c r="D82" s="34">
        <v>44406</v>
      </c>
      <c r="E82" s="40">
        <v>265.35000000000002</v>
      </c>
      <c r="F82" s="40">
        <v>265.73333333333335</v>
      </c>
      <c r="G82" s="41">
        <v>260.61666666666667</v>
      </c>
      <c r="H82" s="41">
        <v>255.88333333333333</v>
      </c>
      <c r="I82" s="41">
        <v>250.76666666666665</v>
      </c>
      <c r="J82" s="41">
        <v>270.4666666666667</v>
      </c>
      <c r="K82" s="41">
        <v>275.58333333333337</v>
      </c>
      <c r="L82" s="41">
        <v>280.31666666666672</v>
      </c>
      <c r="M82" s="31">
        <v>270.85000000000002</v>
      </c>
      <c r="N82" s="31">
        <v>261</v>
      </c>
      <c r="O82" s="42">
        <v>17339400</v>
      </c>
      <c r="P82" s="43">
        <v>-7.1119356833642547E-3</v>
      </c>
    </row>
    <row r="83" spans="1:16" ht="12.75" customHeight="1">
      <c r="A83" s="31">
        <v>73</v>
      </c>
      <c r="B83" s="32" t="s">
        <v>57</v>
      </c>
      <c r="C83" s="33" t="s">
        <v>124</v>
      </c>
      <c r="D83" s="34">
        <v>44406</v>
      </c>
      <c r="E83" s="40">
        <v>2357</v>
      </c>
      <c r="F83" s="40">
        <v>2354.1833333333334</v>
      </c>
      <c r="G83" s="41">
        <v>2344.3666666666668</v>
      </c>
      <c r="H83" s="41">
        <v>2331.7333333333336</v>
      </c>
      <c r="I83" s="41">
        <v>2321.916666666667</v>
      </c>
      <c r="J83" s="41">
        <v>2366.8166666666666</v>
      </c>
      <c r="K83" s="41">
        <v>2376.6333333333332</v>
      </c>
      <c r="L83" s="41">
        <v>2389.2666666666664</v>
      </c>
      <c r="M83" s="31">
        <v>2364</v>
      </c>
      <c r="N83" s="31">
        <v>2341.5500000000002</v>
      </c>
      <c r="O83" s="42">
        <v>7138200</v>
      </c>
      <c r="P83" s="43">
        <v>-2.6870066663940127E-2</v>
      </c>
    </row>
    <row r="84" spans="1:16" ht="12.75" customHeight="1">
      <c r="A84" s="31">
        <v>74</v>
      </c>
      <c r="B84" s="32" t="s">
        <v>64</v>
      </c>
      <c r="C84" s="33" t="s">
        <v>125</v>
      </c>
      <c r="D84" s="34">
        <v>44406</v>
      </c>
      <c r="E84" s="40">
        <v>274.05</v>
      </c>
      <c r="F84" s="40">
        <v>275.55</v>
      </c>
      <c r="G84" s="41">
        <v>268.05</v>
      </c>
      <c r="H84" s="41">
        <v>262.05</v>
      </c>
      <c r="I84" s="41">
        <v>254.55</v>
      </c>
      <c r="J84" s="41">
        <v>281.55</v>
      </c>
      <c r="K84" s="41">
        <v>289.05</v>
      </c>
      <c r="L84" s="41">
        <v>295.05</v>
      </c>
      <c r="M84" s="31">
        <v>283.05</v>
      </c>
      <c r="N84" s="31">
        <v>269.55</v>
      </c>
      <c r="O84" s="42">
        <v>36828000</v>
      </c>
      <c r="P84" s="43">
        <v>4.6696035242290747E-2</v>
      </c>
    </row>
    <row r="85" spans="1:16" ht="12.75" customHeight="1">
      <c r="A85" s="31">
        <v>75</v>
      </c>
      <c r="B85" s="32" t="s">
        <v>59</v>
      </c>
      <c r="C85" s="33" t="s">
        <v>126</v>
      </c>
      <c r="D85" s="34">
        <v>44406</v>
      </c>
      <c r="E85" s="40">
        <v>682.1</v>
      </c>
      <c r="F85" s="40">
        <v>678</v>
      </c>
      <c r="G85" s="41">
        <v>672.1</v>
      </c>
      <c r="H85" s="41">
        <v>662.1</v>
      </c>
      <c r="I85" s="41">
        <v>656.2</v>
      </c>
      <c r="J85" s="41">
        <v>688</v>
      </c>
      <c r="K85" s="41">
        <v>693.90000000000009</v>
      </c>
      <c r="L85" s="41">
        <v>703.9</v>
      </c>
      <c r="M85" s="31">
        <v>683.9</v>
      </c>
      <c r="N85" s="31">
        <v>668</v>
      </c>
      <c r="O85" s="42">
        <v>71003625</v>
      </c>
      <c r="P85" s="43">
        <v>6.782419967444384E-4</v>
      </c>
    </row>
    <row r="86" spans="1:16" ht="12.75" customHeight="1">
      <c r="A86" s="31">
        <v>76</v>
      </c>
      <c r="B86" s="32" t="s">
        <v>64</v>
      </c>
      <c r="C86" s="33" t="s">
        <v>127</v>
      </c>
      <c r="D86" s="34">
        <v>44406</v>
      </c>
      <c r="E86" s="40">
        <v>1499.55</v>
      </c>
      <c r="F86" s="40">
        <v>1491.1166666666668</v>
      </c>
      <c r="G86" s="41">
        <v>1477.4333333333336</v>
      </c>
      <c r="H86" s="41">
        <v>1455.3166666666668</v>
      </c>
      <c r="I86" s="41">
        <v>1441.6333333333337</v>
      </c>
      <c r="J86" s="41">
        <v>1513.2333333333336</v>
      </c>
      <c r="K86" s="41">
        <v>1526.916666666667</v>
      </c>
      <c r="L86" s="41">
        <v>1549.0333333333335</v>
      </c>
      <c r="M86" s="31">
        <v>1504.8</v>
      </c>
      <c r="N86" s="31">
        <v>1469</v>
      </c>
      <c r="O86" s="42">
        <v>1529150</v>
      </c>
      <c r="P86" s="43">
        <v>-5.8027079303675051E-3</v>
      </c>
    </row>
    <row r="87" spans="1:16" ht="12.75" customHeight="1">
      <c r="A87" s="31">
        <v>77</v>
      </c>
      <c r="B87" s="32" t="s">
        <v>64</v>
      </c>
      <c r="C87" s="33" t="s">
        <v>128</v>
      </c>
      <c r="D87" s="34">
        <v>44406</v>
      </c>
      <c r="E87" s="40">
        <v>652.4</v>
      </c>
      <c r="F87" s="40">
        <v>651.5333333333333</v>
      </c>
      <c r="G87" s="41">
        <v>646.11666666666656</v>
      </c>
      <c r="H87" s="41">
        <v>639.83333333333326</v>
      </c>
      <c r="I87" s="41">
        <v>634.41666666666652</v>
      </c>
      <c r="J87" s="41">
        <v>657.81666666666661</v>
      </c>
      <c r="K87" s="41">
        <v>663.23333333333335</v>
      </c>
      <c r="L87" s="41">
        <v>669.51666666666665</v>
      </c>
      <c r="M87" s="31">
        <v>656.95</v>
      </c>
      <c r="N87" s="31">
        <v>645.25</v>
      </c>
      <c r="O87" s="42">
        <v>6631500</v>
      </c>
      <c r="P87" s="43">
        <v>-4.0373344909919687E-2</v>
      </c>
    </row>
    <row r="88" spans="1:16" ht="12.75" customHeight="1">
      <c r="A88" s="31">
        <v>78</v>
      </c>
      <c r="B88" s="32" t="s">
        <v>75</v>
      </c>
      <c r="C88" s="33" t="s">
        <v>129</v>
      </c>
      <c r="D88" s="34">
        <v>44406</v>
      </c>
      <c r="E88" s="40">
        <v>8.4</v>
      </c>
      <c r="F88" s="40">
        <v>8.4499999999999993</v>
      </c>
      <c r="G88" s="41">
        <v>8.1499999999999986</v>
      </c>
      <c r="H88" s="41">
        <v>7.8999999999999986</v>
      </c>
      <c r="I88" s="41">
        <v>7.5999999999999979</v>
      </c>
      <c r="J88" s="41">
        <v>8.6999999999999993</v>
      </c>
      <c r="K88" s="41">
        <v>9</v>
      </c>
      <c r="L88" s="41">
        <v>9.25</v>
      </c>
      <c r="M88" s="31">
        <v>8.75</v>
      </c>
      <c r="N88" s="31">
        <v>8.1999999999999993</v>
      </c>
      <c r="O88" s="42">
        <v>574840000</v>
      </c>
      <c r="P88" s="43">
        <v>-6.9988674971687426E-2</v>
      </c>
    </row>
    <row r="89" spans="1:16" ht="12.75" customHeight="1">
      <c r="A89" s="31">
        <v>79</v>
      </c>
      <c r="B89" s="32" t="s">
        <v>59</v>
      </c>
      <c r="C89" s="33" t="s">
        <v>130</v>
      </c>
      <c r="D89" s="34">
        <v>44406</v>
      </c>
      <c r="E89" s="40">
        <v>50.75</v>
      </c>
      <c r="F89" s="40">
        <v>50.583333333333336</v>
      </c>
      <c r="G89" s="41">
        <v>50.06666666666667</v>
      </c>
      <c r="H89" s="41">
        <v>49.383333333333333</v>
      </c>
      <c r="I89" s="41">
        <v>48.866666666666667</v>
      </c>
      <c r="J89" s="41">
        <v>51.266666666666673</v>
      </c>
      <c r="K89" s="41">
        <v>51.783333333333339</v>
      </c>
      <c r="L89" s="41">
        <v>52.466666666666676</v>
      </c>
      <c r="M89" s="31">
        <v>51.1</v>
      </c>
      <c r="N89" s="31">
        <v>49.9</v>
      </c>
      <c r="O89" s="42">
        <v>198873000</v>
      </c>
      <c r="P89" s="43">
        <v>-5.039691540031753E-2</v>
      </c>
    </row>
    <row r="90" spans="1:16" ht="12.75" customHeight="1">
      <c r="A90" s="31">
        <v>80</v>
      </c>
      <c r="B90" s="32" t="s">
        <v>80</v>
      </c>
      <c r="C90" s="33" t="s">
        <v>131</v>
      </c>
      <c r="D90" s="34">
        <v>44406</v>
      </c>
      <c r="E90" s="40">
        <v>546.25</v>
      </c>
      <c r="F90" s="40">
        <v>547.1</v>
      </c>
      <c r="G90" s="41">
        <v>539.95000000000005</v>
      </c>
      <c r="H90" s="41">
        <v>533.65</v>
      </c>
      <c r="I90" s="41">
        <v>526.5</v>
      </c>
      <c r="J90" s="41">
        <v>553.40000000000009</v>
      </c>
      <c r="K90" s="41">
        <v>560.54999999999995</v>
      </c>
      <c r="L90" s="41">
        <v>566.85000000000014</v>
      </c>
      <c r="M90" s="31">
        <v>554.25</v>
      </c>
      <c r="N90" s="31">
        <v>540.79999999999995</v>
      </c>
      <c r="O90" s="42">
        <v>11356125</v>
      </c>
      <c r="P90" s="43">
        <v>-4.970659302726959E-2</v>
      </c>
    </row>
    <row r="91" spans="1:16" ht="12.75" customHeight="1">
      <c r="A91" s="31">
        <v>81</v>
      </c>
      <c r="B91" s="32" t="s">
        <v>107</v>
      </c>
      <c r="C91" s="33" t="s">
        <v>132</v>
      </c>
      <c r="D91" s="34">
        <v>44406</v>
      </c>
      <c r="E91" s="40">
        <v>146.15</v>
      </c>
      <c r="F91" s="40">
        <v>145.66666666666669</v>
      </c>
      <c r="G91" s="41">
        <v>143.78333333333336</v>
      </c>
      <c r="H91" s="41">
        <v>141.41666666666669</v>
      </c>
      <c r="I91" s="41">
        <v>139.53333333333336</v>
      </c>
      <c r="J91" s="41">
        <v>148.03333333333336</v>
      </c>
      <c r="K91" s="41">
        <v>149.91666666666669</v>
      </c>
      <c r="L91" s="41">
        <v>152.28333333333336</v>
      </c>
      <c r="M91" s="31">
        <v>147.55000000000001</v>
      </c>
      <c r="N91" s="31">
        <v>143.30000000000001</v>
      </c>
      <c r="O91" s="42">
        <v>6926400</v>
      </c>
      <c r="P91" s="43">
        <v>-1.1248593925759281E-3</v>
      </c>
    </row>
    <row r="92" spans="1:16" ht="12.75" customHeight="1">
      <c r="A92" s="31">
        <v>82</v>
      </c>
      <c r="B92" s="32" t="s">
        <v>45</v>
      </c>
      <c r="C92" s="33" t="s">
        <v>133</v>
      </c>
      <c r="D92" s="34">
        <v>44406</v>
      </c>
      <c r="E92" s="40">
        <v>1662.45</v>
      </c>
      <c r="F92" s="40">
        <v>1658.8166666666666</v>
      </c>
      <c r="G92" s="41">
        <v>1627.6333333333332</v>
      </c>
      <c r="H92" s="41">
        <v>1592.8166666666666</v>
      </c>
      <c r="I92" s="41">
        <v>1561.6333333333332</v>
      </c>
      <c r="J92" s="41">
        <v>1693.6333333333332</v>
      </c>
      <c r="K92" s="41">
        <v>1724.8166666666666</v>
      </c>
      <c r="L92" s="41">
        <v>1759.6333333333332</v>
      </c>
      <c r="M92" s="31">
        <v>1690</v>
      </c>
      <c r="N92" s="31">
        <v>1624</v>
      </c>
      <c r="O92" s="42">
        <v>3129500</v>
      </c>
      <c r="P92" s="43">
        <v>0.2127494671575276</v>
      </c>
    </row>
    <row r="93" spans="1:16" ht="12.75" customHeight="1">
      <c r="A93" s="31">
        <v>83</v>
      </c>
      <c r="B93" s="32" t="s">
        <v>59</v>
      </c>
      <c r="C93" s="33" t="s">
        <v>134</v>
      </c>
      <c r="D93" s="34">
        <v>44406</v>
      </c>
      <c r="E93" s="40">
        <v>994.95</v>
      </c>
      <c r="F93" s="40">
        <v>994.55000000000007</v>
      </c>
      <c r="G93" s="41">
        <v>980.15000000000009</v>
      </c>
      <c r="H93" s="41">
        <v>965.35</v>
      </c>
      <c r="I93" s="41">
        <v>950.95</v>
      </c>
      <c r="J93" s="41">
        <v>1009.3500000000001</v>
      </c>
      <c r="K93" s="41">
        <v>1023.75</v>
      </c>
      <c r="L93" s="41">
        <v>1038.5500000000002</v>
      </c>
      <c r="M93" s="31">
        <v>1008.95</v>
      </c>
      <c r="N93" s="31">
        <v>979.75</v>
      </c>
      <c r="O93" s="42">
        <v>16538400</v>
      </c>
      <c r="P93" s="43">
        <v>2.6592178770949722E-2</v>
      </c>
    </row>
    <row r="94" spans="1:16" ht="12.75" customHeight="1">
      <c r="A94" s="31">
        <v>84</v>
      </c>
      <c r="B94" s="32" t="s">
        <v>75</v>
      </c>
      <c r="C94" s="33" t="s">
        <v>135</v>
      </c>
      <c r="D94" s="34">
        <v>44406</v>
      </c>
      <c r="E94" s="40">
        <v>233.3</v>
      </c>
      <c r="F94" s="40">
        <v>229.20000000000002</v>
      </c>
      <c r="G94" s="41">
        <v>223.60000000000002</v>
      </c>
      <c r="H94" s="41">
        <v>213.9</v>
      </c>
      <c r="I94" s="41">
        <v>208.3</v>
      </c>
      <c r="J94" s="41">
        <v>238.90000000000003</v>
      </c>
      <c r="K94" s="41">
        <v>244.5</v>
      </c>
      <c r="L94" s="41">
        <v>254.20000000000005</v>
      </c>
      <c r="M94" s="31">
        <v>234.8</v>
      </c>
      <c r="N94" s="31">
        <v>219.5</v>
      </c>
      <c r="O94" s="42">
        <v>20162800</v>
      </c>
      <c r="P94" s="43">
        <v>1.4940098661028894E-2</v>
      </c>
    </row>
    <row r="95" spans="1:16" ht="12.75" customHeight="1">
      <c r="A95" s="31">
        <v>85</v>
      </c>
      <c r="B95" s="32" t="s">
        <v>88</v>
      </c>
      <c r="C95" s="33" t="s">
        <v>136</v>
      </c>
      <c r="D95" s="34">
        <v>44406</v>
      </c>
      <c r="E95" s="40">
        <v>1601.95</v>
      </c>
      <c r="F95" s="40">
        <v>1597.6833333333334</v>
      </c>
      <c r="G95" s="41">
        <v>1589.7666666666669</v>
      </c>
      <c r="H95" s="41">
        <v>1577.5833333333335</v>
      </c>
      <c r="I95" s="41">
        <v>1569.666666666667</v>
      </c>
      <c r="J95" s="41">
        <v>1609.8666666666668</v>
      </c>
      <c r="K95" s="41">
        <v>1617.7833333333333</v>
      </c>
      <c r="L95" s="41">
        <v>1629.9666666666667</v>
      </c>
      <c r="M95" s="31">
        <v>1605.6</v>
      </c>
      <c r="N95" s="31">
        <v>1585.5</v>
      </c>
      <c r="O95" s="42">
        <v>27810600</v>
      </c>
      <c r="P95" s="43">
        <v>-3.2043010752688173E-3</v>
      </c>
    </row>
    <row r="96" spans="1:16" ht="12.75" customHeight="1">
      <c r="A96" s="31">
        <v>86</v>
      </c>
      <c r="B96" s="32" t="s">
        <v>80</v>
      </c>
      <c r="C96" s="33" t="s">
        <v>137</v>
      </c>
      <c r="D96" s="34">
        <v>44406</v>
      </c>
      <c r="E96" s="40">
        <v>104.15</v>
      </c>
      <c r="F96" s="40">
        <v>104.03333333333335</v>
      </c>
      <c r="G96" s="41">
        <v>103.31666666666669</v>
      </c>
      <c r="H96" s="41">
        <v>102.48333333333335</v>
      </c>
      <c r="I96" s="41">
        <v>101.76666666666669</v>
      </c>
      <c r="J96" s="41">
        <v>104.86666666666669</v>
      </c>
      <c r="K96" s="41">
        <v>105.58333333333336</v>
      </c>
      <c r="L96" s="41">
        <v>106.41666666666669</v>
      </c>
      <c r="M96" s="31">
        <v>104.75</v>
      </c>
      <c r="N96" s="31">
        <v>103.2</v>
      </c>
      <c r="O96" s="42">
        <v>63544000</v>
      </c>
      <c r="P96" s="43">
        <v>-4.5126001172103927E-2</v>
      </c>
    </row>
    <row r="97" spans="1:16" ht="12.75" customHeight="1">
      <c r="A97" s="31">
        <v>87</v>
      </c>
      <c r="B97" s="32" t="s">
        <v>45</v>
      </c>
      <c r="C97" s="33" t="s">
        <v>138</v>
      </c>
      <c r="D97" s="34">
        <v>44406</v>
      </c>
      <c r="E97" s="40">
        <v>2282.6</v>
      </c>
      <c r="F97" s="40">
        <v>2284.5666666666662</v>
      </c>
      <c r="G97" s="41">
        <v>2259.1833333333325</v>
      </c>
      <c r="H97" s="41">
        <v>2235.7666666666664</v>
      </c>
      <c r="I97" s="41">
        <v>2210.3833333333328</v>
      </c>
      <c r="J97" s="41">
        <v>2307.9833333333322</v>
      </c>
      <c r="K97" s="41">
        <v>2333.3666666666663</v>
      </c>
      <c r="L97" s="41">
        <v>2356.7833333333319</v>
      </c>
      <c r="M97" s="31">
        <v>2309.9499999999998</v>
      </c>
      <c r="N97" s="31">
        <v>2261.15</v>
      </c>
      <c r="O97" s="42">
        <v>1992250</v>
      </c>
      <c r="P97" s="43">
        <v>-2.4351424478752187E-2</v>
      </c>
    </row>
    <row r="98" spans="1:16" ht="12.75" customHeight="1">
      <c r="A98" s="31">
        <v>88</v>
      </c>
      <c r="B98" s="32" t="s">
        <v>57</v>
      </c>
      <c r="C98" s="33" t="s">
        <v>139</v>
      </c>
      <c r="D98" s="34">
        <v>44406</v>
      </c>
      <c r="E98" s="40">
        <v>209.05</v>
      </c>
      <c r="F98" s="40">
        <v>208.85</v>
      </c>
      <c r="G98" s="41">
        <v>207.6</v>
      </c>
      <c r="H98" s="41">
        <v>206.15</v>
      </c>
      <c r="I98" s="41">
        <v>204.9</v>
      </c>
      <c r="J98" s="41">
        <v>210.29999999999998</v>
      </c>
      <c r="K98" s="41">
        <v>211.54999999999998</v>
      </c>
      <c r="L98" s="41">
        <v>212.99999999999997</v>
      </c>
      <c r="M98" s="31">
        <v>210.1</v>
      </c>
      <c r="N98" s="31">
        <v>207.4</v>
      </c>
      <c r="O98" s="42">
        <v>154624000</v>
      </c>
      <c r="P98" s="43">
        <v>-1.4058642290191598E-2</v>
      </c>
    </row>
    <row r="99" spans="1:16" ht="12.75" customHeight="1">
      <c r="A99" s="31">
        <v>89</v>
      </c>
      <c r="B99" s="32" t="s">
        <v>121</v>
      </c>
      <c r="C99" s="33" t="s">
        <v>140</v>
      </c>
      <c r="D99" s="34">
        <v>44406</v>
      </c>
      <c r="E99" s="40">
        <v>420</v>
      </c>
      <c r="F99" s="40">
        <v>416.93333333333334</v>
      </c>
      <c r="G99" s="41">
        <v>409.86666666666667</v>
      </c>
      <c r="H99" s="41">
        <v>399.73333333333335</v>
      </c>
      <c r="I99" s="41">
        <v>392.66666666666669</v>
      </c>
      <c r="J99" s="41">
        <v>427.06666666666666</v>
      </c>
      <c r="K99" s="41">
        <v>434.13333333333338</v>
      </c>
      <c r="L99" s="41">
        <v>444.26666666666665</v>
      </c>
      <c r="M99" s="31">
        <v>424</v>
      </c>
      <c r="N99" s="31">
        <v>406.8</v>
      </c>
      <c r="O99" s="42">
        <v>41375000</v>
      </c>
      <c r="P99" s="43">
        <v>3.6994359876281156E-3</v>
      </c>
    </row>
    <row r="100" spans="1:16" ht="12.75" customHeight="1">
      <c r="A100" s="31">
        <v>90</v>
      </c>
      <c r="B100" s="32" t="s">
        <v>121</v>
      </c>
      <c r="C100" s="33" t="s">
        <v>141</v>
      </c>
      <c r="D100" s="34">
        <v>44406</v>
      </c>
      <c r="E100" s="40">
        <v>722.65</v>
      </c>
      <c r="F100" s="40">
        <v>716.7166666666667</v>
      </c>
      <c r="G100" s="41">
        <v>707.03333333333342</v>
      </c>
      <c r="H100" s="41">
        <v>691.41666666666674</v>
      </c>
      <c r="I100" s="41">
        <v>681.73333333333346</v>
      </c>
      <c r="J100" s="41">
        <v>732.33333333333337</v>
      </c>
      <c r="K100" s="41">
        <v>742.01666666666677</v>
      </c>
      <c r="L100" s="41">
        <v>757.63333333333333</v>
      </c>
      <c r="M100" s="31">
        <v>726.4</v>
      </c>
      <c r="N100" s="31">
        <v>701.1</v>
      </c>
      <c r="O100" s="42">
        <v>44089650</v>
      </c>
      <c r="P100" s="43">
        <v>-1.5019452905872064E-2</v>
      </c>
    </row>
    <row r="101" spans="1:16" ht="12.75" customHeight="1">
      <c r="A101" s="31">
        <v>91</v>
      </c>
      <c r="B101" s="32" t="s">
        <v>45</v>
      </c>
      <c r="C101" s="33" t="s">
        <v>142</v>
      </c>
      <c r="D101" s="34">
        <v>44406</v>
      </c>
      <c r="E101" s="40">
        <v>3652.15</v>
      </c>
      <c r="F101" s="40">
        <v>3639.4166666666665</v>
      </c>
      <c r="G101" s="41">
        <v>3585.9333333333329</v>
      </c>
      <c r="H101" s="41">
        <v>3519.7166666666662</v>
      </c>
      <c r="I101" s="41">
        <v>3466.2333333333327</v>
      </c>
      <c r="J101" s="41">
        <v>3705.6333333333332</v>
      </c>
      <c r="K101" s="41">
        <v>3759.1166666666668</v>
      </c>
      <c r="L101" s="41">
        <v>3825.3333333333335</v>
      </c>
      <c r="M101" s="31">
        <v>3692.9</v>
      </c>
      <c r="N101" s="31">
        <v>3573.2</v>
      </c>
      <c r="O101" s="42">
        <v>1800250</v>
      </c>
      <c r="P101" s="43">
        <v>-7.6084167308185791E-2</v>
      </c>
    </row>
    <row r="102" spans="1:16" ht="12.75" customHeight="1">
      <c r="A102" s="31">
        <v>92</v>
      </c>
      <c r="B102" s="32" t="s">
        <v>59</v>
      </c>
      <c r="C102" s="33" t="s">
        <v>143</v>
      </c>
      <c r="D102" s="34">
        <v>44406</v>
      </c>
      <c r="E102" s="40">
        <v>1654.95</v>
      </c>
      <c r="F102" s="40">
        <v>1667.75</v>
      </c>
      <c r="G102" s="41">
        <v>1634.4</v>
      </c>
      <c r="H102" s="41">
        <v>1613.8500000000001</v>
      </c>
      <c r="I102" s="41">
        <v>1580.5000000000002</v>
      </c>
      <c r="J102" s="41">
        <v>1688.3</v>
      </c>
      <c r="K102" s="41">
        <v>1721.6499999999999</v>
      </c>
      <c r="L102" s="41">
        <v>1742.1999999999998</v>
      </c>
      <c r="M102" s="31">
        <v>1701.1</v>
      </c>
      <c r="N102" s="31">
        <v>1647.2</v>
      </c>
      <c r="O102" s="42">
        <v>18301200</v>
      </c>
      <c r="P102" s="43">
        <v>1.9088560228082679E-2</v>
      </c>
    </row>
    <row r="103" spans="1:16" ht="12.75" customHeight="1">
      <c r="A103" s="31">
        <v>93</v>
      </c>
      <c r="B103" s="32" t="s">
        <v>64</v>
      </c>
      <c r="C103" s="33" t="s">
        <v>144</v>
      </c>
      <c r="D103" s="34">
        <v>44406</v>
      </c>
      <c r="E103" s="40">
        <v>86.25</v>
      </c>
      <c r="F103" s="40">
        <v>86.833333333333329</v>
      </c>
      <c r="G103" s="41">
        <v>85.166666666666657</v>
      </c>
      <c r="H103" s="41">
        <v>84.083333333333329</v>
      </c>
      <c r="I103" s="41">
        <v>82.416666666666657</v>
      </c>
      <c r="J103" s="41">
        <v>87.916666666666657</v>
      </c>
      <c r="K103" s="41">
        <v>89.583333333333314</v>
      </c>
      <c r="L103" s="41">
        <v>90.666666666666657</v>
      </c>
      <c r="M103" s="31">
        <v>88.5</v>
      </c>
      <c r="N103" s="31">
        <v>85.75</v>
      </c>
      <c r="O103" s="42">
        <v>72177312</v>
      </c>
      <c r="P103" s="43">
        <v>2.0567823343848581E-2</v>
      </c>
    </row>
    <row r="104" spans="1:16" ht="12.75" customHeight="1">
      <c r="A104" s="31">
        <v>94</v>
      </c>
      <c r="B104" s="32" t="s">
        <v>45</v>
      </c>
      <c r="C104" s="33" t="s">
        <v>145</v>
      </c>
      <c r="D104" s="34">
        <v>44406</v>
      </c>
      <c r="E104" s="40">
        <v>3617.8</v>
      </c>
      <c r="F104" s="40">
        <v>3604.1999999999994</v>
      </c>
      <c r="G104" s="41">
        <v>3565.0499999999988</v>
      </c>
      <c r="H104" s="41">
        <v>3512.2999999999993</v>
      </c>
      <c r="I104" s="41">
        <v>3473.1499999999987</v>
      </c>
      <c r="J104" s="41">
        <v>3656.9499999999989</v>
      </c>
      <c r="K104" s="41">
        <v>3696.0999999999995</v>
      </c>
      <c r="L104" s="41">
        <v>3748.849999999999</v>
      </c>
      <c r="M104" s="31">
        <v>3643.35</v>
      </c>
      <c r="N104" s="31">
        <v>3551.45</v>
      </c>
      <c r="O104" s="42">
        <v>532500</v>
      </c>
      <c r="P104" s="43">
        <v>-7.9515989628349174E-2</v>
      </c>
    </row>
    <row r="105" spans="1:16" ht="12.75" customHeight="1">
      <c r="A105" s="31">
        <v>95</v>
      </c>
      <c r="B105" s="32" t="s">
        <v>64</v>
      </c>
      <c r="C105" s="33" t="s">
        <v>146</v>
      </c>
      <c r="D105" s="34">
        <v>44406</v>
      </c>
      <c r="E105" s="40">
        <v>433.15</v>
      </c>
      <c r="F105" s="40">
        <v>436.06666666666666</v>
      </c>
      <c r="G105" s="41">
        <v>426.63333333333333</v>
      </c>
      <c r="H105" s="41">
        <v>420.11666666666667</v>
      </c>
      <c r="I105" s="41">
        <v>410.68333333333334</v>
      </c>
      <c r="J105" s="41">
        <v>442.58333333333331</v>
      </c>
      <c r="K105" s="41">
        <v>452.01666666666659</v>
      </c>
      <c r="L105" s="41">
        <v>458.5333333333333</v>
      </c>
      <c r="M105" s="31">
        <v>445.5</v>
      </c>
      <c r="N105" s="31">
        <v>429.55</v>
      </c>
      <c r="O105" s="42">
        <v>15812000</v>
      </c>
      <c r="P105" s="43">
        <v>-1.1255627813906953E-2</v>
      </c>
    </row>
    <row r="106" spans="1:16" ht="12.75" customHeight="1">
      <c r="A106" s="31">
        <v>96</v>
      </c>
      <c r="B106" s="32" t="s">
        <v>71</v>
      </c>
      <c r="C106" s="33" t="s">
        <v>147</v>
      </c>
      <c r="D106" s="34">
        <v>44406</v>
      </c>
      <c r="E106" s="40">
        <v>1592.85</v>
      </c>
      <c r="F106" s="40">
        <v>1582.8166666666668</v>
      </c>
      <c r="G106" s="41">
        <v>1565.6833333333336</v>
      </c>
      <c r="H106" s="41">
        <v>1538.5166666666669</v>
      </c>
      <c r="I106" s="41">
        <v>1521.3833333333337</v>
      </c>
      <c r="J106" s="41">
        <v>1609.9833333333336</v>
      </c>
      <c r="K106" s="41">
        <v>1627.1166666666668</v>
      </c>
      <c r="L106" s="41">
        <v>1654.2833333333335</v>
      </c>
      <c r="M106" s="31">
        <v>1599.95</v>
      </c>
      <c r="N106" s="31">
        <v>1555.65</v>
      </c>
      <c r="O106" s="42">
        <v>12340075</v>
      </c>
      <c r="P106" s="43">
        <v>-7.876888736263736E-2</v>
      </c>
    </row>
    <row r="107" spans="1:16" ht="12.75" customHeight="1">
      <c r="A107" s="31">
        <v>97</v>
      </c>
      <c r="B107" s="32" t="s">
        <v>88</v>
      </c>
      <c r="C107" s="33" t="s">
        <v>148</v>
      </c>
      <c r="D107" s="34">
        <v>44406</v>
      </c>
      <c r="E107" s="40">
        <v>4360.3999999999996</v>
      </c>
      <c r="F107" s="40">
        <v>4337.0166666666664</v>
      </c>
      <c r="G107" s="41">
        <v>4290.4333333333325</v>
      </c>
      <c r="H107" s="41">
        <v>4220.4666666666662</v>
      </c>
      <c r="I107" s="41">
        <v>4173.8833333333323</v>
      </c>
      <c r="J107" s="41">
        <v>4406.9833333333327</v>
      </c>
      <c r="K107" s="41">
        <v>4453.5666666666666</v>
      </c>
      <c r="L107" s="41">
        <v>4523.5333333333328</v>
      </c>
      <c r="M107" s="31">
        <v>4383.6000000000004</v>
      </c>
      <c r="N107" s="31">
        <v>4267.05</v>
      </c>
      <c r="O107" s="42">
        <v>599400</v>
      </c>
      <c r="P107" s="43">
        <v>-6.5700257189618888E-2</v>
      </c>
    </row>
    <row r="108" spans="1:16" ht="12.75" customHeight="1">
      <c r="A108" s="31">
        <v>98</v>
      </c>
      <c r="B108" s="32" t="s">
        <v>88</v>
      </c>
      <c r="C108" s="33" t="s">
        <v>149</v>
      </c>
      <c r="D108" s="34">
        <v>44406</v>
      </c>
      <c r="E108" s="40">
        <v>3480.7</v>
      </c>
      <c r="F108" s="40">
        <v>3478.8166666666662</v>
      </c>
      <c r="G108" s="41">
        <v>3440.7833333333324</v>
      </c>
      <c r="H108" s="41">
        <v>3400.8666666666663</v>
      </c>
      <c r="I108" s="41">
        <v>3362.8333333333326</v>
      </c>
      <c r="J108" s="41">
        <v>3518.7333333333322</v>
      </c>
      <c r="K108" s="41">
        <v>3556.766666666666</v>
      </c>
      <c r="L108" s="41">
        <v>3596.683333333332</v>
      </c>
      <c r="M108" s="31">
        <v>3516.85</v>
      </c>
      <c r="N108" s="31">
        <v>3438.9</v>
      </c>
      <c r="O108" s="42">
        <v>673400</v>
      </c>
      <c r="P108" s="43">
        <v>-2.0746887966804979E-3</v>
      </c>
    </row>
    <row r="109" spans="1:16" ht="12.75" customHeight="1">
      <c r="A109" s="31">
        <v>99</v>
      </c>
      <c r="B109" s="32" t="s">
        <v>48</v>
      </c>
      <c r="C109" s="33" t="s">
        <v>150</v>
      </c>
      <c r="D109" s="34">
        <v>44406</v>
      </c>
      <c r="E109" s="40">
        <v>1102</v>
      </c>
      <c r="F109" s="40">
        <v>1102.1166666666668</v>
      </c>
      <c r="G109" s="41">
        <v>1089.4333333333336</v>
      </c>
      <c r="H109" s="41">
        <v>1076.8666666666668</v>
      </c>
      <c r="I109" s="41">
        <v>1064.1833333333336</v>
      </c>
      <c r="J109" s="41">
        <v>1114.6833333333336</v>
      </c>
      <c r="K109" s="41">
        <v>1127.366666666667</v>
      </c>
      <c r="L109" s="41">
        <v>1139.9333333333336</v>
      </c>
      <c r="M109" s="31">
        <v>1114.8</v>
      </c>
      <c r="N109" s="31">
        <v>1089.55</v>
      </c>
      <c r="O109" s="42">
        <v>6856950</v>
      </c>
      <c r="P109" s="43">
        <v>-5.1794302626711058E-3</v>
      </c>
    </row>
    <row r="110" spans="1:16" ht="12.75" customHeight="1">
      <c r="A110" s="31">
        <v>100</v>
      </c>
      <c r="B110" s="32" t="s">
        <v>50</v>
      </c>
      <c r="C110" s="33" t="s">
        <v>151</v>
      </c>
      <c r="D110" s="34">
        <v>44406</v>
      </c>
      <c r="E110" s="40">
        <v>730.35</v>
      </c>
      <c r="F110" s="40">
        <v>734.78333333333342</v>
      </c>
      <c r="G110" s="41">
        <v>720.86666666666679</v>
      </c>
      <c r="H110" s="41">
        <v>711.38333333333333</v>
      </c>
      <c r="I110" s="41">
        <v>697.4666666666667</v>
      </c>
      <c r="J110" s="41">
        <v>744.26666666666688</v>
      </c>
      <c r="K110" s="41">
        <v>758.18333333333362</v>
      </c>
      <c r="L110" s="41">
        <v>767.66666666666697</v>
      </c>
      <c r="M110" s="31">
        <v>748.7</v>
      </c>
      <c r="N110" s="31">
        <v>725.3</v>
      </c>
      <c r="O110" s="42">
        <v>11184600</v>
      </c>
      <c r="P110" s="43">
        <v>2.9377657518361036E-2</v>
      </c>
    </row>
    <row r="111" spans="1:16" ht="12.75" customHeight="1">
      <c r="A111" s="31">
        <v>101</v>
      </c>
      <c r="B111" s="32" t="s">
        <v>64</v>
      </c>
      <c r="C111" s="33" t="s">
        <v>152</v>
      </c>
      <c r="D111" s="34">
        <v>44406</v>
      </c>
      <c r="E111" s="40">
        <v>142.69999999999999</v>
      </c>
      <c r="F111" s="40">
        <v>144.68333333333331</v>
      </c>
      <c r="G111" s="41">
        <v>139.66666666666663</v>
      </c>
      <c r="H111" s="41">
        <v>136.63333333333333</v>
      </c>
      <c r="I111" s="41">
        <v>131.61666666666665</v>
      </c>
      <c r="J111" s="41">
        <v>147.71666666666661</v>
      </c>
      <c r="K111" s="41">
        <v>152.73333333333332</v>
      </c>
      <c r="L111" s="41">
        <v>155.76666666666659</v>
      </c>
      <c r="M111" s="31">
        <v>149.69999999999999</v>
      </c>
      <c r="N111" s="31">
        <v>141.65</v>
      </c>
      <c r="O111" s="42">
        <v>49228000</v>
      </c>
      <c r="P111" s="43">
        <v>5.0892323456579285E-2</v>
      </c>
    </row>
    <row r="112" spans="1:16" ht="12.75" customHeight="1">
      <c r="A112" s="31">
        <v>102</v>
      </c>
      <c r="B112" s="32" t="s">
        <v>64</v>
      </c>
      <c r="C112" s="33" t="s">
        <v>153</v>
      </c>
      <c r="D112" s="34">
        <v>44406</v>
      </c>
      <c r="E112" s="40">
        <v>208.5</v>
      </c>
      <c r="F112" s="40">
        <v>208.95000000000002</v>
      </c>
      <c r="G112" s="41">
        <v>204.65000000000003</v>
      </c>
      <c r="H112" s="41">
        <v>200.8</v>
      </c>
      <c r="I112" s="41">
        <v>196.50000000000003</v>
      </c>
      <c r="J112" s="41">
        <v>212.80000000000004</v>
      </c>
      <c r="K112" s="41">
        <v>217.10000000000005</v>
      </c>
      <c r="L112" s="41">
        <v>220.95000000000005</v>
      </c>
      <c r="M112" s="31">
        <v>213.25</v>
      </c>
      <c r="N112" s="31">
        <v>205.1</v>
      </c>
      <c r="O112" s="42">
        <v>20052000</v>
      </c>
      <c r="P112" s="43">
        <v>-9.7488522819335677E-2</v>
      </c>
    </row>
    <row r="113" spans="1:16" ht="12.75" customHeight="1">
      <c r="A113" s="31">
        <v>103</v>
      </c>
      <c r="B113" s="32" t="s">
        <v>57</v>
      </c>
      <c r="C113" s="33" t="s">
        <v>154</v>
      </c>
      <c r="D113" s="34">
        <v>44406</v>
      </c>
      <c r="E113" s="40">
        <v>530</v>
      </c>
      <c r="F113" s="40">
        <v>531.81666666666672</v>
      </c>
      <c r="G113" s="41">
        <v>526.18333333333339</v>
      </c>
      <c r="H113" s="41">
        <v>522.36666666666667</v>
      </c>
      <c r="I113" s="41">
        <v>516.73333333333335</v>
      </c>
      <c r="J113" s="41">
        <v>535.63333333333344</v>
      </c>
      <c r="K113" s="41">
        <v>541.26666666666688</v>
      </c>
      <c r="L113" s="41">
        <v>545.08333333333348</v>
      </c>
      <c r="M113" s="31">
        <v>537.45000000000005</v>
      </c>
      <c r="N113" s="31">
        <v>528</v>
      </c>
      <c r="O113" s="42">
        <v>6862000</v>
      </c>
      <c r="P113" s="43">
        <v>-5.767646251029937E-2</v>
      </c>
    </row>
    <row r="114" spans="1:16" ht="12.75" customHeight="1">
      <c r="A114" s="31">
        <v>104</v>
      </c>
      <c r="B114" s="32" t="s">
        <v>50</v>
      </c>
      <c r="C114" s="33" t="s">
        <v>155</v>
      </c>
      <c r="D114" s="34">
        <v>44406</v>
      </c>
      <c r="E114" s="40">
        <v>7140.9</v>
      </c>
      <c r="F114" s="40">
        <v>7166.1166666666659</v>
      </c>
      <c r="G114" s="41">
        <v>7040.2833333333319</v>
      </c>
      <c r="H114" s="41">
        <v>6939.6666666666661</v>
      </c>
      <c r="I114" s="41">
        <v>6813.8333333333321</v>
      </c>
      <c r="J114" s="41">
        <v>7266.7333333333318</v>
      </c>
      <c r="K114" s="41">
        <v>7392.5666666666657</v>
      </c>
      <c r="L114" s="41">
        <v>7493.1833333333316</v>
      </c>
      <c r="M114" s="31">
        <v>7291.95</v>
      </c>
      <c r="N114" s="31">
        <v>7065.5</v>
      </c>
      <c r="O114" s="42">
        <v>2678300</v>
      </c>
      <c r="P114" s="43">
        <v>4.7848200312989045E-2</v>
      </c>
    </row>
    <row r="115" spans="1:16" ht="12.75" customHeight="1">
      <c r="A115" s="31">
        <v>105</v>
      </c>
      <c r="B115" s="32" t="s">
        <v>57</v>
      </c>
      <c r="C115" s="33" t="s">
        <v>156</v>
      </c>
      <c r="D115" s="34">
        <v>44406</v>
      </c>
      <c r="E115" s="40">
        <v>637.25</v>
      </c>
      <c r="F115" s="40">
        <v>637.73333333333323</v>
      </c>
      <c r="G115" s="41">
        <v>628.11666666666645</v>
      </c>
      <c r="H115" s="41">
        <v>618.98333333333323</v>
      </c>
      <c r="I115" s="41">
        <v>609.36666666666645</v>
      </c>
      <c r="J115" s="41">
        <v>646.86666666666645</v>
      </c>
      <c r="K115" s="41">
        <v>656.48333333333323</v>
      </c>
      <c r="L115" s="41">
        <v>665.61666666666645</v>
      </c>
      <c r="M115" s="31">
        <v>647.35</v>
      </c>
      <c r="N115" s="31">
        <v>628.6</v>
      </c>
      <c r="O115" s="42">
        <v>13671250</v>
      </c>
      <c r="P115" s="43">
        <v>-7.1713870733478577E-3</v>
      </c>
    </row>
    <row r="116" spans="1:16" ht="12.75" customHeight="1">
      <c r="A116" s="31">
        <v>106</v>
      </c>
      <c r="B116" s="32" t="s">
        <v>48</v>
      </c>
      <c r="C116" s="33" t="s">
        <v>157</v>
      </c>
      <c r="D116" s="34">
        <v>44406</v>
      </c>
      <c r="E116" s="40">
        <v>2943.3</v>
      </c>
      <c r="F116" s="40">
        <v>2931.7333333333336</v>
      </c>
      <c r="G116" s="41">
        <v>2909.7666666666673</v>
      </c>
      <c r="H116" s="41">
        <v>2876.2333333333336</v>
      </c>
      <c r="I116" s="41">
        <v>2854.2666666666673</v>
      </c>
      <c r="J116" s="41">
        <v>2965.2666666666673</v>
      </c>
      <c r="K116" s="41">
        <v>2987.2333333333336</v>
      </c>
      <c r="L116" s="41">
        <v>3020.7666666666673</v>
      </c>
      <c r="M116" s="31">
        <v>2953.7</v>
      </c>
      <c r="N116" s="31">
        <v>2898.2</v>
      </c>
      <c r="O116" s="42">
        <v>282200</v>
      </c>
      <c r="P116" s="43">
        <v>-8.6139896373056996E-2</v>
      </c>
    </row>
    <row r="117" spans="1:16" ht="12.75" customHeight="1">
      <c r="A117" s="31">
        <v>107</v>
      </c>
      <c r="B117" s="32" t="s">
        <v>64</v>
      </c>
      <c r="C117" s="33" t="s">
        <v>158</v>
      </c>
      <c r="D117" s="34">
        <v>44406</v>
      </c>
      <c r="E117" s="40">
        <v>1114.6500000000001</v>
      </c>
      <c r="F117" s="40">
        <v>1118.0166666666667</v>
      </c>
      <c r="G117" s="41">
        <v>1104.3833333333332</v>
      </c>
      <c r="H117" s="41">
        <v>1094.1166666666666</v>
      </c>
      <c r="I117" s="41">
        <v>1080.4833333333331</v>
      </c>
      <c r="J117" s="41">
        <v>1128.2833333333333</v>
      </c>
      <c r="K117" s="41">
        <v>1141.916666666667</v>
      </c>
      <c r="L117" s="41">
        <v>1152.1833333333334</v>
      </c>
      <c r="M117" s="31">
        <v>1131.6500000000001</v>
      </c>
      <c r="N117" s="31">
        <v>1107.75</v>
      </c>
      <c r="O117" s="42">
        <v>2598050</v>
      </c>
      <c r="P117" s="43">
        <v>-5.6866446436998584E-2</v>
      </c>
    </row>
    <row r="118" spans="1:16" ht="12.75" customHeight="1">
      <c r="A118" s="31">
        <v>108</v>
      </c>
      <c r="B118" s="32" t="s">
        <v>80</v>
      </c>
      <c r="C118" s="33" t="s">
        <v>159</v>
      </c>
      <c r="D118" s="34">
        <v>44406</v>
      </c>
      <c r="E118" s="40">
        <v>1120.6500000000001</v>
      </c>
      <c r="F118" s="40">
        <v>1123.6000000000001</v>
      </c>
      <c r="G118" s="41">
        <v>1106.2000000000003</v>
      </c>
      <c r="H118" s="41">
        <v>1091.7500000000002</v>
      </c>
      <c r="I118" s="41">
        <v>1074.3500000000004</v>
      </c>
      <c r="J118" s="41">
        <v>1138.0500000000002</v>
      </c>
      <c r="K118" s="41">
        <v>1155.4500000000003</v>
      </c>
      <c r="L118" s="41">
        <v>1169.9000000000001</v>
      </c>
      <c r="M118" s="31">
        <v>1141</v>
      </c>
      <c r="N118" s="31">
        <v>1109.1500000000001</v>
      </c>
      <c r="O118" s="42">
        <v>2065200</v>
      </c>
      <c r="P118" s="43">
        <v>6.9940938762822508E-2</v>
      </c>
    </row>
    <row r="119" spans="1:16" ht="12.75" customHeight="1">
      <c r="A119" s="31">
        <v>109</v>
      </c>
      <c r="B119" s="32" t="s">
        <v>88</v>
      </c>
      <c r="C119" s="33" t="s">
        <v>160</v>
      </c>
      <c r="D119" s="34">
        <v>44406</v>
      </c>
      <c r="E119" s="40">
        <v>2710.15</v>
      </c>
      <c r="F119" s="40">
        <v>2704.7166666666667</v>
      </c>
      <c r="G119" s="41">
        <v>2681.7333333333336</v>
      </c>
      <c r="H119" s="41">
        <v>2653.3166666666671</v>
      </c>
      <c r="I119" s="41">
        <v>2630.3333333333339</v>
      </c>
      <c r="J119" s="41">
        <v>2733.1333333333332</v>
      </c>
      <c r="K119" s="41">
        <v>2756.1166666666659</v>
      </c>
      <c r="L119" s="41">
        <v>2784.5333333333328</v>
      </c>
      <c r="M119" s="31">
        <v>2727.7</v>
      </c>
      <c r="N119" s="31">
        <v>2676.3</v>
      </c>
      <c r="O119" s="42">
        <v>2419600</v>
      </c>
      <c r="P119" s="43">
        <v>-3.3052388035035532E-4</v>
      </c>
    </row>
    <row r="120" spans="1:16" ht="12.75" customHeight="1">
      <c r="A120" s="31">
        <v>110</v>
      </c>
      <c r="B120" s="32" t="s">
        <v>50</v>
      </c>
      <c r="C120" s="33" t="s">
        <v>161</v>
      </c>
      <c r="D120" s="34">
        <v>44406</v>
      </c>
      <c r="E120" s="40">
        <v>228.8</v>
      </c>
      <c r="F120" s="40">
        <v>227.80000000000004</v>
      </c>
      <c r="G120" s="41">
        <v>224.45000000000007</v>
      </c>
      <c r="H120" s="41">
        <v>220.10000000000002</v>
      </c>
      <c r="I120" s="41">
        <v>216.75000000000006</v>
      </c>
      <c r="J120" s="41">
        <v>232.15000000000009</v>
      </c>
      <c r="K120" s="41">
        <v>235.50000000000006</v>
      </c>
      <c r="L120" s="41">
        <v>239.85000000000011</v>
      </c>
      <c r="M120" s="31">
        <v>231.15</v>
      </c>
      <c r="N120" s="31">
        <v>223.45</v>
      </c>
      <c r="O120" s="42">
        <v>32490500</v>
      </c>
      <c r="P120" s="43">
        <v>-3.9699570815450646E-3</v>
      </c>
    </row>
    <row r="121" spans="1:16" ht="12.75" customHeight="1">
      <c r="A121" s="31">
        <v>111</v>
      </c>
      <c r="B121" s="32" t="s">
        <v>88</v>
      </c>
      <c r="C121" s="33" t="s">
        <v>162</v>
      </c>
      <c r="D121" s="34">
        <v>44406</v>
      </c>
      <c r="E121" s="40">
        <v>2593.1999999999998</v>
      </c>
      <c r="F121" s="40">
        <v>2589.1333333333332</v>
      </c>
      <c r="G121" s="41">
        <v>2549.0666666666666</v>
      </c>
      <c r="H121" s="41">
        <v>2504.9333333333334</v>
      </c>
      <c r="I121" s="41">
        <v>2464.8666666666668</v>
      </c>
      <c r="J121" s="41">
        <v>2633.2666666666664</v>
      </c>
      <c r="K121" s="41">
        <v>2673.333333333333</v>
      </c>
      <c r="L121" s="41">
        <v>2717.4666666666662</v>
      </c>
      <c r="M121" s="31">
        <v>2629.2</v>
      </c>
      <c r="N121" s="31">
        <v>2545</v>
      </c>
      <c r="O121" s="42">
        <v>882375</v>
      </c>
      <c r="P121" s="43">
        <v>-7.8724126230064473E-2</v>
      </c>
    </row>
    <row r="122" spans="1:16" ht="12.75" customHeight="1">
      <c r="A122" s="31">
        <v>112</v>
      </c>
      <c r="B122" s="32" t="s">
        <v>50</v>
      </c>
      <c r="C122" s="33" t="s">
        <v>163</v>
      </c>
      <c r="D122" s="34">
        <v>44406</v>
      </c>
      <c r="E122" s="40">
        <v>80031.649999999994</v>
      </c>
      <c r="F122" s="40">
        <v>79912.133333333331</v>
      </c>
      <c r="G122" s="41">
        <v>79273.266666666663</v>
      </c>
      <c r="H122" s="41">
        <v>78514.883333333331</v>
      </c>
      <c r="I122" s="41">
        <v>77876.016666666663</v>
      </c>
      <c r="J122" s="41">
        <v>80670.516666666663</v>
      </c>
      <c r="K122" s="41">
        <v>81309.383333333331</v>
      </c>
      <c r="L122" s="41">
        <v>82067.766666666663</v>
      </c>
      <c r="M122" s="31">
        <v>80551</v>
      </c>
      <c r="N122" s="31">
        <v>79153.75</v>
      </c>
      <c r="O122" s="42">
        <v>42090</v>
      </c>
      <c r="P122" s="43">
        <v>-1.4516506672910325E-2</v>
      </c>
    </row>
    <row r="123" spans="1:16" ht="12.75" customHeight="1">
      <c r="A123" s="31">
        <v>113</v>
      </c>
      <c r="B123" s="32" t="s">
        <v>64</v>
      </c>
      <c r="C123" s="33" t="s">
        <v>164</v>
      </c>
      <c r="D123" s="34">
        <v>44406</v>
      </c>
      <c r="E123" s="40">
        <v>1544.5</v>
      </c>
      <c r="F123" s="40">
        <v>1547.3999999999999</v>
      </c>
      <c r="G123" s="41">
        <v>1533.0999999999997</v>
      </c>
      <c r="H123" s="41">
        <v>1521.6999999999998</v>
      </c>
      <c r="I123" s="41">
        <v>1507.3999999999996</v>
      </c>
      <c r="J123" s="41">
        <v>1558.7999999999997</v>
      </c>
      <c r="K123" s="41">
        <v>1573.1</v>
      </c>
      <c r="L123" s="41">
        <v>1584.4999999999998</v>
      </c>
      <c r="M123" s="31">
        <v>1561.7</v>
      </c>
      <c r="N123" s="31">
        <v>1536</v>
      </c>
      <c r="O123" s="42">
        <v>3189750</v>
      </c>
      <c r="P123" s="43">
        <v>-3.8870056497175141E-2</v>
      </c>
    </row>
    <row r="124" spans="1:16" ht="12.75" customHeight="1">
      <c r="A124" s="31">
        <v>114</v>
      </c>
      <c r="B124" s="32" t="s">
        <v>45</v>
      </c>
      <c r="C124" s="33" t="s">
        <v>165</v>
      </c>
      <c r="D124" s="34">
        <v>44406</v>
      </c>
      <c r="E124" s="40">
        <v>398.15</v>
      </c>
      <c r="F124" s="40">
        <v>395.09999999999997</v>
      </c>
      <c r="G124" s="41">
        <v>389.19999999999993</v>
      </c>
      <c r="H124" s="41">
        <v>380.24999999999994</v>
      </c>
      <c r="I124" s="41">
        <v>374.34999999999991</v>
      </c>
      <c r="J124" s="41">
        <v>404.04999999999995</v>
      </c>
      <c r="K124" s="41">
        <v>409.94999999999993</v>
      </c>
      <c r="L124" s="41">
        <v>418.9</v>
      </c>
      <c r="M124" s="31">
        <v>401</v>
      </c>
      <c r="N124" s="31">
        <v>386.15</v>
      </c>
      <c r="O124" s="42">
        <v>2952000</v>
      </c>
      <c r="P124" s="43">
        <v>-4.552509053285049E-2</v>
      </c>
    </row>
    <row r="125" spans="1:16" ht="12.75" customHeight="1">
      <c r="A125" s="31">
        <v>115</v>
      </c>
      <c r="B125" s="32" t="s">
        <v>121</v>
      </c>
      <c r="C125" s="33" t="s">
        <v>166</v>
      </c>
      <c r="D125" s="34">
        <v>44406</v>
      </c>
      <c r="E125" s="40">
        <v>85.5</v>
      </c>
      <c r="F125" s="40">
        <v>85.5</v>
      </c>
      <c r="G125" s="41">
        <v>82.65</v>
      </c>
      <c r="H125" s="41">
        <v>79.800000000000011</v>
      </c>
      <c r="I125" s="41">
        <v>76.950000000000017</v>
      </c>
      <c r="J125" s="41">
        <v>88.35</v>
      </c>
      <c r="K125" s="41">
        <v>91.199999999999989</v>
      </c>
      <c r="L125" s="41">
        <v>94.049999999999983</v>
      </c>
      <c r="M125" s="31">
        <v>88.35</v>
      </c>
      <c r="N125" s="31">
        <v>82.65</v>
      </c>
      <c r="O125" s="42">
        <v>88043000</v>
      </c>
      <c r="P125" s="43">
        <v>0.15268194969953261</v>
      </c>
    </row>
    <row r="126" spans="1:16" ht="12.75" customHeight="1">
      <c r="A126" s="31">
        <v>116</v>
      </c>
      <c r="B126" s="32" t="s">
        <v>45</v>
      </c>
      <c r="C126" s="33" t="s">
        <v>167</v>
      </c>
      <c r="D126" s="34">
        <v>44406</v>
      </c>
      <c r="E126" s="40">
        <v>5251.15</v>
      </c>
      <c r="F126" s="40">
        <v>5197.7333333333327</v>
      </c>
      <c r="G126" s="41">
        <v>5130.5666666666657</v>
      </c>
      <c r="H126" s="41">
        <v>5009.9833333333327</v>
      </c>
      <c r="I126" s="41">
        <v>4942.8166666666657</v>
      </c>
      <c r="J126" s="41">
        <v>5318.3166666666657</v>
      </c>
      <c r="K126" s="41">
        <v>5385.4833333333318</v>
      </c>
      <c r="L126" s="41">
        <v>5506.0666666666657</v>
      </c>
      <c r="M126" s="31">
        <v>5264.9</v>
      </c>
      <c r="N126" s="31">
        <v>5077.1499999999996</v>
      </c>
      <c r="O126" s="42">
        <v>1190625</v>
      </c>
      <c r="P126" s="43">
        <v>-6.8823931958158183E-2</v>
      </c>
    </row>
    <row r="127" spans="1:16" ht="12.75" customHeight="1">
      <c r="A127" s="31">
        <v>117</v>
      </c>
      <c r="B127" s="32" t="s">
        <v>39</v>
      </c>
      <c r="C127" s="33" t="s">
        <v>168</v>
      </c>
      <c r="D127" s="34">
        <v>44406</v>
      </c>
      <c r="E127" s="40">
        <v>3525.3</v>
      </c>
      <c r="F127" s="40">
        <v>3571.1333333333332</v>
      </c>
      <c r="G127" s="41">
        <v>3457.8166666666666</v>
      </c>
      <c r="H127" s="41">
        <v>3390.3333333333335</v>
      </c>
      <c r="I127" s="41">
        <v>3277.0166666666669</v>
      </c>
      <c r="J127" s="41">
        <v>3638.6166666666663</v>
      </c>
      <c r="K127" s="41">
        <v>3751.9333333333329</v>
      </c>
      <c r="L127" s="41">
        <v>3819.4166666666661</v>
      </c>
      <c r="M127" s="31">
        <v>3684.45</v>
      </c>
      <c r="N127" s="31">
        <v>3503.65</v>
      </c>
      <c r="O127" s="42">
        <v>506475</v>
      </c>
      <c r="P127" s="43">
        <v>-8.3700440528634359E-3</v>
      </c>
    </row>
    <row r="128" spans="1:16" ht="12.75" customHeight="1">
      <c r="A128" s="31">
        <v>118</v>
      </c>
      <c r="B128" s="32" t="s">
        <v>57</v>
      </c>
      <c r="C128" s="33" t="s">
        <v>169</v>
      </c>
      <c r="D128" s="34">
        <v>44406</v>
      </c>
      <c r="E128" s="40">
        <v>18018.25</v>
      </c>
      <c r="F128" s="40">
        <v>18056.7</v>
      </c>
      <c r="G128" s="41">
        <v>17859.350000000002</v>
      </c>
      <c r="H128" s="41">
        <v>17700.45</v>
      </c>
      <c r="I128" s="41">
        <v>17503.100000000002</v>
      </c>
      <c r="J128" s="41">
        <v>18215.600000000002</v>
      </c>
      <c r="K128" s="41">
        <v>18412.95</v>
      </c>
      <c r="L128" s="41">
        <v>18571.850000000002</v>
      </c>
      <c r="M128" s="31">
        <v>18254.05</v>
      </c>
      <c r="N128" s="31">
        <v>17897.8</v>
      </c>
      <c r="O128" s="42">
        <v>320100</v>
      </c>
      <c r="P128" s="43">
        <v>3.4750282851139486E-2</v>
      </c>
    </row>
    <row r="129" spans="1:16" ht="12.75" customHeight="1">
      <c r="A129" s="31">
        <v>119</v>
      </c>
      <c r="B129" s="32" t="s">
        <v>121</v>
      </c>
      <c r="C129" s="33" t="s">
        <v>170</v>
      </c>
      <c r="D129" s="34">
        <v>44406</v>
      </c>
      <c r="E129" s="40">
        <v>174.25</v>
      </c>
      <c r="F129" s="40">
        <v>173.9</v>
      </c>
      <c r="G129" s="41">
        <v>171.75</v>
      </c>
      <c r="H129" s="41">
        <v>169.25</v>
      </c>
      <c r="I129" s="41">
        <v>167.1</v>
      </c>
      <c r="J129" s="41">
        <v>176.4</v>
      </c>
      <c r="K129" s="41">
        <v>178.55000000000004</v>
      </c>
      <c r="L129" s="41">
        <v>181.05</v>
      </c>
      <c r="M129" s="31">
        <v>176.05</v>
      </c>
      <c r="N129" s="31">
        <v>171.4</v>
      </c>
      <c r="O129" s="42">
        <v>98309100</v>
      </c>
      <c r="P129" s="43">
        <v>2.1725506580321706E-2</v>
      </c>
    </row>
    <row r="130" spans="1:16" ht="12.75" customHeight="1">
      <c r="A130" s="31">
        <v>120</v>
      </c>
      <c r="B130" s="32" t="s">
        <v>171</v>
      </c>
      <c r="C130" s="33" t="s">
        <v>172</v>
      </c>
      <c r="D130" s="34">
        <v>44406</v>
      </c>
      <c r="E130" s="40">
        <v>116.9</v>
      </c>
      <c r="F130" s="40">
        <v>117.53333333333335</v>
      </c>
      <c r="G130" s="41">
        <v>115.16666666666669</v>
      </c>
      <c r="H130" s="41">
        <v>113.43333333333334</v>
      </c>
      <c r="I130" s="41">
        <v>111.06666666666668</v>
      </c>
      <c r="J130" s="41">
        <v>119.26666666666669</v>
      </c>
      <c r="K130" s="41">
        <v>121.63333333333334</v>
      </c>
      <c r="L130" s="41">
        <v>123.3666666666667</v>
      </c>
      <c r="M130" s="31">
        <v>119.9</v>
      </c>
      <c r="N130" s="31">
        <v>115.8</v>
      </c>
      <c r="O130" s="42">
        <v>51140400</v>
      </c>
      <c r="P130" s="43">
        <v>-3.6822329575952766E-2</v>
      </c>
    </row>
    <row r="131" spans="1:16" ht="12.75" customHeight="1">
      <c r="A131" s="31">
        <v>121</v>
      </c>
      <c r="B131" s="32" t="s">
        <v>80</v>
      </c>
      <c r="C131" s="33" t="s">
        <v>173</v>
      </c>
      <c r="D131" s="34">
        <v>44406</v>
      </c>
      <c r="E131" s="40">
        <v>114.5</v>
      </c>
      <c r="F131" s="40">
        <v>114.41666666666667</v>
      </c>
      <c r="G131" s="41">
        <v>113.53333333333335</v>
      </c>
      <c r="H131" s="41">
        <v>112.56666666666668</v>
      </c>
      <c r="I131" s="41">
        <v>111.68333333333335</v>
      </c>
      <c r="J131" s="41">
        <v>115.38333333333334</v>
      </c>
      <c r="K131" s="41">
        <v>116.26666666666667</v>
      </c>
      <c r="L131" s="41">
        <v>117.23333333333333</v>
      </c>
      <c r="M131" s="31">
        <v>115.3</v>
      </c>
      <c r="N131" s="31">
        <v>113.45</v>
      </c>
      <c r="O131" s="42">
        <v>59852100</v>
      </c>
      <c r="P131" s="43">
        <v>8.0784204671857623E-2</v>
      </c>
    </row>
    <row r="132" spans="1:16" ht="12.75" customHeight="1">
      <c r="A132" s="31">
        <v>122</v>
      </c>
      <c r="B132" s="32" t="s">
        <v>41</v>
      </c>
      <c r="C132" s="33" t="s">
        <v>174</v>
      </c>
      <c r="D132" s="34">
        <v>44406</v>
      </c>
      <c r="E132" s="40">
        <v>31821.3</v>
      </c>
      <c r="F132" s="40">
        <v>32259.733333333334</v>
      </c>
      <c r="G132" s="41">
        <v>31111.566666666666</v>
      </c>
      <c r="H132" s="41">
        <v>30401.833333333332</v>
      </c>
      <c r="I132" s="41">
        <v>29253.666666666664</v>
      </c>
      <c r="J132" s="41">
        <v>32969.466666666667</v>
      </c>
      <c r="K132" s="41">
        <v>34117.633333333331</v>
      </c>
      <c r="L132" s="41">
        <v>34827.366666666669</v>
      </c>
      <c r="M132" s="31">
        <v>33407.9</v>
      </c>
      <c r="N132" s="31">
        <v>31550</v>
      </c>
      <c r="O132" s="42">
        <v>72660</v>
      </c>
      <c r="P132" s="43">
        <v>1.2965286491007947E-2</v>
      </c>
    </row>
    <row r="133" spans="1:16" ht="12.75" customHeight="1">
      <c r="A133" s="31">
        <v>123</v>
      </c>
      <c r="B133" s="32" t="s">
        <v>48</v>
      </c>
      <c r="C133" s="33" t="s">
        <v>175</v>
      </c>
      <c r="D133" s="34">
        <v>44406</v>
      </c>
      <c r="E133" s="40">
        <v>2311.85</v>
      </c>
      <c r="F133" s="40">
        <v>2328.8666666666668</v>
      </c>
      <c r="G133" s="41">
        <v>2278.9833333333336</v>
      </c>
      <c r="H133" s="41">
        <v>2246.1166666666668</v>
      </c>
      <c r="I133" s="41">
        <v>2196.2333333333336</v>
      </c>
      <c r="J133" s="41">
        <v>2361.7333333333336</v>
      </c>
      <c r="K133" s="41">
        <v>2411.6166666666668</v>
      </c>
      <c r="L133" s="41">
        <v>2444.4833333333336</v>
      </c>
      <c r="M133" s="31">
        <v>2378.75</v>
      </c>
      <c r="N133" s="31">
        <v>2296</v>
      </c>
      <c r="O133" s="42">
        <v>3211175</v>
      </c>
      <c r="P133" s="43">
        <v>-2.0139296802886633E-2</v>
      </c>
    </row>
    <row r="134" spans="1:16" ht="12.75" customHeight="1">
      <c r="A134" s="31">
        <v>124</v>
      </c>
      <c r="B134" s="32" t="s">
        <v>80</v>
      </c>
      <c r="C134" s="33" t="s">
        <v>176</v>
      </c>
      <c r="D134" s="34">
        <v>44406</v>
      </c>
      <c r="E134" s="40">
        <v>216.85</v>
      </c>
      <c r="F134" s="40">
        <v>216.61666666666667</v>
      </c>
      <c r="G134" s="41">
        <v>215.63333333333335</v>
      </c>
      <c r="H134" s="41">
        <v>214.41666666666669</v>
      </c>
      <c r="I134" s="41">
        <v>213.43333333333337</v>
      </c>
      <c r="J134" s="41">
        <v>217.83333333333334</v>
      </c>
      <c r="K134" s="41">
        <v>218.81666666666669</v>
      </c>
      <c r="L134" s="41">
        <v>220.03333333333333</v>
      </c>
      <c r="M134" s="31">
        <v>217.6</v>
      </c>
      <c r="N134" s="31">
        <v>215.4</v>
      </c>
      <c r="O134" s="42">
        <v>25266000</v>
      </c>
      <c r="P134" s="43">
        <v>-4.0992940104759734E-2</v>
      </c>
    </row>
    <row r="135" spans="1:16" ht="12.75" customHeight="1">
      <c r="A135" s="31">
        <v>125</v>
      </c>
      <c r="B135" s="32" t="s">
        <v>64</v>
      </c>
      <c r="C135" s="33" t="s">
        <v>177</v>
      </c>
      <c r="D135" s="34">
        <v>44406</v>
      </c>
      <c r="E135" s="40">
        <v>125.5</v>
      </c>
      <c r="F135" s="40">
        <v>124.93333333333332</v>
      </c>
      <c r="G135" s="41">
        <v>123.16666666666664</v>
      </c>
      <c r="H135" s="41">
        <v>120.83333333333331</v>
      </c>
      <c r="I135" s="41">
        <v>119.06666666666663</v>
      </c>
      <c r="J135" s="41">
        <v>127.26666666666665</v>
      </c>
      <c r="K135" s="41">
        <v>129.03333333333333</v>
      </c>
      <c r="L135" s="41">
        <v>131.36666666666667</v>
      </c>
      <c r="M135" s="31">
        <v>126.7</v>
      </c>
      <c r="N135" s="31">
        <v>122.6</v>
      </c>
      <c r="O135" s="42">
        <v>30311800</v>
      </c>
      <c r="P135" s="43">
        <v>-8.4799700486709095E-2</v>
      </c>
    </row>
    <row r="136" spans="1:16" ht="12.75" customHeight="1">
      <c r="A136" s="31">
        <v>126</v>
      </c>
      <c r="B136" s="32" t="s">
        <v>48</v>
      </c>
      <c r="C136" s="33" t="s">
        <v>178</v>
      </c>
      <c r="D136" s="34">
        <v>44406</v>
      </c>
      <c r="E136" s="40">
        <v>5986.4</v>
      </c>
      <c r="F136" s="40">
        <v>5979.4833333333336</v>
      </c>
      <c r="G136" s="41">
        <v>5849.9666666666672</v>
      </c>
      <c r="H136" s="41">
        <v>5713.5333333333338</v>
      </c>
      <c r="I136" s="41">
        <v>5584.0166666666673</v>
      </c>
      <c r="J136" s="41">
        <v>6115.916666666667</v>
      </c>
      <c r="K136" s="41">
        <v>6245.4333333333334</v>
      </c>
      <c r="L136" s="41">
        <v>6381.8666666666668</v>
      </c>
      <c r="M136" s="31">
        <v>6109</v>
      </c>
      <c r="N136" s="31">
        <v>5843.05</v>
      </c>
      <c r="O136" s="42">
        <v>521125</v>
      </c>
      <c r="P136" s="43">
        <v>2.8620774734764372E-2</v>
      </c>
    </row>
    <row r="137" spans="1:16" ht="12.75" customHeight="1">
      <c r="A137" s="31">
        <v>127</v>
      </c>
      <c r="B137" s="32" t="s">
        <v>57</v>
      </c>
      <c r="C137" s="33" t="s">
        <v>179</v>
      </c>
      <c r="D137" s="34">
        <v>44406</v>
      </c>
      <c r="E137" s="40">
        <v>2299.1999999999998</v>
      </c>
      <c r="F137" s="40">
        <v>2292.2499999999995</v>
      </c>
      <c r="G137" s="41">
        <v>2280.8999999999992</v>
      </c>
      <c r="H137" s="41">
        <v>2262.5999999999995</v>
      </c>
      <c r="I137" s="41">
        <v>2251.2499999999991</v>
      </c>
      <c r="J137" s="41">
        <v>2310.5499999999993</v>
      </c>
      <c r="K137" s="41">
        <v>2321.8999999999996</v>
      </c>
      <c r="L137" s="41">
        <v>2340.1999999999994</v>
      </c>
      <c r="M137" s="31">
        <v>2303.6</v>
      </c>
      <c r="N137" s="31">
        <v>2273.9499999999998</v>
      </c>
      <c r="O137" s="42">
        <v>1969500</v>
      </c>
      <c r="P137" s="43">
        <v>-5.5395683453237407E-2</v>
      </c>
    </row>
    <row r="138" spans="1:16" ht="12.75" customHeight="1">
      <c r="A138" s="31">
        <v>128</v>
      </c>
      <c r="B138" s="32" t="s">
        <v>39</v>
      </c>
      <c r="C138" s="33" t="s">
        <v>180</v>
      </c>
      <c r="D138" s="34">
        <v>44406</v>
      </c>
      <c r="E138" s="40">
        <v>2959</v>
      </c>
      <c r="F138" s="40">
        <v>2955.0333333333328</v>
      </c>
      <c r="G138" s="41">
        <v>2896.9166666666656</v>
      </c>
      <c r="H138" s="41">
        <v>2834.8333333333326</v>
      </c>
      <c r="I138" s="41">
        <v>2776.7166666666653</v>
      </c>
      <c r="J138" s="41">
        <v>3017.1166666666659</v>
      </c>
      <c r="K138" s="41">
        <v>3075.2333333333327</v>
      </c>
      <c r="L138" s="41">
        <v>3137.3166666666662</v>
      </c>
      <c r="M138" s="31">
        <v>3013.15</v>
      </c>
      <c r="N138" s="31">
        <v>2892.95</v>
      </c>
      <c r="O138" s="42">
        <v>830000</v>
      </c>
      <c r="P138" s="43">
        <v>-4.7619047619047616E-2</v>
      </c>
    </row>
    <row r="139" spans="1:16" ht="12.75" customHeight="1">
      <c r="A139" s="31">
        <v>129</v>
      </c>
      <c r="B139" s="32" t="s">
        <v>59</v>
      </c>
      <c r="C139" s="33" t="s">
        <v>181</v>
      </c>
      <c r="D139" s="34">
        <v>44406</v>
      </c>
      <c r="E139" s="40">
        <v>38.4</v>
      </c>
      <c r="F139" s="40">
        <v>38.549999999999997</v>
      </c>
      <c r="G139" s="41">
        <v>37.899999999999991</v>
      </c>
      <c r="H139" s="41">
        <v>37.399999999999991</v>
      </c>
      <c r="I139" s="41">
        <v>36.749999999999986</v>
      </c>
      <c r="J139" s="41">
        <v>39.049999999999997</v>
      </c>
      <c r="K139" s="41">
        <v>39.700000000000003</v>
      </c>
      <c r="L139" s="41">
        <v>40.200000000000003</v>
      </c>
      <c r="M139" s="31">
        <v>39.200000000000003</v>
      </c>
      <c r="N139" s="31">
        <v>38.049999999999997</v>
      </c>
      <c r="O139" s="42">
        <v>340096000</v>
      </c>
      <c r="P139" s="43">
        <v>7.6321403176108082E-3</v>
      </c>
    </row>
    <row r="140" spans="1:16" ht="12.75" customHeight="1">
      <c r="A140" s="31">
        <v>130</v>
      </c>
      <c r="B140" s="32" t="s">
        <v>171</v>
      </c>
      <c r="C140" s="33" t="s">
        <v>182</v>
      </c>
      <c r="D140" s="34">
        <v>44406</v>
      </c>
      <c r="E140" s="40">
        <v>228.45</v>
      </c>
      <c r="F140" s="40">
        <v>229.20000000000002</v>
      </c>
      <c r="G140" s="41">
        <v>226.65000000000003</v>
      </c>
      <c r="H140" s="41">
        <v>224.85000000000002</v>
      </c>
      <c r="I140" s="41">
        <v>222.30000000000004</v>
      </c>
      <c r="J140" s="41">
        <v>231.00000000000003</v>
      </c>
      <c r="K140" s="41">
        <v>233.55000000000004</v>
      </c>
      <c r="L140" s="41">
        <v>235.35000000000002</v>
      </c>
      <c r="M140" s="31">
        <v>231.75</v>
      </c>
      <c r="N140" s="31">
        <v>227.4</v>
      </c>
      <c r="O140" s="42">
        <v>23612000</v>
      </c>
      <c r="P140" s="43">
        <v>-1.6937669376693767E-4</v>
      </c>
    </row>
    <row r="141" spans="1:16" ht="12.75" customHeight="1">
      <c r="A141" s="31">
        <v>131</v>
      </c>
      <c r="B141" s="32" t="s">
        <v>183</v>
      </c>
      <c r="C141" s="33" t="s">
        <v>184</v>
      </c>
      <c r="D141" s="34">
        <v>44406</v>
      </c>
      <c r="E141" s="40">
        <v>1335.8</v>
      </c>
      <c r="F141" s="40">
        <v>1346.0666666666666</v>
      </c>
      <c r="G141" s="41">
        <v>1319.3333333333333</v>
      </c>
      <c r="H141" s="41">
        <v>1302.8666666666666</v>
      </c>
      <c r="I141" s="41">
        <v>1276.1333333333332</v>
      </c>
      <c r="J141" s="41">
        <v>1362.5333333333333</v>
      </c>
      <c r="K141" s="41">
        <v>1389.2666666666669</v>
      </c>
      <c r="L141" s="41">
        <v>1405.7333333333333</v>
      </c>
      <c r="M141" s="31">
        <v>1372.8</v>
      </c>
      <c r="N141" s="31">
        <v>1329.6</v>
      </c>
      <c r="O141" s="42">
        <v>1276759</v>
      </c>
      <c r="P141" s="43">
        <v>-9.7525891829689293E-2</v>
      </c>
    </row>
    <row r="142" spans="1:16" ht="12.75" customHeight="1">
      <c r="A142" s="31">
        <v>132</v>
      </c>
      <c r="B142" s="32" t="s">
        <v>43</v>
      </c>
      <c r="C142" s="33" t="s">
        <v>185</v>
      </c>
      <c r="D142" s="34">
        <v>44406</v>
      </c>
      <c r="E142" s="40">
        <v>1040.3</v>
      </c>
      <c r="F142" s="40">
        <v>1040.6333333333332</v>
      </c>
      <c r="G142" s="41">
        <v>1018.6666666666665</v>
      </c>
      <c r="H142" s="41">
        <v>997.0333333333333</v>
      </c>
      <c r="I142" s="41">
        <v>975.06666666666661</v>
      </c>
      <c r="J142" s="41">
        <v>1062.2666666666664</v>
      </c>
      <c r="K142" s="41">
        <v>1084.2333333333331</v>
      </c>
      <c r="L142" s="41">
        <v>1105.8666666666663</v>
      </c>
      <c r="M142" s="31">
        <v>1062.5999999999999</v>
      </c>
      <c r="N142" s="31">
        <v>1019</v>
      </c>
      <c r="O142" s="42">
        <v>2019600</v>
      </c>
      <c r="P142" s="43">
        <v>-0.2</v>
      </c>
    </row>
    <row r="143" spans="1:16" ht="12.75" customHeight="1">
      <c r="A143" s="31">
        <v>133</v>
      </c>
      <c r="B143" s="32" t="s">
        <v>59</v>
      </c>
      <c r="C143" s="33" t="s">
        <v>186</v>
      </c>
      <c r="D143" s="34">
        <v>44406</v>
      </c>
      <c r="E143" s="40">
        <v>193.55</v>
      </c>
      <c r="F143" s="40">
        <v>193.81666666666669</v>
      </c>
      <c r="G143" s="41">
        <v>190.63333333333338</v>
      </c>
      <c r="H143" s="41">
        <v>187.7166666666667</v>
      </c>
      <c r="I143" s="41">
        <v>184.53333333333339</v>
      </c>
      <c r="J143" s="41">
        <v>196.73333333333338</v>
      </c>
      <c r="K143" s="41">
        <v>199.91666666666671</v>
      </c>
      <c r="L143" s="41">
        <v>202.83333333333337</v>
      </c>
      <c r="M143" s="31">
        <v>197</v>
      </c>
      <c r="N143" s="31">
        <v>190.9</v>
      </c>
      <c r="O143" s="42">
        <v>33347100</v>
      </c>
      <c r="P143" s="43">
        <v>-4.8174819965234664E-2</v>
      </c>
    </row>
    <row r="144" spans="1:16" ht="12.75" customHeight="1">
      <c r="A144" s="31">
        <v>134</v>
      </c>
      <c r="B144" s="32" t="s">
        <v>171</v>
      </c>
      <c r="C144" s="33" t="s">
        <v>187</v>
      </c>
      <c r="D144" s="34">
        <v>44406</v>
      </c>
      <c r="E144" s="40">
        <v>145.55000000000001</v>
      </c>
      <c r="F144" s="40">
        <v>145.29999999999998</v>
      </c>
      <c r="G144" s="41">
        <v>143.09999999999997</v>
      </c>
      <c r="H144" s="41">
        <v>140.64999999999998</v>
      </c>
      <c r="I144" s="41">
        <v>138.44999999999996</v>
      </c>
      <c r="J144" s="41">
        <v>147.74999999999997</v>
      </c>
      <c r="K144" s="41">
        <v>149.94999999999996</v>
      </c>
      <c r="L144" s="41">
        <v>152.39999999999998</v>
      </c>
      <c r="M144" s="31">
        <v>147.5</v>
      </c>
      <c r="N144" s="31">
        <v>142.85</v>
      </c>
      <c r="O144" s="42">
        <v>20454000</v>
      </c>
      <c r="P144" s="43">
        <v>-4.935861684327942E-2</v>
      </c>
    </row>
    <row r="145" spans="1:16" ht="12.75" customHeight="1">
      <c r="A145" s="31">
        <v>135</v>
      </c>
      <c r="B145" s="32" t="s">
        <v>80</v>
      </c>
      <c r="C145" s="33" t="s">
        <v>188</v>
      </c>
      <c r="D145" s="34">
        <v>44406</v>
      </c>
      <c r="E145" s="40">
        <v>2040.2</v>
      </c>
      <c r="F145" s="40">
        <v>2037.7666666666664</v>
      </c>
      <c r="G145" s="41">
        <v>2019.583333333333</v>
      </c>
      <c r="H145" s="41">
        <v>1998.9666666666667</v>
      </c>
      <c r="I145" s="41">
        <v>1980.7833333333333</v>
      </c>
      <c r="J145" s="41">
        <v>2058.3833333333328</v>
      </c>
      <c r="K145" s="41">
        <v>2076.5666666666662</v>
      </c>
      <c r="L145" s="41">
        <v>2097.1833333333325</v>
      </c>
      <c r="M145" s="31">
        <v>2055.9499999999998</v>
      </c>
      <c r="N145" s="31">
        <v>2017.15</v>
      </c>
      <c r="O145" s="42">
        <v>40297750</v>
      </c>
      <c r="P145" s="43">
        <v>-1.9674504032209019E-2</v>
      </c>
    </row>
    <row r="146" spans="1:16" ht="12.75" customHeight="1">
      <c r="A146" s="31">
        <v>136</v>
      </c>
      <c r="B146" s="32" t="s">
        <v>121</v>
      </c>
      <c r="C146" s="33" t="s">
        <v>189</v>
      </c>
      <c r="D146" s="34">
        <v>44406</v>
      </c>
      <c r="E146" s="40">
        <v>133.75</v>
      </c>
      <c r="F146" s="40">
        <v>131.9</v>
      </c>
      <c r="G146" s="41">
        <v>129.05000000000001</v>
      </c>
      <c r="H146" s="41">
        <v>124.35000000000001</v>
      </c>
      <c r="I146" s="41">
        <v>121.50000000000001</v>
      </c>
      <c r="J146" s="41">
        <v>136.60000000000002</v>
      </c>
      <c r="K146" s="41">
        <v>139.44999999999999</v>
      </c>
      <c r="L146" s="41">
        <v>144.15</v>
      </c>
      <c r="M146" s="31">
        <v>134.75</v>
      </c>
      <c r="N146" s="31">
        <v>127.2</v>
      </c>
      <c r="O146" s="42">
        <v>169480000</v>
      </c>
      <c r="P146" s="43">
        <v>-8.6018750960602491E-2</v>
      </c>
    </row>
    <row r="147" spans="1:16" ht="12.75" customHeight="1">
      <c r="A147" s="31">
        <v>137</v>
      </c>
      <c r="B147" s="32" t="s">
        <v>64</v>
      </c>
      <c r="C147" s="33" t="s">
        <v>190</v>
      </c>
      <c r="D147" s="34">
        <v>44406</v>
      </c>
      <c r="E147" s="40">
        <v>1134.7</v>
      </c>
      <c r="F147" s="40">
        <v>1123.4166666666667</v>
      </c>
      <c r="G147" s="41">
        <v>1105.7333333333336</v>
      </c>
      <c r="H147" s="41">
        <v>1076.7666666666669</v>
      </c>
      <c r="I147" s="41">
        <v>1059.0833333333337</v>
      </c>
      <c r="J147" s="41">
        <v>1152.3833333333334</v>
      </c>
      <c r="K147" s="41">
        <v>1170.0666666666664</v>
      </c>
      <c r="L147" s="41">
        <v>1199.0333333333333</v>
      </c>
      <c r="M147" s="31">
        <v>1141.0999999999999</v>
      </c>
      <c r="N147" s="31">
        <v>1094.45</v>
      </c>
      <c r="O147" s="42">
        <v>6095250</v>
      </c>
      <c r="P147" s="43">
        <v>-4.3094312963617099E-2</v>
      </c>
    </row>
    <row r="148" spans="1:16" ht="12.75" customHeight="1">
      <c r="A148" s="31">
        <v>138</v>
      </c>
      <c r="B148" s="32" t="s">
        <v>59</v>
      </c>
      <c r="C148" s="33" t="s">
        <v>191</v>
      </c>
      <c r="D148" s="34">
        <v>44406</v>
      </c>
      <c r="E148" s="40">
        <v>425.55</v>
      </c>
      <c r="F148" s="40">
        <v>425.36666666666673</v>
      </c>
      <c r="G148" s="41">
        <v>420.63333333333344</v>
      </c>
      <c r="H148" s="41">
        <v>415.7166666666667</v>
      </c>
      <c r="I148" s="41">
        <v>410.98333333333341</v>
      </c>
      <c r="J148" s="41">
        <v>430.28333333333347</v>
      </c>
      <c r="K148" s="41">
        <v>435.01666666666671</v>
      </c>
      <c r="L148" s="41">
        <v>439.93333333333351</v>
      </c>
      <c r="M148" s="31">
        <v>430.1</v>
      </c>
      <c r="N148" s="31">
        <v>420.45</v>
      </c>
      <c r="O148" s="42">
        <v>84481500</v>
      </c>
      <c r="P148" s="43">
        <v>5.5884873589487219E-3</v>
      </c>
    </row>
    <row r="149" spans="1:16" ht="12.75" customHeight="1">
      <c r="A149" s="31">
        <v>139</v>
      </c>
      <c r="B149" s="32" t="s">
        <v>43</v>
      </c>
      <c r="C149" s="33" t="s">
        <v>192</v>
      </c>
      <c r="D149" s="34">
        <v>44406</v>
      </c>
      <c r="E149" s="40">
        <v>27533.35</v>
      </c>
      <c r="F149" s="40">
        <v>27556.633333333331</v>
      </c>
      <c r="G149" s="41">
        <v>27165.266666666663</v>
      </c>
      <c r="H149" s="41">
        <v>26797.183333333331</v>
      </c>
      <c r="I149" s="41">
        <v>26405.816666666662</v>
      </c>
      <c r="J149" s="41">
        <v>27924.716666666664</v>
      </c>
      <c r="K149" s="41">
        <v>28316.083333333332</v>
      </c>
      <c r="L149" s="41">
        <v>28684.166666666664</v>
      </c>
      <c r="M149" s="31">
        <v>27948</v>
      </c>
      <c r="N149" s="31">
        <v>27188.55</v>
      </c>
      <c r="O149" s="42">
        <v>194250</v>
      </c>
      <c r="P149" s="43">
        <v>8.1743869209809257E-3</v>
      </c>
    </row>
    <row r="150" spans="1:16" ht="12.75" customHeight="1">
      <c r="A150" s="31">
        <v>140</v>
      </c>
      <c r="B150" s="32" t="s">
        <v>71</v>
      </c>
      <c r="C150" s="33" t="s">
        <v>193</v>
      </c>
      <c r="D150" s="34">
        <v>44406</v>
      </c>
      <c r="E150" s="40">
        <v>1940.05</v>
      </c>
      <c r="F150" s="40">
        <v>1936.4833333333333</v>
      </c>
      <c r="G150" s="41">
        <v>1921.2666666666667</v>
      </c>
      <c r="H150" s="41">
        <v>1902.4833333333333</v>
      </c>
      <c r="I150" s="41">
        <v>1887.2666666666667</v>
      </c>
      <c r="J150" s="41">
        <v>1955.2666666666667</v>
      </c>
      <c r="K150" s="41">
        <v>1970.4833333333333</v>
      </c>
      <c r="L150" s="41">
        <v>1989.2666666666667</v>
      </c>
      <c r="M150" s="31">
        <v>1951.7</v>
      </c>
      <c r="N150" s="31">
        <v>1917.7</v>
      </c>
      <c r="O150" s="42">
        <v>1512775</v>
      </c>
      <c r="P150" s="43">
        <v>-2.2912966252220248E-2</v>
      </c>
    </row>
    <row r="151" spans="1:16" ht="12.75" customHeight="1">
      <c r="A151" s="31">
        <v>141</v>
      </c>
      <c r="B151" s="32" t="s">
        <v>41</v>
      </c>
      <c r="C151" s="33" t="s">
        <v>194</v>
      </c>
      <c r="D151" s="34">
        <v>44406</v>
      </c>
      <c r="E151" s="40">
        <v>7740.9</v>
      </c>
      <c r="F151" s="40">
        <v>7821.9333333333334</v>
      </c>
      <c r="G151" s="41">
        <v>7499.1166666666668</v>
      </c>
      <c r="H151" s="41">
        <v>7257.333333333333</v>
      </c>
      <c r="I151" s="41">
        <v>6934.5166666666664</v>
      </c>
      <c r="J151" s="41">
        <v>8063.7166666666672</v>
      </c>
      <c r="K151" s="41">
        <v>8386.5333333333347</v>
      </c>
      <c r="L151" s="41">
        <v>8628.3166666666675</v>
      </c>
      <c r="M151" s="31">
        <v>8144.75</v>
      </c>
      <c r="N151" s="31">
        <v>7580.15</v>
      </c>
      <c r="O151" s="42">
        <v>544375</v>
      </c>
      <c r="P151" s="43">
        <v>0.35754364089775559</v>
      </c>
    </row>
    <row r="152" spans="1:16" ht="12.75" customHeight="1">
      <c r="A152" s="31">
        <v>142</v>
      </c>
      <c r="B152" s="32" t="s">
        <v>64</v>
      </c>
      <c r="C152" s="33" t="s">
        <v>195</v>
      </c>
      <c r="D152" s="34">
        <v>44406</v>
      </c>
      <c r="E152" s="40">
        <v>1370.7</v>
      </c>
      <c r="F152" s="40">
        <v>1365.6333333333332</v>
      </c>
      <c r="G152" s="41">
        <v>1351.9166666666665</v>
      </c>
      <c r="H152" s="41">
        <v>1333.1333333333332</v>
      </c>
      <c r="I152" s="41">
        <v>1319.4166666666665</v>
      </c>
      <c r="J152" s="41">
        <v>1384.4166666666665</v>
      </c>
      <c r="K152" s="41">
        <v>1398.1333333333332</v>
      </c>
      <c r="L152" s="41">
        <v>1416.9166666666665</v>
      </c>
      <c r="M152" s="31">
        <v>1379.35</v>
      </c>
      <c r="N152" s="31">
        <v>1346.85</v>
      </c>
      <c r="O152" s="42">
        <v>3722400</v>
      </c>
      <c r="P152" s="43">
        <v>-1.5446466356326703E-2</v>
      </c>
    </row>
    <row r="153" spans="1:16" ht="12.75" customHeight="1">
      <c r="A153" s="31">
        <v>143</v>
      </c>
      <c r="B153" s="32" t="s">
        <v>48</v>
      </c>
      <c r="C153" s="33" t="s">
        <v>196</v>
      </c>
      <c r="D153" s="34">
        <v>44406</v>
      </c>
      <c r="E153" s="40">
        <v>686.95</v>
      </c>
      <c r="F153" s="40">
        <v>684.31666666666661</v>
      </c>
      <c r="G153" s="41">
        <v>675.63333333333321</v>
      </c>
      <c r="H153" s="41">
        <v>664.31666666666661</v>
      </c>
      <c r="I153" s="41">
        <v>655.63333333333321</v>
      </c>
      <c r="J153" s="41">
        <v>695.63333333333321</v>
      </c>
      <c r="K153" s="41">
        <v>704.31666666666661</v>
      </c>
      <c r="L153" s="41">
        <v>715.63333333333321</v>
      </c>
      <c r="M153" s="31">
        <v>693</v>
      </c>
      <c r="N153" s="31">
        <v>673</v>
      </c>
      <c r="O153" s="42">
        <v>47845000</v>
      </c>
      <c r="P153" s="43">
        <v>-2.1698680330919189E-2</v>
      </c>
    </row>
    <row r="154" spans="1:16" ht="12.75" customHeight="1">
      <c r="A154" s="31">
        <v>144</v>
      </c>
      <c r="B154" s="32" t="s">
        <v>183</v>
      </c>
      <c r="C154" s="33" t="s">
        <v>197</v>
      </c>
      <c r="D154" s="34">
        <v>44406</v>
      </c>
      <c r="E154" s="40">
        <v>538.04999999999995</v>
      </c>
      <c r="F154" s="40">
        <v>537.44999999999993</v>
      </c>
      <c r="G154" s="41">
        <v>528.64999999999986</v>
      </c>
      <c r="H154" s="41">
        <v>519.24999999999989</v>
      </c>
      <c r="I154" s="41">
        <v>510.44999999999982</v>
      </c>
      <c r="J154" s="41">
        <v>546.84999999999991</v>
      </c>
      <c r="K154" s="41">
        <v>555.64999999999986</v>
      </c>
      <c r="L154" s="41">
        <v>565.04999999999995</v>
      </c>
      <c r="M154" s="31">
        <v>546.25</v>
      </c>
      <c r="N154" s="31">
        <v>528.04999999999995</v>
      </c>
      <c r="O154" s="42">
        <v>16008000</v>
      </c>
      <c r="P154" s="43">
        <v>0.14408233276157806</v>
      </c>
    </row>
    <row r="155" spans="1:16" ht="12.75" customHeight="1">
      <c r="A155" s="31">
        <v>145</v>
      </c>
      <c r="B155" s="32" t="s">
        <v>39</v>
      </c>
      <c r="C155" s="33" t="s">
        <v>198</v>
      </c>
      <c r="D155" s="34">
        <v>44406</v>
      </c>
      <c r="E155" s="40">
        <v>740.55</v>
      </c>
      <c r="F155" s="40">
        <v>738.9666666666667</v>
      </c>
      <c r="G155" s="41">
        <v>730.93333333333339</v>
      </c>
      <c r="H155" s="41">
        <v>721.31666666666672</v>
      </c>
      <c r="I155" s="41">
        <v>713.28333333333342</v>
      </c>
      <c r="J155" s="41">
        <v>748.58333333333337</v>
      </c>
      <c r="K155" s="41">
        <v>756.61666666666667</v>
      </c>
      <c r="L155" s="41">
        <v>766.23333333333335</v>
      </c>
      <c r="M155" s="31">
        <v>747</v>
      </c>
      <c r="N155" s="31">
        <v>729.35</v>
      </c>
      <c r="O155" s="42">
        <v>9252000</v>
      </c>
      <c r="P155" s="43">
        <v>2.7429205996668517E-2</v>
      </c>
    </row>
    <row r="156" spans="1:16" ht="12.75" customHeight="1">
      <c r="A156" s="31">
        <v>146</v>
      </c>
      <c r="B156" s="32" t="s">
        <v>57</v>
      </c>
      <c r="C156" s="33" t="s">
        <v>199</v>
      </c>
      <c r="D156" s="34">
        <v>44406</v>
      </c>
      <c r="E156" s="40">
        <v>755.9</v>
      </c>
      <c r="F156" s="40">
        <v>755.94999999999993</v>
      </c>
      <c r="G156" s="41">
        <v>741.19999999999982</v>
      </c>
      <c r="H156" s="41">
        <v>726.49999999999989</v>
      </c>
      <c r="I156" s="41">
        <v>711.74999999999977</v>
      </c>
      <c r="J156" s="41">
        <v>770.64999999999986</v>
      </c>
      <c r="K156" s="41">
        <v>785.40000000000009</v>
      </c>
      <c r="L156" s="41">
        <v>800.09999999999991</v>
      </c>
      <c r="M156" s="31">
        <v>770.7</v>
      </c>
      <c r="N156" s="31">
        <v>741.25</v>
      </c>
      <c r="O156" s="42">
        <v>7551900</v>
      </c>
      <c r="P156" s="43">
        <v>-2.2540625546042286E-2</v>
      </c>
    </row>
    <row r="157" spans="1:16" ht="12.75" customHeight="1">
      <c r="A157" s="31">
        <v>147</v>
      </c>
      <c r="B157" s="32" t="s">
        <v>50</v>
      </c>
      <c r="C157" s="33" t="s">
        <v>200</v>
      </c>
      <c r="D157" s="34">
        <v>44406</v>
      </c>
      <c r="E157" s="40">
        <v>284.7</v>
      </c>
      <c r="F157" s="40">
        <v>286.43333333333334</v>
      </c>
      <c r="G157" s="41">
        <v>281.91666666666669</v>
      </c>
      <c r="H157" s="41">
        <v>279.13333333333333</v>
      </c>
      <c r="I157" s="41">
        <v>274.61666666666667</v>
      </c>
      <c r="J157" s="41">
        <v>289.2166666666667</v>
      </c>
      <c r="K157" s="41">
        <v>293.73333333333335</v>
      </c>
      <c r="L157" s="41">
        <v>296.51666666666671</v>
      </c>
      <c r="M157" s="31">
        <v>290.95</v>
      </c>
      <c r="N157" s="31">
        <v>283.64999999999998</v>
      </c>
      <c r="O157" s="42">
        <v>131310900</v>
      </c>
      <c r="P157" s="43">
        <v>-2.6722152981685291E-2</v>
      </c>
    </row>
    <row r="158" spans="1:16" ht="12.75" customHeight="1">
      <c r="A158" s="31">
        <v>148</v>
      </c>
      <c r="B158" s="32" t="s">
        <v>171</v>
      </c>
      <c r="C158" s="33" t="s">
        <v>201</v>
      </c>
      <c r="D158" s="34">
        <v>44406</v>
      </c>
      <c r="E158" s="40">
        <v>120.5</v>
      </c>
      <c r="F158" s="40">
        <v>120.14999999999999</v>
      </c>
      <c r="G158" s="41">
        <v>118.64999999999998</v>
      </c>
      <c r="H158" s="41">
        <v>116.79999999999998</v>
      </c>
      <c r="I158" s="41">
        <v>115.29999999999997</v>
      </c>
      <c r="J158" s="41">
        <v>121.99999999999999</v>
      </c>
      <c r="K158" s="41">
        <v>123.50000000000001</v>
      </c>
      <c r="L158" s="41">
        <v>125.35</v>
      </c>
      <c r="M158" s="31">
        <v>121.65</v>
      </c>
      <c r="N158" s="31">
        <v>118.3</v>
      </c>
      <c r="O158" s="42">
        <v>131787000</v>
      </c>
      <c r="P158" s="43">
        <v>-3.9125941237265614E-2</v>
      </c>
    </row>
    <row r="159" spans="1:16" ht="12.75" customHeight="1">
      <c r="A159" s="31">
        <v>149</v>
      </c>
      <c r="B159" s="32" t="s">
        <v>121</v>
      </c>
      <c r="C159" s="33" t="s">
        <v>202</v>
      </c>
      <c r="D159" s="34">
        <v>44406</v>
      </c>
      <c r="E159" s="40">
        <v>1361.2</v>
      </c>
      <c r="F159" s="40">
        <v>1344.1499999999999</v>
      </c>
      <c r="G159" s="41">
        <v>1321.8499999999997</v>
      </c>
      <c r="H159" s="41">
        <v>1282.4999999999998</v>
      </c>
      <c r="I159" s="41">
        <v>1260.1999999999996</v>
      </c>
      <c r="J159" s="41">
        <v>1383.4999999999998</v>
      </c>
      <c r="K159" s="41">
        <v>1405.8</v>
      </c>
      <c r="L159" s="41">
        <v>1445.1499999999999</v>
      </c>
      <c r="M159" s="31">
        <v>1366.45</v>
      </c>
      <c r="N159" s="31">
        <v>1304.8</v>
      </c>
      <c r="O159" s="42">
        <v>46109950</v>
      </c>
      <c r="P159" s="43">
        <v>-1.4358030372756557E-3</v>
      </c>
    </row>
    <row r="160" spans="1:16" ht="12.75" customHeight="1">
      <c r="A160" s="31">
        <v>150</v>
      </c>
      <c r="B160" s="32" t="s">
        <v>88</v>
      </c>
      <c r="C160" s="33" t="s">
        <v>203</v>
      </c>
      <c r="D160" s="34">
        <v>44406</v>
      </c>
      <c r="E160" s="40">
        <v>3197.55</v>
      </c>
      <c r="F160" s="40">
        <v>3177.4833333333336</v>
      </c>
      <c r="G160" s="41">
        <v>3151.166666666667</v>
      </c>
      <c r="H160" s="41">
        <v>3104.7833333333333</v>
      </c>
      <c r="I160" s="41">
        <v>3078.4666666666667</v>
      </c>
      <c r="J160" s="41">
        <v>3223.8666666666672</v>
      </c>
      <c r="K160" s="41">
        <v>3250.1833333333338</v>
      </c>
      <c r="L160" s="41">
        <v>3296.5666666666675</v>
      </c>
      <c r="M160" s="31">
        <v>3203.8</v>
      </c>
      <c r="N160" s="31">
        <v>3131.1</v>
      </c>
      <c r="O160" s="42">
        <v>9514500</v>
      </c>
      <c r="P160" s="43">
        <v>-6.5116141964390986E-2</v>
      </c>
    </row>
    <row r="161" spans="1:16" ht="12.75" customHeight="1">
      <c r="A161" s="31">
        <v>151</v>
      </c>
      <c r="B161" s="32" t="s">
        <v>88</v>
      </c>
      <c r="C161" s="33" t="s">
        <v>204</v>
      </c>
      <c r="D161" s="34">
        <v>44406</v>
      </c>
      <c r="E161" s="40">
        <v>1123.05</v>
      </c>
      <c r="F161" s="40">
        <v>1125.1833333333332</v>
      </c>
      <c r="G161" s="41">
        <v>1105.4666666666662</v>
      </c>
      <c r="H161" s="41">
        <v>1087.883333333333</v>
      </c>
      <c r="I161" s="41">
        <v>1068.1666666666661</v>
      </c>
      <c r="J161" s="41">
        <v>1142.7666666666664</v>
      </c>
      <c r="K161" s="41">
        <v>1162.4833333333331</v>
      </c>
      <c r="L161" s="41">
        <v>1180.0666666666666</v>
      </c>
      <c r="M161" s="31">
        <v>1144.9000000000001</v>
      </c>
      <c r="N161" s="31">
        <v>1107.5999999999999</v>
      </c>
      <c r="O161" s="42">
        <v>16420200</v>
      </c>
      <c r="P161" s="43">
        <v>5.0072903077277263E-2</v>
      </c>
    </row>
    <row r="162" spans="1:16" ht="12.75" customHeight="1">
      <c r="A162" s="31">
        <v>152</v>
      </c>
      <c r="B162" s="32" t="s">
        <v>57</v>
      </c>
      <c r="C162" s="33" t="s">
        <v>205</v>
      </c>
      <c r="D162" s="34">
        <v>44406</v>
      </c>
      <c r="E162" s="40">
        <v>1726.9</v>
      </c>
      <c r="F162" s="40">
        <v>1731.9666666666665</v>
      </c>
      <c r="G162" s="41">
        <v>1714.9333333333329</v>
      </c>
      <c r="H162" s="41">
        <v>1702.9666666666665</v>
      </c>
      <c r="I162" s="41">
        <v>1685.9333333333329</v>
      </c>
      <c r="J162" s="41">
        <v>1743.9333333333329</v>
      </c>
      <c r="K162" s="41">
        <v>1760.9666666666662</v>
      </c>
      <c r="L162" s="41">
        <v>1772.9333333333329</v>
      </c>
      <c r="M162" s="31">
        <v>1749</v>
      </c>
      <c r="N162" s="31">
        <v>1720</v>
      </c>
      <c r="O162" s="42">
        <v>5103375</v>
      </c>
      <c r="P162" s="43">
        <v>4.5766590389016018E-3</v>
      </c>
    </row>
    <row r="163" spans="1:16" ht="12.75" customHeight="1">
      <c r="A163" s="31">
        <v>153</v>
      </c>
      <c r="B163" s="32" t="s">
        <v>48</v>
      </c>
      <c r="C163" s="33" t="s">
        <v>206</v>
      </c>
      <c r="D163" s="34">
        <v>44406</v>
      </c>
      <c r="E163" s="40">
        <v>3076.5</v>
      </c>
      <c r="F163" s="40">
        <v>3023.75</v>
      </c>
      <c r="G163" s="41">
        <v>2943.4</v>
      </c>
      <c r="H163" s="41">
        <v>2810.3</v>
      </c>
      <c r="I163" s="41">
        <v>2729.9500000000003</v>
      </c>
      <c r="J163" s="41">
        <v>3156.85</v>
      </c>
      <c r="K163" s="41">
        <v>3237.2000000000003</v>
      </c>
      <c r="L163" s="41">
        <v>3370.2999999999997</v>
      </c>
      <c r="M163" s="31">
        <v>3104.1</v>
      </c>
      <c r="N163" s="31">
        <v>2890.65</v>
      </c>
      <c r="O163" s="42">
        <v>746750</v>
      </c>
      <c r="P163" s="43">
        <v>-0.11338676165034135</v>
      </c>
    </row>
    <row r="164" spans="1:16" ht="12.75" customHeight="1">
      <c r="A164" s="31">
        <v>154</v>
      </c>
      <c r="B164" s="32" t="s">
        <v>171</v>
      </c>
      <c r="C164" s="33" t="s">
        <v>207</v>
      </c>
      <c r="D164" s="34">
        <v>44406</v>
      </c>
      <c r="E164" s="40">
        <v>455.6</v>
      </c>
      <c r="F164" s="40">
        <v>453.76666666666665</v>
      </c>
      <c r="G164" s="41">
        <v>449.5333333333333</v>
      </c>
      <c r="H164" s="41">
        <v>443.46666666666664</v>
      </c>
      <c r="I164" s="41">
        <v>439.23333333333329</v>
      </c>
      <c r="J164" s="41">
        <v>459.83333333333331</v>
      </c>
      <c r="K164" s="41">
        <v>464.06666666666666</v>
      </c>
      <c r="L164" s="41">
        <v>470.13333333333333</v>
      </c>
      <c r="M164" s="31">
        <v>458</v>
      </c>
      <c r="N164" s="31">
        <v>447.7</v>
      </c>
      <c r="O164" s="42">
        <v>2800500</v>
      </c>
      <c r="P164" s="43">
        <v>-5.7546693589096413E-2</v>
      </c>
    </row>
    <row r="165" spans="1:16" ht="12.75" customHeight="1">
      <c r="A165" s="31">
        <v>155</v>
      </c>
      <c r="B165" s="32" t="s">
        <v>45</v>
      </c>
      <c r="C165" s="33" t="s">
        <v>208</v>
      </c>
      <c r="D165" s="34">
        <v>44406</v>
      </c>
      <c r="E165" s="40">
        <v>924.95</v>
      </c>
      <c r="F165" s="40">
        <v>916.51666666666677</v>
      </c>
      <c r="G165" s="41">
        <v>903.98333333333358</v>
      </c>
      <c r="H165" s="41">
        <v>883.01666666666677</v>
      </c>
      <c r="I165" s="41">
        <v>870.48333333333358</v>
      </c>
      <c r="J165" s="41">
        <v>937.48333333333358</v>
      </c>
      <c r="K165" s="41">
        <v>950.01666666666665</v>
      </c>
      <c r="L165" s="41">
        <v>970.98333333333358</v>
      </c>
      <c r="M165" s="31">
        <v>929.05</v>
      </c>
      <c r="N165" s="31">
        <v>895.55</v>
      </c>
      <c r="O165" s="42">
        <v>1145500</v>
      </c>
      <c r="P165" s="43">
        <v>-2.7093596059113302E-2</v>
      </c>
    </row>
    <row r="166" spans="1:16" ht="12.75" customHeight="1">
      <c r="A166" s="31">
        <v>156</v>
      </c>
      <c r="B166" s="32" t="s">
        <v>50</v>
      </c>
      <c r="C166" s="33" t="s">
        <v>209</v>
      </c>
      <c r="D166" s="34">
        <v>44406</v>
      </c>
      <c r="E166" s="40">
        <v>576.79999999999995</v>
      </c>
      <c r="F166" s="40">
        <v>576.38333333333333</v>
      </c>
      <c r="G166" s="41">
        <v>571.76666666666665</v>
      </c>
      <c r="H166" s="41">
        <v>566.73333333333335</v>
      </c>
      <c r="I166" s="41">
        <v>562.11666666666667</v>
      </c>
      <c r="J166" s="41">
        <v>581.41666666666663</v>
      </c>
      <c r="K166" s="41">
        <v>586.03333333333319</v>
      </c>
      <c r="L166" s="41">
        <v>591.06666666666661</v>
      </c>
      <c r="M166" s="31">
        <v>581</v>
      </c>
      <c r="N166" s="31">
        <v>571.35</v>
      </c>
      <c r="O166" s="42">
        <v>5798800</v>
      </c>
      <c r="P166" s="43">
        <v>-0.10481953749729847</v>
      </c>
    </row>
    <row r="167" spans="1:16" ht="12.75" customHeight="1">
      <c r="A167" s="31">
        <v>157</v>
      </c>
      <c r="B167" s="32" t="s">
        <v>57</v>
      </c>
      <c r="C167" s="33" t="s">
        <v>210</v>
      </c>
      <c r="D167" s="34">
        <v>44406</v>
      </c>
      <c r="E167" s="40">
        <v>1442.25</v>
      </c>
      <c r="F167" s="40">
        <v>1432.6499999999999</v>
      </c>
      <c r="G167" s="41">
        <v>1409.3999999999996</v>
      </c>
      <c r="H167" s="41">
        <v>1376.5499999999997</v>
      </c>
      <c r="I167" s="41">
        <v>1353.2999999999995</v>
      </c>
      <c r="J167" s="41">
        <v>1465.4999999999998</v>
      </c>
      <c r="K167" s="41">
        <v>1488.7500000000002</v>
      </c>
      <c r="L167" s="41">
        <v>1521.6</v>
      </c>
      <c r="M167" s="31">
        <v>1455.9</v>
      </c>
      <c r="N167" s="31">
        <v>1399.8</v>
      </c>
      <c r="O167" s="42">
        <v>1771700</v>
      </c>
      <c r="P167" s="43">
        <v>1.3210568454763811E-2</v>
      </c>
    </row>
    <row r="168" spans="1:16" ht="12.75" customHeight="1">
      <c r="A168" s="31">
        <v>158</v>
      </c>
      <c r="B168" s="32" t="s">
        <v>43</v>
      </c>
      <c r="C168" s="33" t="s">
        <v>211</v>
      </c>
      <c r="D168" s="34">
        <v>44406</v>
      </c>
      <c r="E168" s="40">
        <v>7665.3</v>
      </c>
      <c r="F168" s="40">
        <v>7617.666666666667</v>
      </c>
      <c r="G168" s="41">
        <v>7549.6333333333341</v>
      </c>
      <c r="H168" s="41">
        <v>7433.9666666666672</v>
      </c>
      <c r="I168" s="41">
        <v>7365.9333333333343</v>
      </c>
      <c r="J168" s="41">
        <v>7733.3333333333339</v>
      </c>
      <c r="K168" s="41">
        <v>7801.3666666666668</v>
      </c>
      <c r="L168" s="41">
        <v>7917.0333333333338</v>
      </c>
      <c r="M168" s="31">
        <v>7685.7</v>
      </c>
      <c r="N168" s="31">
        <v>7502</v>
      </c>
      <c r="O168" s="42">
        <v>1956400</v>
      </c>
      <c r="P168" s="43">
        <v>-3.0573311530647639E-2</v>
      </c>
    </row>
    <row r="169" spans="1:16" ht="12.75" customHeight="1">
      <c r="A169" s="31">
        <v>159</v>
      </c>
      <c r="B169" s="32" t="s">
        <v>39</v>
      </c>
      <c r="C169" s="33" t="s">
        <v>212</v>
      </c>
      <c r="D169" s="34">
        <v>44406</v>
      </c>
      <c r="E169" s="40">
        <v>813.6</v>
      </c>
      <c r="F169" s="40">
        <v>809.35</v>
      </c>
      <c r="G169" s="41">
        <v>801.45</v>
      </c>
      <c r="H169" s="41">
        <v>789.30000000000007</v>
      </c>
      <c r="I169" s="41">
        <v>781.40000000000009</v>
      </c>
      <c r="J169" s="41">
        <v>821.5</v>
      </c>
      <c r="K169" s="41">
        <v>829.39999999999986</v>
      </c>
      <c r="L169" s="41">
        <v>841.55</v>
      </c>
      <c r="M169" s="31">
        <v>817.25</v>
      </c>
      <c r="N169" s="31">
        <v>797.2</v>
      </c>
      <c r="O169" s="42">
        <v>23435100</v>
      </c>
      <c r="P169" s="43">
        <v>-1.2489728841413311E-2</v>
      </c>
    </row>
    <row r="170" spans="1:16" ht="12.75" customHeight="1">
      <c r="A170" s="31">
        <v>160</v>
      </c>
      <c r="B170" s="32" t="s">
        <v>121</v>
      </c>
      <c r="C170" s="33" t="s">
        <v>213</v>
      </c>
      <c r="D170" s="34">
        <v>44406</v>
      </c>
      <c r="E170" s="40">
        <v>269.89999999999998</v>
      </c>
      <c r="F170" s="40">
        <v>266.91666666666663</v>
      </c>
      <c r="G170" s="41">
        <v>262.88333333333327</v>
      </c>
      <c r="H170" s="41">
        <v>255.86666666666662</v>
      </c>
      <c r="I170" s="41">
        <v>251.83333333333326</v>
      </c>
      <c r="J170" s="41">
        <v>273.93333333333328</v>
      </c>
      <c r="K170" s="41">
        <v>277.96666666666658</v>
      </c>
      <c r="L170" s="41">
        <v>284.98333333333329</v>
      </c>
      <c r="M170" s="31">
        <v>270.95</v>
      </c>
      <c r="N170" s="31">
        <v>259.89999999999998</v>
      </c>
      <c r="O170" s="42">
        <v>119532900</v>
      </c>
      <c r="P170" s="43">
        <v>-8.587663589849073E-3</v>
      </c>
    </row>
    <row r="171" spans="1:16" ht="12.75" customHeight="1">
      <c r="A171" s="31">
        <v>161</v>
      </c>
      <c r="B171" s="32" t="s">
        <v>71</v>
      </c>
      <c r="C171" s="33" t="s">
        <v>214</v>
      </c>
      <c r="D171" s="34">
        <v>44406</v>
      </c>
      <c r="E171" s="40">
        <v>1015.3</v>
      </c>
      <c r="F171" s="40">
        <v>1016.2833333333333</v>
      </c>
      <c r="G171" s="41">
        <v>1006.6166666666666</v>
      </c>
      <c r="H171" s="41">
        <v>997.93333333333328</v>
      </c>
      <c r="I171" s="41">
        <v>988.26666666666654</v>
      </c>
      <c r="J171" s="41">
        <v>1024.9666666666667</v>
      </c>
      <c r="K171" s="41">
        <v>1034.6333333333332</v>
      </c>
      <c r="L171" s="41">
        <v>1043.3166666666666</v>
      </c>
      <c r="M171" s="31">
        <v>1025.95</v>
      </c>
      <c r="N171" s="31">
        <v>1007.6</v>
      </c>
      <c r="O171" s="42">
        <v>3277500</v>
      </c>
      <c r="P171" s="43">
        <v>-3.7303568805992067E-2</v>
      </c>
    </row>
    <row r="172" spans="1:16" ht="12.75" customHeight="1">
      <c r="A172" s="31">
        <v>162</v>
      </c>
      <c r="B172" s="32" t="s">
        <v>88</v>
      </c>
      <c r="C172" s="33" t="s">
        <v>215</v>
      </c>
      <c r="D172" s="34">
        <v>44406</v>
      </c>
      <c r="E172" s="40">
        <v>590.95000000000005</v>
      </c>
      <c r="F172" s="40">
        <v>588.76666666666677</v>
      </c>
      <c r="G172" s="41">
        <v>585.18333333333351</v>
      </c>
      <c r="H172" s="41">
        <v>579.41666666666674</v>
      </c>
      <c r="I172" s="41">
        <v>575.83333333333348</v>
      </c>
      <c r="J172" s="41">
        <v>594.53333333333353</v>
      </c>
      <c r="K172" s="41">
        <v>598.11666666666679</v>
      </c>
      <c r="L172" s="41">
        <v>603.88333333333355</v>
      </c>
      <c r="M172" s="31">
        <v>592.35</v>
      </c>
      <c r="N172" s="31">
        <v>583</v>
      </c>
      <c r="O172" s="42">
        <v>30656000</v>
      </c>
      <c r="P172" s="43">
        <v>-1.7713868917370011E-3</v>
      </c>
    </row>
    <row r="173" spans="1:16" ht="12.75" customHeight="1">
      <c r="A173" s="31">
        <v>163</v>
      </c>
      <c r="B173" s="32" t="s">
        <v>183</v>
      </c>
      <c r="C173" s="33" t="s">
        <v>216</v>
      </c>
      <c r="D173" s="34">
        <v>44406</v>
      </c>
      <c r="E173" s="40">
        <v>200.35</v>
      </c>
      <c r="F173" s="40">
        <v>200.30000000000004</v>
      </c>
      <c r="G173" s="41">
        <v>198.60000000000008</v>
      </c>
      <c r="H173" s="41">
        <v>196.85000000000005</v>
      </c>
      <c r="I173" s="41">
        <v>195.15000000000009</v>
      </c>
      <c r="J173" s="41">
        <v>202.05000000000007</v>
      </c>
      <c r="K173" s="41">
        <v>203.75000000000006</v>
      </c>
      <c r="L173" s="41">
        <v>205.50000000000006</v>
      </c>
      <c r="M173" s="31">
        <v>202</v>
      </c>
      <c r="N173" s="31">
        <v>198.55</v>
      </c>
      <c r="O173" s="42">
        <v>62244000</v>
      </c>
      <c r="P173" s="43">
        <v>-3.0874865710682424E-2</v>
      </c>
    </row>
    <row r="174" spans="1:16" ht="12.75" customHeight="1">
      <c r="A174" s="44"/>
      <c r="B174" s="45"/>
      <c r="C174" s="44"/>
      <c r="D174" s="46"/>
      <c r="E174" s="47"/>
      <c r="F174" s="47"/>
      <c r="G174" s="48"/>
      <c r="H174" s="48"/>
      <c r="I174" s="48"/>
      <c r="J174" s="48"/>
      <c r="K174" s="48"/>
      <c r="L174" s="48"/>
      <c r="M174" s="44"/>
      <c r="N174" s="44"/>
      <c r="O174" s="49"/>
      <c r="P174" s="50"/>
    </row>
    <row r="175" spans="1:16" ht="12.75" customHeight="1">
      <c r="A175" s="44"/>
      <c r="B175" s="45"/>
      <c r="C175" s="44"/>
      <c r="D175" s="46"/>
      <c r="E175" s="47"/>
      <c r="F175" s="47"/>
      <c r="G175" s="48"/>
      <c r="H175" s="48"/>
      <c r="I175" s="48"/>
      <c r="J175" s="48"/>
      <c r="K175" s="48"/>
      <c r="L175" s="48"/>
      <c r="M175" s="44"/>
      <c r="N175" s="44"/>
      <c r="O175" s="49"/>
      <c r="P175" s="50"/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44406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44" t="s">
        <v>16</v>
      </c>
      <c r="B8" s="446"/>
      <c r="C8" s="450" t="s">
        <v>20</v>
      </c>
      <c r="D8" s="450" t="s">
        <v>21</v>
      </c>
      <c r="E8" s="441" t="s">
        <v>22</v>
      </c>
      <c r="F8" s="442"/>
      <c r="G8" s="443"/>
      <c r="H8" s="441" t="s">
        <v>23</v>
      </c>
      <c r="I8" s="442"/>
      <c r="J8" s="443"/>
      <c r="K8" s="26"/>
      <c r="L8" s="55"/>
      <c r="M8" s="55"/>
      <c r="N8" s="1"/>
      <c r="O8" s="1"/>
    </row>
    <row r="9" spans="1:15" ht="36" customHeight="1">
      <c r="A9" s="448"/>
      <c r="B9" s="449"/>
      <c r="C9" s="449"/>
      <c r="D9" s="44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15709.4</v>
      </c>
      <c r="D10" s="35">
        <v>15663.450000000003</v>
      </c>
      <c r="E10" s="35">
        <v>15559.400000000005</v>
      </c>
      <c r="F10" s="35">
        <v>15409.400000000003</v>
      </c>
      <c r="G10" s="35">
        <v>15305.350000000006</v>
      </c>
      <c r="H10" s="35">
        <v>15813.450000000004</v>
      </c>
      <c r="I10" s="35">
        <v>15917.500000000004</v>
      </c>
      <c r="J10" s="35">
        <v>16067.500000000004</v>
      </c>
      <c r="K10" s="37">
        <v>15767.5</v>
      </c>
      <c r="L10" s="37">
        <v>15513.45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34532.9</v>
      </c>
      <c r="D11" s="40">
        <v>34496.550000000003</v>
      </c>
      <c r="E11" s="40">
        <v>34151.550000000003</v>
      </c>
      <c r="F11" s="40">
        <v>33770.199999999997</v>
      </c>
      <c r="G11" s="40">
        <v>33425.199999999997</v>
      </c>
      <c r="H11" s="40">
        <v>34877.900000000009</v>
      </c>
      <c r="I11" s="40">
        <v>35222.900000000009</v>
      </c>
      <c r="J11" s="40">
        <v>35604.250000000015</v>
      </c>
      <c r="K11" s="31">
        <v>34841.550000000003</v>
      </c>
      <c r="L11" s="31">
        <v>34115.199999999997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2029.8</v>
      </c>
      <c r="D12" s="40">
        <v>2027.1333333333332</v>
      </c>
      <c r="E12" s="40">
        <v>2012.7666666666664</v>
      </c>
      <c r="F12" s="40">
        <v>1995.7333333333331</v>
      </c>
      <c r="G12" s="40">
        <v>1981.3666666666663</v>
      </c>
      <c r="H12" s="40">
        <v>2044.1666666666665</v>
      </c>
      <c r="I12" s="40">
        <v>2058.5333333333333</v>
      </c>
      <c r="J12" s="40">
        <v>2075.5666666666666</v>
      </c>
      <c r="K12" s="31">
        <v>2041.5</v>
      </c>
      <c r="L12" s="31">
        <v>2010.1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4417.5</v>
      </c>
      <c r="D13" s="40">
        <v>4394.8166666666666</v>
      </c>
      <c r="E13" s="40">
        <v>4368.4333333333334</v>
      </c>
      <c r="F13" s="40">
        <v>4319.3666666666668</v>
      </c>
      <c r="G13" s="40">
        <v>4292.9833333333336</v>
      </c>
      <c r="H13" s="40">
        <v>4443.8833333333332</v>
      </c>
      <c r="I13" s="40">
        <v>4470.2666666666664</v>
      </c>
      <c r="J13" s="40">
        <v>4519.333333333333</v>
      </c>
      <c r="K13" s="31">
        <v>4421.2</v>
      </c>
      <c r="L13" s="31">
        <v>4345.75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29954.15</v>
      </c>
      <c r="D14" s="40">
        <v>29819.349999999995</v>
      </c>
      <c r="E14" s="40">
        <v>29645.149999999991</v>
      </c>
      <c r="F14" s="40">
        <v>29336.149999999994</v>
      </c>
      <c r="G14" s="40">
        <v>29161.94999999999</v>
      </c>
      <c r="H14" s="40">
        <v>30128.349999999991</v>
      </c>
      <c r="I14" s="40">
        <v>30302.549999999996</v>
      </c>
      <c r="J14" s="40">
        <v>30611.549999999992</v>
      </c>
      <c r="K14" s="31">
        <v>29993.55</v>
      </c>
      <c r="L14" s="31">
        <v>29510.35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3555.05</v>
      </c>
      <c r="D15" s="40">
        <v>3549.9500000000003</v>
      </c>
      <c r="E15" s="40">
        <v>3524.3500000000004</v>
      </c>
      <c r="F15" s="40">
        <v>3493.65</v>
      </c>
      <c r="G15" s="40">
        <v>3468.05</v>
      </c>
      <c r="H15" s="40">
        <v>3580.6500000000005</v>
      </c>
      <c r="I15" s="40">
        <v>3606.25</v>
      </c>
      <c r="J15" s="40">
        <v>3636.9500000000007</v>
      </c>
      <c r="K15" s="31">
        <v>3575.55</v>
      </c>
      <c r="L15" s="31">
        <v>3519.25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7470.9</v>
      </c>
      <c r="D16" s="40">
        <v>7454.55</v>
      </c>
      <c r="E16" s="40">
        <v>7393.6</v>
      </c>
      <c r="F16" s="40">
        <v>7316.3</v>
      </c>
      <c r="G16" s="40">
        <v>7255.35</v>
      </c>
      <c r="H16" s="40">
        <v>7531.85</v>
      </c>
      <c r="I16" s="40">
        <v>7592.7999999999993</v>
      </c>
      <c r="J16" s="40">
        <v>7670.1</v>
      </c>
      <c r="K16" s="31">
        <v>7515.5</v>
      </c>
      <c r="L16" s="31">
        <v>7377.25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2393.9</v>
      </c>
      <c r="D17" s="40">
        <v>2373.7833333333333</v>
      </c>
      <c r="E17" s="40">
        <v>2350.3666666666668</v>
      </c>
      <c r="F17" s="40">
        <v>2306.8333333333335</v>
      </c>
      <c r="G17" s="40">
        <v>2283.416666666667</v>
      </c>
      <c r="H17" s="40">
        <v>2417.3166666666666</v>
      </c>
      <c r="I17" s="40">
        <v>2440.7333333333336</v>
      </c>
      <c r="J17" s="40">
        <v>2484.2666666666664</v>
      </c>
      <c r="K17" s="31">
        <v>2397.1999999999998</v>
      </c>
      <c r="L17" s="31">
        <v>2330.25</v>
      </c>
      <c r="M17" s="31">
        <v>4.3716999999999997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1174.1500000000001</v>
      </c>
      <c r="D18" s="40">
        <v>1167.3999999999999</v>
      </c>
      <c r="E18" s="40">
        <v>1139.7999999999997</v>
      </c>
      <c r="F18" s="40">
        <v>1105.4499999999998</v>
      </c>
      <c r="G18" s="40">
        <v>1077.8499999999997</v>
      </c>
      <c r="H18" s="40">
        <v>1201.7499999999998</v>
      </c>
      <c r="I18" s="40">
        <v>1229.3499999999997</v>
      </c>
      <c r="J18" s="40">
        <v>1263.6999999999998</v>
      </c>
      <c r="K18" s="31">
        <v>1195</v>
      </c>
      <c r="L18" s="31">
        <v>1133.05</v>
      </c>
      <c r="M18" s="31">
        <v>10.87344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880.7</v>
      </c>
      <c r="D19" s="40">
        <v>881.9</v>
      </c>
      <c r="E19" s="40">
        <v>866.59999999999991</v>
      </c>
      <c r="F19" s="40">
        <v>852.49999999999989</v>
      </c>
      <c r="G19" s="40">
        <v>837.19999999999982</v>
      </c>
      <c r="H19" s="40">
        <v>896</v>
      </c>
      <c r="I19" s="40">
        <v>911.3</v>
      </c>
      <c r="J19" s="40">
        <v>925.40000000000009</v>
      </c>
      <c r="K19" s="31">
        <v>897.2</v>
      </c>
      <c r="L19" s="31">
        <v>867.8</v>
      </c>
      <c r="M19" s="31">
        <v>6.6968300000000003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17935.150000000001</v>
      </c>
      <c r="D20" s="40">
        <v>17909.216666666667</v>
      </c>
      <c r="E20" s="40">
        <v>17833.433333333334</v>
      </c>
      <c r="F20" s="40">
        <v>17731.716666666667</v>
      </c>
      <c r="G20" s="40">
        <v>17655.933333333334</v>
      </c>
      <c r="H20" s="40">
        <v>18010.933333333334</v>
      </c>
      <c r="I20" s="40">
        <v>18086.716666666667</v>
      </c>
      <c r="J20" s="40">
        <v>18188.433333333334</v>
      </c>
      <c r="K20" s="31">
        <v>17985</v>
      </c>
      <c r="L20" s="31">
        <v>17807.5</v>
      </c>
      <c r="M20" s="31">
        <v>0.1532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1399.9</v>
      </c>
      <c r="D21" s="40">
        <v>1401.0999999999997</v>
      </c>
      <c r="E21" s="40">
        <v>1377.3999999999994</v>
      </c>
      <c r="F21" s="40">
        <v>1354.8999999999996</v>
      </c>
      <c r="G21" s="40">
        <v>1331.1999999999994</v>
      </c>
      <c r="H21" s="40">
        <v>1423.5999999999995</v>
      </c>
      <c r="I21" s="40">
        <v>1447.2999999999997</v>
      </c>
      <c r="J21" s="40">
        <v>1469.7999999999995</v>
      </c>
      <c r="K21" s="31">
        <v>1424.8</v>
      </c>
      <c r="L21" s="31">
        <v>1378.6</v>
      </c>
      <c r="M21" s="31">
        <v>31.886060000000001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945.65</v>
      </c>
      <c r="D22" s="40">
        <v>924.55000000000007</v>
      </c>
      <c r="E22" s="40">
        <v>896.10000000000014</v>
      </c>
      <c r="F22" s="40">
        <v>846.55000000000007</v>
      </c>
      <c r="G22" s="40">
        <v>818.10000000000014</v>
      </c>
      <c r="H22" s="40">
        <v>974.10000000000014</v>
      </c>
      <c r="I22" s="40">
        <v>1002.5500000000002</v>
      </c>
      <c r="J22" s="40">
        <v>1052.1000000000001</v>
      </c>
      <c r="K22" s="31">
        <v>953</v>
      </c>
      <c r="L22" s="31">
        <v>875</v>
      </c>
      <c r="M22" s="31">
        <v>1.6391100000000001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665.4</v>
      </c>
      <c r="D23" s="40">
        <v>665.45</v>
      </c>
      <c r="E23" s="40">
        <v>654.15000000000009</v>
      </c>
      <c r="F23" s="40">
        <v>642.90000000000009</v>
      </c>
      <c r="G23" s="40">
        <v>631.60000000000014</v>
      </c>
      <c r="H23" s="40">
        <v>676.7</v>
      </c>
      <c r="I23" s="40">
        <v>688</v>
      </c>
      <c r="J23" s="40">
        <v>699.25</v>
      </c>
      <c r="K23" s="31">
        <v>676.75</v>
      </c>
      <c r="L23" s="31">
        <v>654.20000000000005</v>
      </c>
      <c r="M23" s="31">
        <v>111.32158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933.4</v>
      </c>
      <c r="D24" s="40">
        <v>921.80000000000007</v>
      </c>
      <c r="E24" s="40">
        <v>902.60000000000014</v>
      </c>
      <c r="F24" s="40">
        <v>871.80000000000007</v>
      </c>
      <c r="G24" s="40">
        <v>852.60000000000014</v>
      </c>
      <c r="H24" s="40">
        <v>952.60000000000014</v>
      </c>
      <c r="I24" s="40">
        <v>971.80000000000018</v>
      </c>
      <c r="J24" s="40">
        <v>1002.6000000000001</v>
      </c>
      <c r="K24" s="31">
        <v>941</v>
      </c>
      <c r="L24" s="31">
        <v>891</v>
      </c>
      <c r="M24" s="31">
        <v>1.59266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940.75</v>
      </c>
      <c r="D25" s="40">
        <v>919.30000000000007</v>
      </c>
      <c r="E25" s="40">
        <v>892.45000000000016</v>
      </c>
      <c r="F25" s="40">
        <v>844.15000000000009</v>
      </c>
      <c r="G25" s="40">
        <v>817.30000000000018</v>
      </c>
      <c r="H25" s="40">
        <v>967.60000000000014</v>
      </c>
      <c r="I25" s="40">
        <v>994.45</v>
      </c>
      <c r="J25" s="40">
        <v>1042.75</v>
      </c>
      <c r="K25" s="31">
        <v>946.15</v>
      </c>
      <c r="L25" s="31">
        <v>871</v>
      </c>
      <c r="M25" s="31">
        <v>0.89315999999999995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116.95</v>
      </c>
      <c r="D26" s="40">
        <v>116.75</v>
      </c>
      <c r="E26" s="40">
        <v>115.6</v>
      </c>
      <c r="F26" s="40">
        <v>114.25</v>
      </c>
      <c r="G26" s="40">
        <v>113.1</v>
      </c>
      <c r="H26" s="40">
        <v>118.1</v>
      </c>
      <c r="I26" s="40">
        <v>119.25</v>
      </c>
      <c r="J26" s="40">
        <v>120.6</v>
      </c>
      <c r="K26" s="31">
        <v>117.9</v>
      </c>
      <c r="L26" s="31">
        <v>115.4</v>
      </c>
      <c r="M26" s="31">
        <v>17.267430000000001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226.05</v>
      </c>
      <c r="D27" s="40">
        <v>222.31666666666669</v>
      </c>
      <c r="E27" s="40">
        <v>216.83333333333337</v>
      </c>
      <c r="F27" s="40">
        <v>207.61666666666667</v>
      </c>
      <c r="G27" s="40">
        <v>202.13333333333335</v>
      </c>
      <c r="H27" s="40">
        <v>231.53333333333339</v>
      </c>
      <c r="I27" s="40">
        <v>237.01666666666668</v>
      </c>
      <c r="J27" s="40">
        <v>246.23333333333341</v>
      </c>
      <c r="K27" s="31">
        <v>227.8</v>
      </c>
      <c r="L27" s="31">
        <v>213.1</v>
      </c>
      <c r="M27" s="31">
        <v>37.073399999999999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2331.9</v>
      </c>
      <c r="D28" s="40">
        <v>2305.15</v>
      </c>
      <c r="E28" s="40">
        <v>2245.3000000000002</v>
      </c>
      <c r="F28" s="40">
        <v>2158.7000000000003</v>
      </c>
      <c r="G28" s="40">
        <v>2098.8500000000004</v>
      </c>
      <c r="H28" s="40">
        <v>2391.75</v>
      </c>
      <c r="I28" s="40">
        <v>2451.5999999999995</v>
      </c>
      <c r="J28" s="40">
        <v>2538.1999999999998</v>
      </c>
      <c r="K28" s="31">
        <v>2365</v>
      </c>
      <c r="L28" s="31">
        <v>2218.5500000000002</v>
      </c>
      <c r="M28" s="31">
        <v>2.7251400000000001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795.8</v>
      </c>
      <c r="D29" s="40">
        <v>802.26666666666677</v>
      </c>
      <c r="E29" s="40">
        <v>785.53333333333353</v>
      </c>
      <c r="F29" s="40">
        <v>775.26666666666677</v>
      </c>
      <c r="G29" s="40">
        <v>758.53333333333353</v>
      </c>
      <c r="H29" s="40">
        <v>812.53333333333353</v>
      </c>
      <c r="I29" s="40">
        <v>829.26666666666688</v>
      </c>
      <c r="J29" s="40">
        <v>839.53333333333353</v>
      </c>
      <c r="K29" s="31">
        <v>819</v>
      </c>
      <c r="L29" s="31">
        <v>792</v>
      </c>
      <c r="M29" s="31">
        <v>17.119009999999999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3370.7</v>
      </c>
      <c r="D30" s="40">
        <v>3389.75</v>
      </c>
      <c r="E30" s="40">
        <v>3344.95</v>
      </c>
      <c r="F30" s="40">
        <v>3319.2</v>
      </c>
      <c r="G30" s="40">
        <v>3274.3999999999996</v>
      </c>
      <c r="H30" s="40">
        <v>3415.5</v>
      </c>
      <c r="I30" s="40">
        <v>3460.3</v>
      </c>
      <c r="J30" s="40">
        <v>3486.05</v>
      </c>
      <c r="K30" s="31">
        <v>3434.55</v>
      </c>
      <c r="L30" s="31">
        <v>3364</v>
      </c>
      <c r="M30" s="31">
        <v>1.8196000000000001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713.4</v>
      </c>
      <c r="D31" s="40">
        <v>714.73333333333323</v>
      </c>
      <c r="E31" s="40">
        <v>707.36666666666645</v>
      </c>
      <c r="F31" s="40">
        <v>701.33333333333326</v>
      </c>
      <c r="G31" s="40">
        <v>693.96666666666647</v>
      </c>
      <c r="H31" s="40">
        <v>720.76666666666642</v>
      </c>
      <c r="I31" s="40">
        <v>728.13333333333321</v>
      </c>
      <c r="J31" s="40">
        <v>734.1666666666664</v>
      </c>
      <c r="K31" s="31">
        <v>722.1</v>
      </c>
      <c r="L31" s="31">
        <v>708.7</v>
      </c>
      <c r="M31" s="31">
        <v>5.3434200000000001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409.4</v>
      </c>
      <c r="D32" s="40">
        <v>408.01666666666665</v>
      </c>
      <c r="E32" s="40">
        <v>404.33333333333331</v>
      </c>
      <c r="F32" s="40">
        <v>399.26666666666665</v>
      </c>
      <c r="G32" s="40">
        <v>395.58333333333331</v>
      </c>
      <c r="H32" s="40">
        <v>413.08333333333331</v>
      </c>
      <c r="I32" s="40">
        <v>416.76666666666671</v>
      </c>
      <c r="J32" s="40">
        <v>421.83333333333331</v>
      </c>
      <c r="K32" s="31">
        <v>411.7</v>
      </c>
      <c r="L32" s="31">
        <v>402.95</v>
      </c>
      <c r="M32" s="31">
        <v>32.427819999999997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4028.4</v>
      </c>
      <c r="D33" s="40">
        <v>4037.9666666666667</v>
      </c>
      <c r="E33" s="40">
        <v>3975.9333333333334</v>
      </c>
      <c r="F33" s="40">
        <v>3923.4666666666667</v>
      </c>
      <c r="G33" s="40">
        <v>3861.4333333333334</v>
      </c>
      <c r="H33" s="40">
        <v>4090.4333333333334</v>
      </c>
      <c r="I33" s="40">
        <v>4152.4666666666672</v>
      </c>
      <c r="J33" s="40">
        <v>4204.9333333333334</v>
      </c>
      <c r="K33" s="31">
        <v>4100</v>
      </c>
      <c r="L33" s="31">
        <v>3985.5</v>
      </c>
      <c r="M33" s="31">
        <v>4.5524399999999998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220.9</v>
      </c>
      <c r="D34" s="40">
        <v>221.70000000000002</v>
      </c>
      <c r="E34" s="40">
        <v>219.20000000000005</v>
      </c>
      <c r="F34" s="40">
        <v>217.50000000000003</v>
      </c>
      <c r="G34" s="40">
        <v>215.00000000000006</v>
      </c>
      <c r="H34" s="40">
        <v>223.40000000000003</v>
      </c>
      <c r="I34" s="40">
        <v>225.89999999999998</v>
      </c>
      <c r="J34" s="40">
        <v>227.60000000000002</v>
      </c>
      <c r="K34" s="31">
        <v>224.2</v>
      </c>
      <c r="L34" s="31">
        <v>220</v>
      </c>
      <c r="M34" s="31">
        <v>36.348790000000001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121.5</v>
      </c>
      <c r="D35" s="40">
        <v>121.48333333333333</v>
      </c>
      <c r="E35" s="40">
        <v>120.81666666666666</v>
      </c>
      <c r="F35" s="40">
        <v>120.13333333333333</v>
      </c>
      <c r="G35" s="40">
        <v>119.46666666666665</v>
      </c>
      <c r="H35" s="40">
        <v>122.16666666666667</v>
      </c>
      <c r="I35" s="40">
        <v>122.83333333333333</v>
      </c>
      <c r="J35" s="40">
        <v>123.51666666666668</v>
      </c>
      <c r="K35" s="31">
        <v>122.15</v>
      </c>
      <c r="L35" s="31">
        <v>120.8</v>
      </c>
      <c r="M35" s="31">
        <v>62.900269999999999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3004.1</v>
      </c>
      <c r="D36" s="40">
        <v>3007.0333333333333</v>
      </c>
      <c r="E36" s="40">
        <v>2981.0666666666666</v>
      </c>
      <c r="F36" s="40">
        <v>2958.0333333333333</v>
      </c>
      <c r="G36" s="40">
        <v>2932.0666666666666</v>
      </c>
      <c r="H36" s="40">
        <v>3030.0666666666666</v>
      </c>
      <c r="I36" s="40">
        <v>3056.0333333333328</v>
      </c>
      <c r="J36" s="40">
        <v>3079.0666666666666</v>
      </c>
      <c r="K36" s="31">
        <v>3033</v>
      </c>
      <c r="L36" s="31">
        <v>2984</v>
      </c>
      <c r="M36" s="31">
        <v>9.9659399999999998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915.1</v>
      </c>
      <c r="D37" s="40">
        <v>904.04999999999984</v>
      </c>
      <c r="E37" s="40">
        <v>888.09999999999968</v>
      </c>
      <c r="F37" s="40">
        <v>861.0999999999998</v>
      </c>
      <c r="G37" s="40">
        <v>845.14999999999964</v>
      </c>
      <c r="H37" s="40">
        <v>931.04999999999973</v>
      </c>
      <c r="I37" s="40">
        <v>946.99999999999977</v>
      </c>
      <c r="J37" s="40">
        <v>973.99999999999977</v>
      </c>
      <c r="K37" s="31">
        <v>920</v>
      </c>
      <c r="L37" s="31">
        <v>877.05</v>
      </c>
      <c r="M37" s="31">
        <v>27.566880000000001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3488.5</v>
      </c>
      <c r="D38" s="40">
        <v>3482.6</v>
      </c>
      <c r="E38" s="40">
        <v>3447</v>
      </c>
      <c r="F38" s="40">
        <v>3405.5</v>
      </c>
      <c r="G38" s="40">
        <v>3369.9</v>
      </c>
      <c r="H38" s="40">
        <v>3524.1</v>
      </c>
      <c r="I38" s="40">
        <v>3559.6999999999994</v>
      </c>
      <c r="J38" s="40">
        <v>3601.2</v>
      </c>
      <c r="K38" s="31">
        <v>3518.2</v>
      </c>
      <c r="L38" s="31">
        <v>3441.1</v>
      </c>
      <c r="M38" s="31">
        <v>1.7283200000000001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722.9</v>
      </c>
      <c r="D39" s="40">
        <v>723.26666666666654</v>
      </c>
      <c r="E39" s="40">
        <v>711.73333333333312</v>
      </c>
      <c r="F39" s="40">
        <v>700.56666666666661</v>
      </c>
      <c r="G39" s="40">
        <v>689.03333333333319</v>
      </c>
      <c r="H39" s="40">
        <v>734.43333333333305</v>
      </c>
      <c r="I39" s="40">
        <v>745.96666666666658</v>
      </c>
      <c r="J39" s="40">
        <v>757.13333333333298</v>
      </c>
      <c r="K39" s="31">
        <v>734.8</v>
      </c>
      <c r="L39" s="31">
        <v>712.1</v>
      </c>
      <c r="M39" s="31">
        <v>111.02486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3818.5</v>
      </c>
      <c r="D40" s="40">
        <v>3813.65</v>
      </c>
      <c r="E40" s="40">
        <v>3785.8500000000004</v>
      </c>
      <c r="F40" s="40">
        <v>3753.2000000000003</v>
      </c>
      <c r="G40" s="40">
        <v>3725.4000000000005</v>
      </c>
      <c r="H40" s="40">
        <v>3846.3</v>
      </c>
      <c r="I40" s="40">
        <v>3874.1000000000004</v>
      </c>
      <c r="J40" s="40">
        <v>3906.75</v>
      </c>
      <c r="K40" s="31">
        <v>3841.45</v>
      </c>
      <c r="L40" s="31">
        <v>3781</v>
      </c>
      <c r="M40" s="31">
        <v>2.3576999999999999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6262</v>
      </c>
      <c r="D41" s="40">
        <v>6234.333333333333</v>
      </c>
      <c r="E41" s="40">
        <v>6184.6666666666661</v>
      </c>
      <c r="F41" s="40">
        <v>6107.333333333333</v>
      </c>
      <c r="G41" s="40">
        <v>6057.6666666666661</v>
      </c>
      <c r="H41" s="40">
        <v>6311.6666666666661</v>
      </c>
      <c r="I41" s="40">
        <v>6361.3333333333321</v>
      </c>
      <c r="J41" s="40">
        <v>6438.6666666666661</v>
      </c>
      <c r="K41" s="31">
        <v>6284</v>
      </c>
      <c r="L41" s="31">
        <v>6157</v>
      </c>
      <c r="M41" s="31">
        <v>11.491529999999999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13970.55</v>
      </c>
      <c r="D42" s="40">
        <v>13908.85</v>
      </c>
      <c r="E42" s="40">
        <v>13816.7</v>
      </c>
      <c r="F42" s="40">
        <v>13662.85</v>
      </c>
      <c r="G42" s="40">
        <v>13570.7</v>
      </c>
      <c r="H42" s="40">
        <v>14062.7</v>
      </c>
      <c r="I42" s="40">
        <v>14154.849999999999</v>
      </c>
      <c r="J42" s="40">
        <v>14308.7</v>
      </c>
      <c r="K42" s="31">
        <v>14001</v>
      </c>
      <c r="L42" s="31">
        <v>13755</v>
      </c>
      <c r="M42" s="31">
        <v>3.1949299999999998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3894</v>
      </c>
      <c r="D43" s="40">
        <v>3887.0666666666671</v>
      </c>
      <c r="E43" s="40">
        <v>3847.3333333333339</v>
      </c>
      <c r="F43" s="40">
        <v>3800.666666666667</v>
      </c>
      <c r="G43" s="40">
        <v>3760.9333333333338</v>
      </c>
      <c r="H43" s="40">
        <v>3933.733333333334</v>
      </c>
      <c r="I43" s="40">
        <v>3973.4666666666667</v>
      </c>
      <c r="J43" s="40">
        <v>4020.1333333333341</v>
      </c>
      <c r="K43" s="31">
        <v>3926.8</v>
      </c>
      <c r="L43" s="31">
        <v>3840.4</v>
      </c>
      <c r="M43" s="31">
        <v>0.48520000000000002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2359.9</v>
      </c>
      <c r="D44" s="40">
        <v>2341.4499999999998</v>
      </c>
      <c r="E44" s="40">
        <v>2314.8999999999996</v>
      </c>
      <c r="F44" s="40">
        <v>2269.8999999999996</v>
      </c>
      <c r="G44" s="40">
        <v>2243.3499999999995</v>
      </c>
      <c r="H44" s="40">
        <v>2386.4499999999998</v>
      </c>
      <c r="I44" s="40">
        <v>2413</v>
      </c>
      <c r="J44" s="40">
        <v>2458</v>
      </c>
      <c r="K44" s="31">
        <v>2368</v>
      </c>
      <c r="L44" s="31">
        <v>2296.4499999999998</v>
      </c>
      <c r="M44" s="31">
        <v>3.08657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296.05</v>
      </c>
      <c r="D45" s="40">
        <v>295.89999999999998</v>
      </c>
      <c r="E45" s="40">
        <v>292.79999999999995</v>
      </c>
      <c r="F45" s="40">
        <v>289.54999999999995</v>
      </c>
      <c r="G45" s="40">
        <v>286.44999999999993</v>
      </c>
      <c r="H45" s="40">
        <v>299.14999999999998</v>
      </c>
      <c r="I45" s="40">
        <v>302.25</v>
      </c>
      <c r="J45" s="40">
        <v>305.5</v>
      </c>
      <c r="K45" s="31">
        <v>299</v>
      </c>
      <c r="L45" s="31">
        <v>292.64999999999998</v>
      </c>
      <c r="M45" s="31">
        <v>33.253039999999999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78.05</v>
      </c>
      <c r="D46" s="40">
        <v>78.36666666666666</v>
      </c>
      <c r="E46" s="40">
        <v>76.583333333333314</v>
      </c>
      <c r="F46" s="40">
        <v>75.11666666666666</v>
      </c>
      <c r="G46" s="40">
        <v>73.333333333333314</v>
      </c>
      <c r="H46" s="40">
        <v>79.833333333333314</v>
      </c>
      <c r="I46" s="40">
        <v>81.616666666666646</v>
      </c>
      <c r="J46" s="40">
        <v>83.083333333333314</v>
      </c>
      <c r="K46" s="31">
        <v>80.150000000000006</v>
      </c>
      <c r="L46" s="31">
        <v>76.900000000000006</v>
      </c>
      <c r="M46" s="31">
        <v>303.60309000000001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69.900000000000006</v>
      </c>
      <c r="D47" s="40">
        <v>70.216666666666669</v>
      </c>
      <c r="E47" s="40">
        <v>69.033333333333331</v>
      </c>
      <c r="F47" s="40">
        <v>68.166666666666657</v>
      </c>
      <c r="G47" s="40">
        <v>66.98333333333332</v>
      </c>
      <c r="H47" s="40">
        <v>71.083333333333343</v>
      </c>
      <c r="I47" s="40">
        <v>72.26666666666668</v>
      </c>
      <c r="J47" s="40">
        <v>73.133333333333354</v>
      </c>
      <c r="K47" s="31">
        <v>71.400000000000006</v>
      </c>
      <c r="L47" s="31">
        <v>69.349999999999994</v>
      </c>
      <c r="M47" s="31">
        <v>18.785250000000001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1598.5</v>
      </c>
      <c r="D48" s="40">
        <v>1586.5833333333333</v>
      </c>
      <c r="E48" s="40">
        <v>1570.9166666666665</v>
      </c>
      <c r="F48" s="40">
        <v>1543.3333333333333</v>
      </c>
      <c r="G48" s="40">
        <v>1527.6666666666665</v>
      </c>
      <c r="H48" s="40">
        <v>1614.1666666666665</v>
      </c>
      <c r="I48" s="40">
        <v>1629.833333333333</v>
      </c>
      <c r="J48" s="40">
        <v>1657.4166666666665</v>
      </c>
      <c r="K48" s="31">
        <v>1602.25</v>
      </c>
      <c r="L48" s="31">
        <v>1559</v>
      </c>
      <c r="M48" s="31">
        <v>2.5579000000000001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850.35</v>
      </c>
      <c r="D49" s="40">
        <v>845.23333333333323</v>
      </c>
      <c r="E49" s="40">
        <v>838.46666666666647</v>
      </c>
      <c r="F49" s="40">
        <v>826.58333333333326</v>
      </c>
      <c r="G49" s="40">
        <v>819.81666666666649</v>
      </c>
      <c r="H49" s="40">
        <v>857.11666666666645</v>
      </c>
      <c r="I49" s="40">
        <v>863.8833333333331</v>
      </c>
      <c r="J49" s="40">
        <v>875.76666666666642</v>
      </c>
      <c r="K49" s="31">
        <v>852</v>
      </c>
      <c r="L49" s="31">
        <v>833.35</v>
      </c>
      <c r="M49" s="31">
        <v>7.3366199999999999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189.95</v>
      </c>
      <c r="D50" s="40">
        <v>188.01666666666665</v>
      </c>
      <c r="E50" s="40">
        <v>184.43333333333331</v>
      </c>
      <c r="F50" s="40">
        <v>178.91666666666666</v>
      </c>
      <c r="G50" s="40">
        <v>175.33333333333331</v>
      </c>
      <c r="H50" s="40">
        <v>193.5333333333333</v>
      </c>
      <c r="I50" s="40">
        <v>197.11666666666667</v>
      </c>
      <c r="J50" s="40">
        <v>202.6333333333333</v>
      </c>
      <c r="K50" s="31">
        <v>191.6</v>
      </c>
      <c r="L50" s="31">
        <v>182.5</v>
      </c>
      <c r="M50" s="31">
        <v>160.91542999999999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778</v>
      </c>
      <c r="D51" s="40">
        <v>776.48333333333323</v>
      </c>
      <c r="E51" s="40">
        <v>768.46666666666647</v>
      </c>
      <c r="F51" s="40">
        <v>758.93333333333328</v>
      </c>
      <c r="G51" s="40">
        <v>750.91666666666652</v>
      </c>
      <c r="H51" s="40">
        <v>786.01666666666642</v>
      </c>
      <c r="I51" s="40">
        <v>794.03333333333308</v>
      </c>
      <c r="J51" s="40">
        <v>803.56666666666638</v>
      </c>
      <c r="K51" s="31">
        <v>784.5</v>
      </c>
      <c r="L51" s="31">
        <v>766.95</v>
      </c>
      <c r="M51" s="31">
        <v>4.2147199999999998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60.3</v>
      </c>
      <c r="D52" s="40">
        <v>60.266666666666673</v>
      </c>
      <c r="E52" s="40">
        <v>58.833333333333343</v>
      </c>
      <c r="F52" s="40">
        <v>57.366666666666667</v>
      </c>
      <c r="G52" s="40">
        <v>55.933333333333337</v>
      </c>
      <c r="H52" s="40">
        <v>61.733333333333348</v>
      </c>
      <c r="I52" s="40">
        <v>63.166666666666671</v>
      </c>
      <c r="J52" s="40">
        <v>64.633333333333354</v>
      </c>
      <c r="K52" s="31">
        <v>61.7</v>
      </c>
      <c r="L52" s="31">
        <v>58.8</v>
      </c>
      <c r="M52" s="31">
        <v>484.63360999999998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453.45</v>
      </c>
      <c r="D53" s="40">
        <v>453.08333333333331</v>
      </c>
      <c r="E53" s="40">
        <v>450.66666666666663</v>
      </c>
      <c r="F53" s="40">
        <v>447.88333333333333</v>
      </c>
      <c r="G53" s="40">
        <v>445.46666666666664</v>
      </c>
      <c r="H53" s="40">
        <v>455.86666666666662</v>
      </c>
      <c r="I53" s="40">
        <v>458.28333333333325</v>
      </c>
      <c r="J53" s="40">
        <v>461.06666666666661</v>
      </c>
      <c r="K53" s="31">
        <v>455.5</v>
      </c>
      <c r="L53" s="31">
        <v>450.3</v>
      </c>
      <c r="M53" s="31">
        <v>22.056100000000001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567.9</v>
      </c>
      <c r="D54" s="40">
        <v>558.81666666666661</v>
      </c>
      <c r="E54" s="40">
        <v>546.93333333333317</v>
      </c>
      <c r="F54" s="40">
        <v>525.96666666666658</v>
      </c>
      <c r="G54" s="40">
        <v>514.08333333333314</v>
      </c>
      <c r="H54" s="40">
        <v>579.78333333333319</v>
      </c>
      <c r="I54" s="40">
        <v>591.66666666666663</v>
      </c>
      <c r="J54" s="40">
        <v>612.63333333333321</v>
      </c>
      <c r="K54" s="31">
        <v>570.70000000000005</v>
      </c>
      <c r="L54" s="31">
        <v>537.85</v>
      </c>
      <c r="M54" s="31">
        <v>319.32504999999998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381.7</v>
      </c>
      <c r="D55" s="40">
        <v>380.73333333333335</v>
      </c>
      <c r="E55" s="40">
        <v>377.66666666666669</v>
      </c>
      <c r="F55" s="40">
        <v>373.63333333333333</v>
      </c>
      <c r="G55" s="40">
        <v>370.56666666666666</v>
      </c>
      <c r="H55" s="40">
        <v>384.76666666666671</v>
      </c>
      <c r="I55" s="40">
        <v>387.83333333333331</v>
      </c>
      <c r="J55" s="40">
        <v>391.86666666666673</v>
      </c>
      <c r="K55" s="31">
        <v>383.8</v>
      </c>
      <c r="L55" s="31">
        <v>376.7</v>
      </c>
      <c r="M55" s="31">
        <v>19.69181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1247.9000000000001</v>
      </c>
      <c r="D56" s="40">
        <v>1260.3</v>
      </c>
      <c r="E56" s="40">
        <v>1226.5999999999999</v>
      </c>
      <c r="F56" s="40">
        <v>1205.3</v>
      </c>
      <c r="G56" s="40">
        <v>1171.5999999999999</v>
      </c>
      <c r="H56" s="40">
        <v>1281.5999999999999</v>
      </c>
      <c r="I56" s="40">
        <v>1315.3000000000002</v>
      </c>
      <c r="J56" s="40">
        <v>1336.6</v>
      </c>
      <c r="K56" s="31">
        <v>1294</v>
      </c>
      <c r="L56" s="31">
        <v>1239</v>
      </c>
      <c r="M56" s="31">
        <v>1.46469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15012</v>
      </c>
      <c r="D57" s="40">
        <v>15029</v>
      </c>
      <c r="E57" s="40">
        <v>14883</v>
      </c>
      <c r="F57" s="40">
        <v>14754</v>
      </c>
      <c r="G57" s="40">
        <v>14608</v>
      </c>
      <c r="H57" s="40">
        <v>15158</v>
      </c>
      <c r="I57" s="40">
        <v>15304</v>
      </c>
      <c r="J57" s="40">
        <v>15433</v>
      </c>
      <c r="K57" s="31">
        <v>15175</v>
      </c>
      <c r="L57" s="31">
        <v>14900</v>
      </c>
      <c r="M57" s="31">
        <v>0.18401000000000001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3424.1</v>
      </c>
      <c r="D58" s="40">
        <v>3434.3666666666668</v>
      </c>
      <c r="E58" s="40">
        <v>3399.7333333333336</v>
      </c>
      <c r="F58" s="40">
        <v>3375.3666666666668</v>
      </c>
      <c r="G58" s="40">
        <v>3340.7333333333336</v>
      </c>
      <c r="H58" s="40">
        <v>3458.7333333333336</v>
      </c>
      <c r="I58" s="40">
        <v>3493.3666666666668</v>
      </c>
      <c r="J58" s="40">
        <v>3517.7333333333336</v>
      </c>
      <c r="K58" s="31">
        <v>3469</v>
      </c>
      <c r="L58" s="31">
        <v>3410</v>
      </c>
      <c r="M58" s="31">
        <v>3.5212699999999999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827.75</v>
      </c>
      <c r="D59" s="40">
        <v>829.48333333333323</v>
      </c>
      <c r="E59" s="40">
        <v>815.16666666666652</v>
      </c>
      <c r="F59" s="40">
        <v>802.58333333333326</v>
      </c>
      <c r="G59" s="40">
        <v>788.26666666666654</v>
      </c>
      <c r="H59" s="40">
        <v>842.06666666666649</v>
      </c>
      <c r="I59" s="40">
        <v>856.38333333333333</v>
      </c>
      <c r="J59" s="40">
        <v>868.96666666666647</v>
      </c>
      <c r="K59" s="31">
        <v>843.8</v>
      </c>
      <c r="L59" s="31">
        <v>816.9</v>
      </c>
      <c r="M59" s="31">
        <v>3.45878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577.35</v>
      </c>
      <c r="D60" s="40">
        <v>582.61666666666667</v>
      </c>
      <c r="E60" s="40">
        <v>567.58333333333337</v>
      </c>
      <c r="F60" s="40">
        <v>557.81666666666672</v>
      </c>
      <c r="G60" s="40">
        <v>542.78333333333342</v>
      </c>
      <c r="H60" s="40">
        <v>592.38333333333333</v>
      </c>
      <c r="I60" s="40">
        <v>607.41666666666663</v>
      </c>
      <c r="J60" s="40">
        <v>617.18333333333328</v>
      </c>
      <c r="K60" s="31">
        <v>597.65</v>
      </c>
      <c r="L60" s="31">
        <v>572.85</v>
      </c>
      <c r="M60" s="31">
        <v>46.852240000000002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143.25</v>
      </c>
      <c r="D61" s="40">
        <v>145.28333333333333</v>
      </c>
      <c r="E61" s="40">
        <v>140.06666666666666</v>
      </c>
      <c r="F61" s="40">
        <v>136.88333333333333</v>
      </c>
      <c r="G61" s="40">
        <v>131.66666666666666</v>
      </c>
      <c r="H61" s="40">
        <v>148.46666666666667</v>
      </c>
      <c r="I61" s="40">
        <v>153.68333333333331</v>
      </c>
      <c r="J61" s="40">
        <v>156.86666666666667</v>
      </c>
      <c r="K61" s="31">
        <v>150.5</v>
      </c>
      <c r="L61" s="31">
        <v>142.1</v>
      </c>
      <c r="M61" s="31">
        <v>197.89687000000001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140.4</v>
      </c>
      <c r="D62" s="40">
        <v>139.93333333333334</v>
      </c>
      <c r="E62" s="40">
        <v>138.16666666666669</v>
      </c>
      <c r="F62" s="40">
        <v>135.93333333333334</v>
      </c>
      <c r="G62" s="40">
        <v>134.16666666666669</v>
      </c>
      <c r="H62" s="40">
        <v>142.16666666666669</v>
      </c>
      <c r="I62" s="40">
        <v>143.93333333333334</v>
      </c>
      <c r="J62" s="40">
        <v>146.16666666666669</v>
      </c>
      <c r="K62" s="31">
        <v>141.69999999999999</v>
      </c>
      <c r="L62" s="31">
        <v>137.69999999999999</v>
      </c>
      <c r="M62" s="31">
        <v>7.5019499999999999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481.1</v>
      </c>
      <c r="D63" s="40">
        <v>478.7166666666667</v>
      </c>
      <c r="E63" s="40">
        <v>472.43333333333339</v>
      </c>
      <c r="F63" s="40">
        <v>463.76666666666671</v>
      </c>
      <c r="G63" s="40">
        <v>457.48333333333341</v>
      </c>
      <c r="H63" s="40">
        <v>487.38333333333338</v>
      </c>
      <c r="I63" s="40">
        <v>493.66666666666669</v>
      </c>
      <c r="J63" s="40">
        <v>502.33333333333337</v>
      </c>
      <c r="K63" s="31">
        <v>485</v>
      </c>
      <c r="L63" s="31">
        <v>470.05</v>
      </c>
      <c r="M63" s="31">
        <v>48.41574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889.9</v>
      </c>
      <c r="D64" s="40">
        <v>899.38333333333333</v>
      </c>
      <c r="E64" s="40">
        <v>877.16666666666663</v>
      </c>
      <c r="F64" s="40">
        <v>864.43333333333328</v>
      </c>
      <c r="G64" s="40">
        <v>842.21666666666658</v>
      </c>
      <c r="H64" s="40">
        <v>912.11666666666667</v>
      </c>
      <c r="I64" s="40">
        <v>934.33333333333337</v>
      </c>
      <c r="J64" s="40">
        <v>947.06666666666672</v>
      </c>
      <c r="K64" s="31">
        <v>921.6</v>
      </c>
      <c r="L64" s="31">
        <v>886.65</v>
      </c>
      <c r="M64" s="31">
        <v>50.94903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149.69999999999999</v>
      </c>
      <c r="D65" s="40">
        <v>150.31666666666666</v>
      </c>
      <c r="E65" s="40">
        <v>147.88333333333333</v>
      </c>
      <c r="F65" s="40">
        <v>146.06666666666666</v>
      </c>
      <c r="G65" s="40">
        <v>143.63333333333333</v>
      </c>
      <c r="H65" s="40">
        <v>152.13333333333333</v>
      </c>
      <c r="I65" s="40">
        <v>154.56666666666666</v>
      </c>
      <c r="J65" s="40">
        <v>156.38333333333333</v>
      </c>
      <c r="K65" s="31">
        <v>152.75</v>
      </c>
      <c r="L65" s="31">
        <v>148.5</v>
      </c>
      <c r="M65" s="31">
        <v>12.812749999999999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144.05000000000001</v>
      </c>
      <c r="D66" s="40">
        <v>143.13333333333335</v>
      </c>
      <c r="E66" s="40">
        <v>141.9666666666667</v>
      </c>
      <c r="F66" s="40">
        <v>139.88333333333335</v>
      </c>
      <c r="G66" s="40">
        <v>138.7166666666667</v>
      </c>
      <c r="H66" s="40">
        <v>145.2166666666667</v>
      </c>
      <c r="I66" s="40">
        <v>146.38333333333338</v>
      </c>
      <c r="J66" s="40">
        <v>148.4666666666667</v>
      </c>
      <c r="K66" s="31">
        <v>144.30000000000001</v>
      </c>
      <c r="L66" s="31">
        <v>141.05000000000001</v>
      </c>
      <c r="M66" s="31">
        <v>88.342280000000002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4742.95</v>
      </c>
      <c r="D67" s="40">
        <v>4718.8166666666666</v>
      </c>
      <c r="E67" s="40">
        <v>4587.7333333333336</v>
      </c>
      <c r="F67" s="40">
        <v>4432.5166666666673</v>
      </c>
      <c r="G67" s="40">
        <v>4301.4333333333343</v>
      </c>
      <c r="H67" s="40">
        <v>4874.0333333333328</v>
      </c>
      <c r="I67" s="40">
        <v>5005.1166666666668</v>
      </c>
      <c r="J67" s="40">
        <v>5160.3333333333321</v>
      </c>
      <c r="K67" s="31">
        <v>4849.8999999999996</v>
      </c>
      <c r="L67" s="31">
        <v>4563.6000000000004</v>
      </c>
      <c r="M67" s="31">
        <v>9.8132999999999999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1792.35</v>
      </c>
      <c r="D68" s="40">
        <v>1793.7333333333333</v>
      </c>
      <c r="E68" s="40">
        <v>1781.6166666666668</v>
      </c>
      <c r="F68" s="40">
        <v>1770.8833333333334</v>
      </c>
      <c r="G68" s="40">
        <v>1758.7666666666669</v>
      </c>
      <c r="H68" s="40">
        <v>1804.4666666666667</v>
      </c>
      <c r="I68" s="40">
        <v>1816.583333333333</v>
      </c>
      <c r="J68" s="40">
        <v>1827.3166666666666</v>
      </c>
      <c r="K68" s="31">
        <v>1805.85</v>
      </c>
      <c r="L68" s="31">
        <v>1783</v>
      </c>
      <c r="M68" s="31">
        <v>1.81731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639.4</v>
      </c>
      <c r="D69" s="40">
        <v>640.81666666666661</v>
      </c>
      <c r="E69" s="40">
        <v>631.98333333333323</v>
      </c>
      <c r="F69" s="40">
        <v>624.56666666666661</v>
      </c>
      <c r="G69" s="40">
        <v>615.73333333333323</v>
      </c>
      <c r="H69" s="40">
        <v>648.23333333333323</v>
      </c>
      <c r="I69" s="40">
        <v>657.06666666666672</v>
      </c>
      <c r="J69" s="40">
        <v>664.48333333333323</v>
      </c>
      <c r="K69" s="31">
        <v>649.65</v>
      </c>
      <c r="L69" s="31">
        <v>633.4</v>
      </c>
      <c r="M69" s="31">
        <v>15.069710000000001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871.55</v>
      </c>
      <c r="D70" s="40">
        <v>873.63333333333321</v>
      </c>
      <c r="E70" s="40">
        <v>853.46666666666647</v>
      </c>
      <c r="F70" s="40">
        <v>835.38333333333321</v>
      </c>
      <c r="G70" s="40">
        <v>815.21666666666647</v>
      </c>
      <c r="H70" s="40">
        <v>891.71666666666647</v>
      </c>
      <c r="I70" s="40">
        <v>911.88333333333321</v>
      </c>
      <c r="J70" s="40">
        <v>929.96666666666647</v>
      </c>
      <c r="K70" s="31">
        <v>893.8</v>
      </c>
      <c r="L70" s="31">
        <v>855.55</v>
      </c>
      <c r="M70" s="31">
        <v>6.00291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469.15</v>
      </c>
      <c r="D71" s="40">
        <v>469.56666666666666</v>
      </c>
      <c r="E71" s="40">
        <v>460.63333333333333</v>
      </c>
      <c r="F71" s="40">
        <v>452.11666666666667</v>
      </c>
      <c r="G71" s="40">
        <v>443.18333333333334</v>
      </c>
      <c r="H71" s="40">
        <v>478.08333333333331</v>
      </c>
      <c r="I71" s="40">
        <v>487.01666666666659</v>
      </c>
      <c r="J71" s="40">
        <v>495.5333333333333</v>
      </c>
      <c r="K71" s="31">
        <v>478.5</v>
      </c>
      <c r="L71" s="31">
        <v>461.05</v>
      </c>
      <c r="M71" s="31">
        <v>18.612020000000001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836.6</v>
      </c>
      <c r="D72" s="40">
        <v>835.66666666666663</v>
      </c>
      <c r="E72" s="40">
        <v>822.5333333333333</v>
      </c>
      <c r="F72" s="40">
        <v>808.4666666666667</v>
      </c>
      <c r="G72" s="40">
        <v>795.33333333333337</v>
      </c>
      <c r="H72" s="40">
        <v>849.73333333333323</v>
      </c>
      <c r="I72" s="40">
        <v>862.86666666666667</v>
      </c>
      <c r="J72" s="40">
        <v>876.93333333333317</v>
      </c>
      <c r="K72" s="31">
        <v>848.8</v>
      </c>
      <c r="L72" s="31">
        <v>821.6</v>
      </c>
      <c r="M72" s="31">
        <v>7.55307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332.05</v>
      </c>
      <c r="D73" s="40">
        <v>332.65</v>
      </c>
      <c r="E73" s="40">
        <v>325.79999999999995</v>
      </c>
      <c r="F73" s="40">
        <v>319.54999999999995</v>
      </c>
      <c r="G73" s="40">
        <v>312.69999999999993</v>
      </c>
      <c r="H73" s="40">
        <v>338.9</v>
      </c>
      <c r="I73" s="40">
        <v>345.75</v>
      </c>
      <c r="J73" s="40">
        <v>352</v>
      </c>
      <c r="K73" s="31">
        <v>339.5</v>
      </c>
      <c r="L73" s="31">
        <v>326.39999999999998</v>
      </c>
      <c r="M73" s="31">
        <v>129.56787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590.1</v>
      </c>
      <c r="D74" s="40">
        <v>593.23333333333346</v>
      </c>
      <c r="E74" s="40">
        <v>583.01666666666688</v>
      </c>
      <c r="F74" s="40">
        <v>575.93333333333339</v>
      </c>
      <c r="G74" s="40">
        <v>565.71666666666681</v>
      </c>
      <c r="H74" s="40">
        <v>600.31666666666695</v>
      </c>
      <c r="I74" s="40">
        <v>610.53333333333342</v>
      </c>
      <c r="J74" s="40">
        <v>617.61666666666702</v>
      </c>
      <c r="K74" s="31">
        <v>603.45000000000005</v>
      </c>
      <c r="L74" s="31">
        <v>586.15</v>
      </c>
      <c r="M74" s="31">
        <v>25.59515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2147.9</v>
      </c>
      <c r="D75" s="40">
        <v>2166.8666666666663</v>
      </c>
      <c r="E75" s="40">
        <v>2096.4833333333327</v>
      </c>
      <c r="F75" s="40">
        <v>2045.0666666666662</v>
      </c>
      <c r="G75" s="40">
        <v>1974.6833333333325</v>
      </c>
      <c r="H75" s="40">
        <v>2218.2833333333328</v>
      </c>
      <c r="I75" s="40">
        <v>2288.666666666667</v>
      </c>
      <c r="J75" s="40">
        <v>2340.083333333333</v>
      </c>
      <c r="K75" s="31">
        <v>2237.25</v>
      </c>
      <c r="L75" s="31">
        <v>2115.4499999999998</v>
      </c>
      <c r="M75" s="31">
        <v>5.24627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1900</v>
      </c>
      <c r="D76" s="40">
        <v>1899.6666666666667</v>
      </c>
      <c r="E76" s="40">
        <v>1882.3333333333335</v>
      </c>
      <c r="F76" s="40">
        <v>1864.6666666666667</v>
      </c>
      <c r="G76" s="40">
        <v>1847.3333333333335</v>
      </c>
      <c r="H76" s="40">
        <v>1917.3333333333335</v>
      </c>
      <c r="I76" s="40">
        <v>1934.666666666667</v>
      </c>
      <c r="J76" s="40">
        <v>1952.3333333333335</v>
      </c>
      <c r="K76" s="31">
        <v>1917</v>
      </c>
      <c r="L76" s="31">
        <v>1882</v>
      </c>
      <c r="M76" s="31">
        <v>6.0079000000000002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234.35</v>
      </c>
      <c r="D77" s="40">
        <v>229.41666666666666</v>
      </c>
      <c r="E77" s="40">
        <v>222.38333333333333</v>
      </c>
      <c r="F77" s="40">
        <v>210.41666666666666</v>
      </c>
      <c r="G77" s="40">
        <v>203.38333333333333</v>
      </c>
      <c r="H77" s="40">
        <v>241.38333333333333</v>
      </c>
      <c r="I77" s="40">
        <v>248.41666666666669</v>
      </c>
      <c r="J77" s="40">
        <v>260.38333333333333</v>
      </c>
      <c r="K77" s="31">
        <v>236.45</v>
      </c>
      <c r="L77" s="31">
        <v>217.45</v>
      </c>
      <c r="M77" s="31">
        <v>20.617650000000001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4890.6000000000004</v>
      </c>
      <c r="D78" s="40">
        <v>4857.5999999999995</v>
      </c>
      <c r="E78" s="40">
        <v>4801.2499999999991</v>
      </c>
      <c r="F78" s="40">
        <v>4711.8999999999996</v>
      </c>
      <c r="G78" s="40">
        <v>4655.5499999999993</v>
      </c>
      <c r="H78" s="40">
        <v>4946.9499999999989</v>
      </c>
      <c r="I78" s="40">
        <v>5003.2999999999993</v>
      </c>
      <c r="J78" s="40">
        <v>5092.6499999999987</v>
      </c>
      <c r="K78" s="31">
        <v>4913.95</v>
      </c>
      <c r="L78" s="31">
        <v>4768.25</v>
      </c>
      <c r="M78" s="31">
        <v>9.5683399999999992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4415.6499999999996</v>
      </c>
      <c r="D79" s="40">
        <v>4415.5166666666664</v>
      </c>
      <c r="E79" s="40">
        <v>4351.1333333333332</v>
      </c>
      <c r="F79" s="40">
        <v>4286.6166666666668</v>
      </c>
      <c r="G79" s="40">
        <v>4222.2333333333336</v>
      </c>
      <c r="H79" s="40">
        <v>4480.0333333333328</v>
      </c>
      <c r="I79" s="40">
        <v>4544.4166666666661</v>
      </c>
      <c r="J79" s="40">
        <v>4608.9333333333325</v>
      </c>
      <c r="K79" s="31">
        <v>4479.8999999999996</v>
      </c>
      <c r="L79" s="31">
        <v>4351</v>
      </c>
      <c r="M79" s="31">
        <v>3.0598299999999998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3621.45</v>
      </c>
      <c r="D80" s="40">
        <v>3611.0833333333335</v>
      </c>
      <c r="E80" s="40">
        <v>3566.166666666667</v>
      </c>
      <c r="F80" s="40">
        <v>3510.8833333333337</v>
      </c>
      <c r="G80" s="40">
        <v>3465.9666666666672</v>
      </c>
      <c r="H80" s="40">
        <v>3666.3666666666668</v>
      </c>
      <c r="I80" s="40">
        <v>3711.2833333333338</v>
      </c>
      <c r="J80" s="40">
        <v>3766.5666666666666</v>
      </c>
      <c r="K80" s="31">
        <v>3656</v>
      </c>
      <c r="L80" s="31">
        <v>3555.8</v>
      </c>
      <c r="M80" s="31">
        <v>4.1282899999999998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4731.75</v>
      </c>
      <c r="D81" s="40">
        <v>4757.7</v>
      </c>
      <c r="E81" s="40">
        <v>4640.5499999999993</v>
      </c>
      <c r="F81" s="40">
        <v>4549.3499999999995</v>
      </c>
      <c r="G81" s="40">
        <v>4432.1999999999989</v>
      </c>
      <c r="H81" s="40">
        <v>4848.8999999999996</v>
      </c>
      <c r="I81" s="40">
        <v>4966.0499999999993</v>
      </c>
      <c r="J81" s="40">
        <v>5057.25</v>
      </c>
      <c r="K81" s="31">
        <v>4874.8500000000004</v>
      </c>
      <c r="L81" s="31">
        <v>4666.5</v>
      </c>
      <c r="M81" s="31">
        <v>32.381300000000003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2550.4</v>
      </c>
      <c r="D82" s="40">
        <v>2549.9666666666667</v>
      </c>
      <c r="E82" s="40">
        <v>2523.4333333333334</v>
      </c>
      <c r="F82" s="40">
        <v>2496.4666666666667</v>
      </c>
      <c r="G82" s="40">
        <v>2469.9333333333334</v>
      </c>
      <c r="H82" s="40">
        <v>2576.9333333333334</v>
      </c>
      <c r="I82" s="40">
        <v>2603.4666666666672</v>
      </c>
      <c r="J82" s="40">
        <v>2630.4333333333334</v>
      </c>
      <c r="K82" s="31">
        <v>2576.5</v>
      </c>
      <c r="L82" s="31">
        <v>2523</v>
      </c>
      <c r="M82" s="31">
        <v>3.8389600000000002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555.29999999999995</v>
      </c>
      <c r="D83" s="40">
        <v>555.23333333333323</v>
      </c>
      <c r="E83" s="40">
        <v>550.46666666666647</v>
      </c>
      <c r="F83" s="40">
        <v>545.63333333333321</v>
      </c>
      <c r="G83" s="40">
        <v>540.86666666666645</v>
      </c>
      <c r="H83" s="40">
        <v>560.06666666666649</v>
      </c>
      <c r="I83" s="40">
        <v>564.83333333333314</v>
      </c>
      <c r="J83" s="40">
        <v>569.66666666666652</v>
      </c>
      <c r="K83" s="31">
        <v>560</v>
      </c>
      <c r="L83" s="31">
        <v>550.4</v>
      </c>
      <c r="M83" s="31">
        <v>2.5169999999999999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1662.7</v>
      </c>
      <c r="D84" s="40">
        <v>1653.3500000000001</v>
      </c>
      <c r="E84" s="40">
        <v>1638.7500000000002</v>
      </c>
      <c r="F84" s="40">
        <v>1614.8000000000002</v>
      </c>
      <c r="G84" s="40">
        <v>1600.2000000000003</v>
      </c>
      <c r="H84" s="40">
        <v>1677.3000000000002</v>
      </c>
      <c r="I84" s="40">
        <v>1691.9</v>
      </c>
      <c r="J84" s="40">
        <v>1715.8500000000001</v>
      </c>
      <c r="K84" s="31">
        <v>1667.95</v>
      </c>
      <c r="L84" s="31">
        <v>1629.4</v>
      </c>
      <c r="M84" s="31">
        <v>0.32718000000000003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1137.45</v>
      </c>
      <c r="D85" s="40">
        <v>1138.0666666666666</v>
      </c>
      <c r="E85" s="40">
        <v>1127.3833333333332</v>
      </c>
      <c r="F85" s="40">
        <v>1117.3166666666666</v>
      </c>
      <c r="G85" s="40">
        <v>1106.6333333333332</v>
      </c>
      <c r="H85" s="40">
        <v>1148.1333333333332</v>
      </c>
      <c r="I85" s="40">
        <v>1158.8166666666666</v>
      </c>
      <c r="J85" s="40">
        <v>1168.8833333333332</v>
      </c>
      <c r="K85" s="31">
        <v>1148.75</v>
      </c>
      <c r="L85" s="31">
        <v>1128</v>
      </c>
      <c r="M85" s="31">
        <v>5.7453900000000004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176.5</v>
      </c>
      <c r="D86" s="40">
        <v>176.35</v>
      </c>
      <c r="E86" s="40">
        <v>174.79999999999998</v>
      </c>
      <c r="F86" s="40">
        <v>173.1</v>
      </c>
      <c r="G86" s="40">
        <v>171.54999999999998</v>
      </c>
      <c r="H86" s="40">
        <v>178.04999999999998</v>
      </c>
      <c r="I86" s="40">
        <v>179.6</v>
      </c>
      <c r="J86" s="40">
        <v>181.29999999999998</v>
      </c>
      <c r="K86" s="31">
        <v>177.9</v>
      </c>
      <c r="L86" s="31">
        <v>174.65</v>
      </c>
      <c r="M86" s="31">
        <v>17.67548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85.55</v>
      </c>
      <c r="D87" s="40">
        <v>85.583333333333329</v>
      </c>
      <c r="E87" s="40">
        <v>84.716666666666654</v>
      </c>
      <c r="F87" s="40">
        <v>83.883333333333326</v>
      </c>
      <c r="G87" s="40">
        <v>83.016666666666652</v>
      </c>
      <c r="H87" s="40">
        <v>86.416666666666657</v>
      </c>
      <c r="I87" s="40">
        <v>87.283333333333331</v>
      </c>
      <c r="J87" s="40">
        <v>88.11666666666666</v>
      </c>
      <c r="K87" s="31">
        <v>86.45</v>
      </c>
      <c r="L87" s="31">
        <v>84.75</v>
      </c>
      <c r="M87" s="31">
        <v>122.26537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249.7</v>
      </c>
      <c r="D88" s="40">
        <v>251.53333333333333</v>
      </c>
      <c r="E88" s="40">
        <v>243.26666666666665</v>
      </c>
      <c r="F88" s="40">
        <v>236.83333333333331</v>
      </c>
      <c r="G88" s="40">
        <v>228.56666666666663</v>
      </c>
      <c r="H88" s="40">
        <v>257.9666666666667</v>
      </c>
      <c r="I88" s="40">
        <v>266.23333333333335</v>
      </c>
      <c r="J88" s="40">
        <v>272.66666666666669</v>
      </c>
      <c r="K88" s="31">
        <v>259.8</v>
      </c>
      <c r="L88" s="31">
        <v>245.1</v>
      </c>
      <c r="M88" s="31">
        <v>51.674970000000002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137.85</v>
      </c>
      <c r="D89" s="40">
        <v>138.11666666666667</v>
      </c>
      <c r="E89" s="40">
        <v>136.33333333333334</v>
      </c>
      <c r="F89" s="40">
        <v>134.81666666666666</v>
      </c>
      <c r="G89" s="40">
        <v>133.03333333333333</v>
      </c>
      <c r="H89" s="40">
        <v>139.63333333333335</v>
      </c>
      <c r="I89" s="40">
        <v>141.41666666666666</v>
      </c>
      <c r="J89" s="40">
        <v>142.93333333333337</v>
      </c>
      <c r="K89" s="31">
        <v>139.9</v>
      </c>
      <c r="L89" s="31">
        <v>136.6</v>
      </c>
      <c r="M89" s="31">
        <v>91.550659999999993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27.55</v>
      </c>
      <c r="D90" s="40">
        <v>27.650000000000002</v>
      </c>
      <c r="E90" s="40">
        <v>27.250000000000004</v>
      </c>
      <c r="F90" s="40">
        <v>26.950000000000003</v>
      </c>
      <c r="G90" s="40">
        <v>26.550000000000004</v>
      </c>
      <c r="H90" s="40">
        <v>27.950000000000003</v>
      </c>
      <c r="I90" s="40">
        <v>28.35</v>
      </c>
      <c r="J90" s="40">
        <v>28.650000000000002</v>
      </c>
      <c r="K90" s="31">
        <v>28.05</v>
      </c>
      <c r="L90" s="31">
        <v>27.35</v>
      </c>
      <c r="M90" s="31">
        <v>153.99708000000001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3910.05</v>
      </c>
      <c r="D91" s="40">
        <v>3875.6333333333332</v>
      </c>
      <c r="E91" s="40">
        <v>3812.4166666666665</v>
      </c>
      <c r="F91" s="40">
        <v>3714.7833333333333</v>
      </c>
      <c r="G91" s="40">
        <v>3651.5666666666666</v>
      </c>
      <c r="H91" s="40">
        <v>3973.2666666666664</v>
      </c>
      <c r="I91" s="40">
        <v>4036.4833333333336</v>
      </c>
      <c r="J91" s="40">
        <v>4134.1166666666668</v>
      </c>
      <c r="K91" s="31">
        <v>3938.85</v>
      </c>
      <c r="L91" s="31">
        <v>3778</v>
      </c>
      <c r="M91" s="31">
        <v>5.2376399999999999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587.65</v>
      </c>
      <c r="D92" s="40">
        <v>591.63333333333333</v>
      </c>
      <c r="E92" s="40">
        <v>577.81666666666661</v>
      </c>
      <c r="F92" s="40">
        <v>567.98333333333323</v>
      </c>
      <c r="G92" s="40">
        <v>554.16666666666652</v>
      </c>
      <c r="H92" s="40">
        <v>601.4666666666667</v>
      </c>
      <c r="I92" s="40">
        <v>615.28333333333353</v>
      </c>
      <c r="J92" s="40">
        <v>625.11666666666679</v>
      </c>
      <c r="K92" s="31">
        <v>605.45000000000005</v>
      </c>
      <c r="L92" s="31">
        <v>581.79999999999995</v>
      </c>
      <c r="M92" s="31">
        <v>44.376980000000003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660.55</v>
      </c>
      <c r="D93" s="40">
        <v>657.75</v>
      </c>
      <c r="E93" s="40">
        <v>652.4</v>
      </c>
      <c r="F93" s="40">
        <v>644.25</v>
      </c>
      <c r="G93" s="40">
        <v>638.9</v>
      </c>
      <c r="H93" s="40">
        <v>665.9</v>
      </c>
      <c r="I93" s="40">
        <v>671.24999999999989</v>
      </c>
      <c r="J93" s="40">
        <v>679.4</v>
      </c>
      <c r="K93" s="31">
        <v>663.1</v>
      </c>
      <c r="L93" s="31">
        <v>649.6</v>
      </c>
      <c r="M93" s="31">
        <v>1.63073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1000.95</v>
      </c>
      <c r="D94" s="40">
        <v>998.65</v>
      </c>
      <c r="E94" s="40">
        <v>987.3</v>
      </c>
      <c r="F94" s="40">
        <v>973.65</v>
      </c>
      <c r="G94" s="40">
        <v>962.3</v>
      </c>
      <c r="H94" s="40">
        <v>1012.3</v>
      </c>
      <c r="I94" s="40">
        <v>1023.6500000000001</v>
      </c>
      <c r="J94" s="40">
        <v>1037.3</v>
      </c>
      <c r="K94" s="31">
        <v>1010</v>
      </c>
      <c r="L94" s="31">
        <v>985</v>
      </c>
      <c r="M94" s="31">
        <v>14.087669999999999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545.25</v>
      </c>
      <c r="D95" s="40">
        <v>543.25</v>
      </c>
      <c r="E95" s="40">
        <v>538</v>
      </c>
      <c r="F95" s="40">
        <v>530.75</v>
      </c>
      <c r="G95" s="40">
        <v>525.5</v>
      </c>
      <c r="H95" s="40">
        <v>550.5</v>
      </c>
      <c r="I95" s="40">
        <v>555.75</v>
      </c>
      <c r="J95" s="40">
        <v>563</v>
      </c>
      <c r="K95" s="31">
        <v>548.5</v>
      </c>
      <c r="L95" s="31">
        <v>536</v>
      </c>
      <c r="M95" s="31">
        <v>1.06568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1541.85</v>
      </c>
      <c r="D96" s="40">
        <v>1536.6333333333332</v>
      </c>
      <c r="E96" s="40">
        <v>1520.9666666666665</v>
      </c>
      <c r="F96" s="40">
        <v>1500.0833333333333</v>
      </c>
      <c r="G96" s="40">
        <v>1484.4166666666665</v>
      </c>
      <c r="H96" s="40">
        <v>1557.5166666666664</v>
      </c>
      <c r="I96" s="40">
        <v>1573.1833333333334</v>
      </c>
      <c r="J96" s="40">
        <v>1594.0666666666664</v>
      </c>
      <c r="K96" s="31">
        <v>1552.3</v>
      </c>
      <c r="L96" s="31">
        <v>1515.75</v>
      </c>
      <c r="M96" s="31">
        <v>5.2452800000000002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1533.55</v>
      </c>
      <c r="D97" s="40">
        <v>1518.9333333333334</v>
      </c>
      <c r="E97" s="40">
        <v>1500.6166666666668</v>
      </c>
      <c r="F97" s="40">
        <v>1467.6833333333334</v>
      </c>
      <c r="G97" s="40">
        <v>1449.3666666666668</v>
      </c>
      <c r="H97" s="40">
        <v>1551.8666666666668</v>
      </c>
      <c r="I97" s="40">
        <v>1570.1833333333334</v>
      </c>
      <c r="J97" s="40">
        <v>1603.1166666666668</v>
      </c>
      <c r="K97" s="31">
        <v>1537.25</v>
      </c>
      <c r="L97" s="31">
        <v>1486</v>
      </c>
      <c r="M97" s="31">
        <v>12.934329999999999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705.3</v>
      </c>
      <c r="D98" s="40">
        <v>704.80000000000007</v>
      </c>
      <c r="E98" s="40">
        <v>697.50000000000011</v>
      </c>
      <c r="F98" s="40">
        <v>689.7</v>
      </c>
      <c r="G98" s="40">
        <v>682.40000000000009</v>
      </c>
      <c r="H98" s="40">
        <v>712.60000000000014</v>
      </c>
      <c r="I98" s="40">
        <v>719.90000000000009</v>
      </c>
      <c r="J98" s="40">
        <v>727.70000000000016</v>
      </c>
      <c r="K98" s="31">
        <v>712.1</v>
      </c>
      <c r="L98" s="31">
        <v>697</v>
      </c>
      <c r="M98" s="31">
        <v>21.54805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334.85</v>
      </c>
      <c r="D99" s="40">
        <v>336.01666666666665</v>
      </c>
      <c r="E99" s="40">
        <v>329.08333333333331</v>
      </c>
      <c r="F99" s="40">
        <v>323.31666666666666</v>
      </c>
      <c r="G99" s="40">
        <v>316.38333333333333</v>
      </c>
      <c r="H99" s="40">
        <v>341.7833333333333</v>
      </c>
      <c r="I99" s="40">
        <v>348.7166666666667</v>
      </c>
      <c r="J99" s="40">
        <v>354.48333333333329</v>
      </c>
      <c r="K99" s="31">
        <v>342.95</v>
      </c>
      <c r="L99" s="31">
        <v>330.25</v>
      </c>
      <c r="M99" s="31">
        <v>3.5761500000000002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983.1</v>
      </c>
      <c r="D100" s="40">
        <v>985.45000000000016</v>
      </c>
      <c r="E100" s="40">
        <v>974.95000000000027</v>
      </c>
      <c r="F100" s="40">
        <v>966.80000000000007</v>
      </c>
      <c r="G100" s="40">
        <v>956.30000000000018</v>
      </c>
      <c r="H100" s="40">
        <v>993.60000000000036</v>
      </c>
      <c r="I100" s="40">
        <v>1004.1000000000001</v>
      </c>
      <c r="J100" s="40">
        <v>1012.2500000000005</v>
      </c>
      <c r="K100" s="31">
        <v>995.95</v>
      </c>
      <c r="L100" s="31">
        <v>977.3</v>
      </c>
      <c r="M100" s="31">
        <v>29.522490000000001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2827.1</v>
      </c>
      <c r="D101" s="40">
        <v>2843.0333333333333</v>
      </c>
      <c r="E101" s="40">
        <v>2799.0666666666666</v>
      </c>
      <c r="F101" s="40">
        <v>2771.0333333333333</v>
      </c>
      <c r="G101" s="40">
        <v>2727.0666666666666</v>
      </c>
      <c r="H101" s="40">
        <v>2871.0666666666666</v>
      </c>
      <c r="I101" s="40">
        <v>2915.0333333333328</v>
      </c>
      <c r="J101" s="40">
        <v>2943.0666666666666</v>
      </c>
      <c r="K101" s="31">
        <v>2887</v>
      </c>
      <c r="L101" s="31">
        <v>2815</v>
      </c>
      <c r="M101" s="31">
        <v>2.1263899999999998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1417.3</v>
      </c>
      <c r="D102" s="40">
        <v>1420</v>
      </c>
      <c r="E102" s="40">
        <v>1401.3</v>
      </c>
      <c r="F102" s="40">
        <v>1385.3</v>
      </c>
      <c r="G102" s="40">
        <v>1366.6</v>
      </c>
      <c r="H102" s="40">
        <v>1436</v>
      </c>
      <c r="I102" s="40">
        <v>1454.6999999999998</v>
      </c>
      <c r="J102" s="40">
        <v>1470.7</v>
      </c>
      <c r="K102" s="31">
        <v>1438.7</v>
      </c>
      <c r="L102" s="31">
        <v>1404</v>
      </c>
      <c r="M102" s="31">
        <v>103.35171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664.85</v>
      </c>
      <c r="D103" s="40">
        <v>666.81666666666672</v>
      </c>
      <c r="E103" s="40">
        <v>659.18333333333339</v>
      </c>
      <c r="F103" s="40">
        <v>653.51666666666665</v>
      </c>
      <c r="G103" s="40">
        <v>645.88333333333333</v>
      </c>
      <c r="H103" s="40">
        <v>672.48333333333346</v>
      </c>
      <c r="I103" s="40">
        <v>680.1166666666669</v>
      </c>
      <c r="J103" s="40">
        <v>685.78333333333353</v>
      </c>
      <c r="K103" s="31">
        <v>674.45</v>
      </c>
      <c r="L103" s="31">
        <v>661.15</v>
      </c>
      <c r="M103" s="31">
        <v>26.866579999999999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1157.5999999999999</v>
      </c>
      <c r="D104" s="40">
        <v>1161.4666666666667</v>
      </c>
      <c r="E104" s="40">
        <v>1144.2833333333333</v>
      </c>
      <c r="F104" s="40">
        <v>1130.9666666666667</v>
      </c>
      <c r="G104" s="40">
        <v>1113.7833333333333</v>
      </c>
      <c r="H104" s="40">
        <v>1174.7833333333333</v>
      </c>
      <c r="I104" s="40">
        <v>1191.9666666666667</v>
      </c>
      <c r="J104" s="40">
        <v>1205.2833333333333</v>
      </c>
      <c r="K104" s="31">
        <v>1178.6500000000001</v>
      </c>
      <c r="L104" s="31">
        <v>1148.1500000000001</v>
      </c>
      <c r="M104" s="31">
        <v>17.368829999999999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2777.7</v>
      </c>
      <c r="D105" s="40">
        <v>2781.5499999999997</v>
      </c>
      <c r="E105" s="40">
        <v>2757.1499999999996</v>
      </c>
      <c r="F105" s="40">
        <v>2736.6</v>
      </c>
      <c r="G105" s="40">
        <v>2712.2</v>
      </c>
      <c r="H105" s="40">
        <v>2802.0999999999995</v>
      </c>
      <c r="I105" s="40">
        <v>2826.5</v>
      </c>
      <c r="J105" s="40">
        <v>2847.0499999999993</v>
      </c>
      <c r="K105" s="31">
        <v>2805.95</v>
      </c>
      <c r="L105" s="31">
        <v>2761</v>
      </c>
      <c r="M105" s="31">
        <v>4.1504799999999999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416.3</v>
      </c>
      <c r="D106" s="40">
        <v>414.41666666666669</v>
      </c>
      <c r="E106" s="40">
        <v>409.43333333333339</v>
      </c>
      <c r="F106" s="40">
        <v>402.56666666666672</v>
      </c>
      <c r="G106" s="40">
        <v>397.58333333333343</v>
      </c>
      <c r="H106" s="40">
        <v>421.28333333333336</v>
      </c>
      <c r="I106" s="40">
        <v>426.26666666666659</v>
      </c>
      <c r="J106" s="40">
        <v>433.13333333333333</v>
      </c>
      <c r="K106" s="31">
        <v>419.4</v>
      </c>
      <c r="L106" s="31">
        <v>407.55</v>
      </c>
      <c r="M106" s="31">
        <v>127.75129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1095.4000000000001</v>
      </c>
      <c r="D107" s="40">
        <v>1095.8999999999999</v>
      </c>
      <c r="E107" s="40">
        <v>1082.5499999999997</v>
      </c>
      <c r="F107" s="40">
        <v>1069.6999999999998</v>
      </c>
      <c r="G107" s="40">
        <v>1056.3499999999997</v>
      </c>
      <c r="H107" s="40">
        <v>1108.7499999999998</v>
      </c>
      <c r="I107" s="40">
        <v>1122.0999999999997</v>
      </c>
      <c r="J107" s="40">
        <v>1134.9499999999998</v>
      </c>
      <c r="K107" s="31">
        <v>1109.25</v>
      </c>
      <c r="L107" s="31">
        <v>1083.05</v>
      </c>
      <c r="M107" s="31">
        <v>1.97132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264.95</v>
      </c>
      <c r="D108" s="40">
        <v>265.84999999999997</v>
      </c>
      <c r="E108" s="40">
        <v>260.34999999999991</v>
      </c>
      <c r="F108" s="40">
        <v>255.74999999999994</v>
      </c>
      <c r="G108" s="40">
        <v>250.24999999999989</v>
      </c>
      <c r="H108" s="40">
        <v>270.44999999999993</v>
      </c>
      <c r="I108" s="40">
        <v>275.95000000000005</v>
      </c>
      <c r="J108" s="40">
        <v>280.54999999999995</v>
      </c>
      <c r="K108" s="31">
        <v>271.35000000000002</v>
      </c>
      <c r="L108" s="31">
        <v>261.25</v>
      </c>
      <c r="M108" s="31">
        <v>39.714060000000003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2361.4</v>
      </c>
      <c r="D109" s="40">
        <v>2357.65</v>
      </c>
      <c r="E109" s="40">
        <v>2346.8500000000004</v>
      </c>
      <c r="F109" s="40">
        <v>2332.3000000000002</v>
      </c>
      <c r="G109" s="40">
        <v>2321.5000000000005</v>
      </c>
      <c r="H109" s="40">
        <v>2372.2000000000003</v>
      </c>
      <c r="I109" s="40">
        <v>2383.0000000000005</v>
      </c>
      <c r="J109" s="40">
        <v>2397.5500000000002</v>
      </c>
      <c r="K109" s="31">
        <v>2368.4499999999998</v>
      </c>
      <c r="L109" s="31">
        <v>2343.1</v>
      </c>
      <c r="M109" s="31">
        <v>9.1237300000000001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316.25</v>
      </c>
      <c r="D110" s="40">
        <v>317.93333333333334</v>
      </c>
      <c r="E110" s="40">
        <v>312.01666666666665</v>
      </c>
      <c r="F110" s="40">
        <v>307.7833333333333</v>
      </c>
      <c r="G110" s="40">
        <v>301.86666666666662</v>
      </c>
      <c r="H110" s="40">
        <v>322.16666666666669</v>
      </c>
      <c r="I110" s="40">
        <v>328.08333333333331</v>
      </c>
      <c r="J110" s="40">
        <v>332.31666666666672</v>
      </c>
      <c r="K110" s="31">
        <v>323.85000000000002</v>
      </c>
      <c r="L110" s="31">
        <v>313.7</v>
      </c>
      <c r="M110" s="31">
        <v>9.0273400000000006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2425.8000000000002</v>
      </c>
      <c r="D111" s="40">
        <v>2412.75</v>
      </c>
      <c r="E111" s="40">
        <v>2393.0500000000002</v>
      </c>
      <c r="F111" s="40">
        <v>2360.3000000000002</v>
      </c>
      <c r="G111" s="40">
        <v>2340.6000000000004</v>
      </c>
      <c r="H111" s="40">
        <v>2445.5</v>
      </c>
      <c r="I111" s="40">
        <v>2465.1999999999998</v>
      </c>
      <c r="J111" s="40">
        <v>2497.9499999999998</v>
      </c>
      <c r="K111" s="31">
        <v>2432.4499999999998</v>
      </c>
      <c r="L111" s="31">
        <v>2380</v>
      </c>
      <c r="M111" s="31">
        <v>39.888779999999997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685.05</v>
      </c>
      <c r="D112" s="40">
        <v>680.69999999999993</v>
      </c>
      <c r="E112" s="40">
        <v>674.39999999999986</v>
      </c>
      <c r="F112" s="40">
        <v>663.74999999999989</v>
      </c>
      <c r="G112" s="40">
        <v>657.44999999999982</v>
      </c>
      <c r="H112" s="40">
        <v>691.34999999999991</v>
      </c>
      <c r="I112" s="40">
        <v>697.64999999999986</v>
      </c>
      <c r="J112" s="40">
        <v>708.3</v>
      </c>
      <c r="K112" s="31">
        <v>687</v>
      </c>
      <c r="L112" s="31">
        <v>670.05</v>
      </c>
      <c r="M112" s="31">
        <v>183.67497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1499.35</v>
      </c>
      <c r="D113" s="40">
        <v>1489.8166666666666</v>
      </c>
      <c r="E113" s="40">
        <v>1474.6333333333332</v>
      </c>
      <c r="F113" s="40">
        <v>1449.9166666666665</v>
      </c>
      <c r="G113" s="40">
        <v>1434.7333333333331</v>
      </c>
      <c r="H113" s="40">
        <v>1514.5333333333333</v>
      </c>
      <c r="I113" s="40">
        <v>1529.7166666666667</v>
      </c>
      <c r="J113" s="40">
        <v>1554.4333333333334</v>
      </c>
      <c r="K113" s="31">
        <v>1505</v>
      </c>
      <c r="L113" s="31">
        <v>1465.1</v>
      </c>
      <c r="M113" s="31">
        <v>6.1619799999999998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652.6</v>
      </c>
      <c r="D114" s="40">
        <v>651.5333333333333</v>
      </c>
      <c r="E114" s="40">
        <v>646.06666666666661</v>
      </c>
      <c r="F114" s="40">
        <v>639.5333333333333</v>
      </c>
      <c r="G114" s="40">
        <v>634.06666666666661</v>
      </c>
      <c r="H114" s="40">
        <v>658.06666666666661</v>
      </c>
      <c r="I114" s="40">
        <v>663.5333333333333</v>
      </c>
      <c r="J114" s="40">
        <v>670.06666666666661</v>
      </c>
      <c r="K114" s="31">
        <v>657</v>
      </c>
      <c r="L114" s="31">
        <v>645</v>
      </c>
      <c r="M114" s="31">
        <v>8.3327399999999994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728</v>
      </c>
      <c r="D115" s="40">
        <v>729.4666666666667</v>
      </c>
      <c r="E115" s="40">
        <v>716.53333333333342</v>
      </c>
      <c r="F115" s="40">
        <v>705.06666666666672</v>
      </c>
      <c r="G115" s="40">
        <v>692.13333333333344</v>
      </c>
      <c r="H115" s="40">
        <v>740.93333333333339</v>
      </c>
      <c r="I115" s="40">
        <v>753.86666666666679</v>
      </c>
      <c r="J115" s="40">
        <v>765.33333333333337</v>
      </c>
      <c r="K115" s="31">
        <v>742.4</v>
      </c>
      <c r="L115" s="31">
        <v>718</v>
      </c>
      <c r="M115" s="31">
        <v>4.8957600000000001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50.7</v>
      </c>
      <c r="D116" s="40">
        <v>50.616666666666667</v>
      </c>
      <c r="E116" s="40">
        <v>50.083333333333336</v>
      </c>
      <c r="F116" s="40">
        <v>49.466666666666669</v>
      </c>
      <c r="G116" s="40">
        <v>48.933333333333337</v>
      </c>
      <c r="H116" s="40">
        <v>51.233333333333334</v>
      </c>
      <c r="I116" s="40">
        <v>51.766666666666666</v>
      </c>
      <c r="J116" s="40">
        <v>52.383333333333333</v>
      </c>
      <c r="K116" s="31">
        <v>51.15</v>
      </c>
      <c r="L116" s="31">
        <v>50</v>
      </c>
      <c r="M116" s="31">
        <v>217.29596000000001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209.1</v>
      </c>
      <c r="D117" s="40">
        <v>208.85</v>
      </c>
      <c r="E117" s="40">
        <v>207.7</v>
      </c>
      <c r="F117" s="40">
        <v>206.29999999999998</v>
      </c>
      <c r="G117" s="40">
        <v>205.14999999999998</v>
      </c>
      <c r="H117" s="40">
        <v>210.25</v>
      </c>
      <c r="I117" s="40">
        <v>211.40000000000003</v>
      </c>
      <c r="J117" s="40">
        <v>212.8</v>
      </c>
      <c r="K117" s="31">
        <v>210</v>
      </c>
      <c r="L117" s="31">
        <v>207.45</v>
      </c>
      <c r="M117" s="31">
        <v>147.36840000000001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273.89999999999998</v>
      </c>
      <c r="D118" s="40">
        <v>275.23333333333329</v>
      </c>
      <c r="E118" s="40">
        <v>268.06666666666661</v>
      </c>
      <c r="F118" s="40">
        <v>262.23333333333329</v>
      </c>
      <c r="G118" s="40">
        <v>255.06666666666661</v>
      </c>
      <c r="H118" s="40">
        <v>281.06666666666661</v>
      </c>
      <c r="I118" s="40">
        <v>288.23333333333323</v>
      </c>
      <c r="J118" s="40">
        <v>294.06666666666661</v>
      </c>
      <c r="K118" s="31">
        <v>282.39999999999998</v>
      </c>
      <c r="L118" s="31">
        <v>269.39999999999998</v>
      </c>
      <c r="M118" s="31">
        <v>230.67513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7084.3</v>
      </c>
      <c r="D119" s="40">
        <v>7102.5999999999995</v>
      </c>
      <c r="E119" s="40">
        <v>6990.1999999999989</v>
      </c>
      <c r="F119" s="40">
        <v>6896.0999999999995</v>
      </c>
      <c r="G119" s="40">
        <v>6783.6999999999989</v>
      </c>
      <c r="H119" s="40">
        <v>7196.6999999999989</v>
      </c>
      <c r="I119" s="40">
        <v>7309.0999999999985</v>
      </c>
      <c r="J119" s="40">
        <v>7403.1999999999989</v>
      </c>
      <c r="K119" s="31">
        <v>7215</v>
      </c>
      <c r="L119" s="31">
        <v>7008.5</v>
      </c>
      <c r="M119" s="31">
        <v>1.24888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146.30000000000001</v>
      </c>
      <c r="D120" s="40">
        <v>146.08333333333334</v>
      </c>
      <c r="E120" s="40">
        <v>143.41666666666669</v>
      </c>
      <c r="F120" s="40">
        <v>140.53333333333333</v>
      </c>
      <c r="G120" s="40">
        <v>137.86666666666667</v>
      </c>
      <c r="H120" s="40">
        <v>148.9666666666667</v>
      </c>
      <c r="I120" s="40">
        <v>151.63333333333338</v>
      </c>
      <c r="J120" s="40">
        <v>154.51666666666671</v>
      </c>
      <c r="K120" s="31">
        <v>148.75</v>
      </c>
      <c r="L120" s="31">
        <v>143.19999999999999</v>
      </c>
      <c r="M120" s="31">
        <v>24.07657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104</v>
      </c>
      <c r="D121" s="40">
        <v>103.95</v>
      </c>
      <c r="E121" s="40">
        <v>103.15</v>
      </c>
      <c r="F121" s="40">
        <v>102.3</v>
      </c>
      <c r="G121" s="40">
        <v>101.5</v>
      </c>
      <c r="H121" s="40">
        <v>104.80000000000001</v>
      </c>
      <c r="I121" s="40">
        <v>105.6</v>
      </c>
      <c r="J121" s="40">
        <v>106.45000000000002</v>
      </c>
      <c r="K121" s="31">
        <v>104.75</v>
      </c>
      <c r="L121" s="31">
        <v>103.1</v>
      </c>
      <c r="M121" s="31">
        <v>91.558909999999997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2283.65</v>
      </c>
      <c r="D122" s="40">
        <v>2287.1666666666665</v>
      </c>
      <c r="E122" s="40">
        <v>2259.333333333333</v>
      </c>
      <c r="F122" s="40">
        <v>2235.0166666666664</v>
      </c>
      <c r="G122" s="40">
        <v>2207.1833333333329</v>
      </c>
      <c r="H122" s="40">
        <v>2311.4833333333331</v>
      </c>
      <c r="I122" s="40">
        <v>2339.3166666666662</v>
      </c>
      <c r="J122" s="40">
        <v>2363.6333333333332</v>
      </c>
      <c r="K122" s="31">
        <v>2315</v>
      </c>
      <c r="L122" s="31">
        <v>2262.85</v>
      </c>
      <c r="M122" s="31">
        <v>7.1580599999999999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546.5</v>
      </c>
      <c r="D123" s="40">
        <v>547.56666666666672</v>
      </c>
      <c r="E123" s="40">
        <v>540.23333333333346</v>
      </c>
      <c r="F123" s="40">
        <v>533.9666666666667</v>
      </c>
      <c r="G123" s="40">
        <v>526.63333333333344</v>
      </c>
      <c r="H123" s="40">
        <v>553.83333333333348</v>
      </c>
      <c r="I123" s="40">
        <v>561.16666666666674</v>
      </c>
      <c r="J123" s="40">
        <v>567.43333333333351</v>
      </c>
      <c r="K123" s="31">
        <v>554.9</v>
      </c>
      <c r="L123" s="31">
        <v>541.29999999999995</v>
      </c>
      <c r="M123" s="31">
        <v>25.780950000000001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232.9</v>
      </c>
      <c r="D124" s="40">
        <v>229.03333333333333</v>
      </c>
      <c r="E124" s="40">
        <v>223.36666666666667</v>
      </c>
      <c r="F124" s="40">
        <v>213.83333333333334</v>
      </c>
      <c r="G124" s="40">
        <v>208.16666666666669</v>
      </c>
      <c r="H124" s="40">
        <v>238.56666666666666</v>
      </c>
      <c r="I124" s="40">
        <v>244.23333333333335</v>
      </c>
      <c r="J124" s="40">
        <v>253.76666666666665</v>
      </c>
      <c r="K124" s="31">
        <v>234.7</v>
      </c>
      <c r="L124" s="31">
        <v>219.5</v>
      </c>
      <c r="M124" s="31">
        <v>101.05474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992.75</v>
      </c>
      <c r="D125" s="40">
        <v>993.85</v>
      </c>
      <c r="E125" s="40">
        <v>977.90000000000009</v>
      </c>
      <c r="F125" s="40">
        <v>963.05000000000007</v>
      </c>
      <c r="G125" s="40">
        <v>947.10000000000014</v>
      </c>
      <c r="H125" s="40">
        <v>1008.7</v>
      </c>
      <c r="I125" s="40">
        <v>1024.6500000000001</v>
      </c>
      <c r="J125" s="40">
        <v>1039.5</v>
      </c>
      <c r="K125" s="31">
        <v>1009.8</v>
      </c>
      <c r="L125" s="31">
        <v>979</v>
      </c>
      <c r="M125" s="31">
        <v>88.203400000000002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5255.3</v>
      </c>
      <c r="D126" s="40">
        <v>5201.0999999999995</v>
      </c>
      <c r="E126" s="40">
        <v>5134.1999999999989</v>
      </c>
      <c r="F126" s="40">
        <v>5013.0999999999995</v>
      </c>
      <c r="G126" s="40">
        <v>4946.1999999999989</v>
      </c>
      <c r="H126" s="40">
        <v>5322.1999999999989</v>
      </c>
      <c r="I126" s="40">
        <v>5389.0999999999985</v>
      </c>
      <c r="J126" s="40">
        <v>5510.1999999999989</v>
      </c>
      <c r="K126" s="31">
        <v>5268</v>
      </c>
      <c r="L126" s="31">
        <v>5080</v>
      </c>
      <c r="M126" s="31">
        <v>5.0266200000000003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1605.6</v>
      </c>
      <c r="D127" s="40">
        <v>1599.5666666666666</v>
      </c>
      <c r="E127" s="40">
        <v>1591.5333333333333</v>
      </c>
      <c r="F127" s="40">
        <v>1577.4666666666667</v>
      </c>
      <c r="G127" s="40">
        <v>1569.4333333333334</v>
      </c>
      <c r="H127" s="40">
        <v>1613.6333333333332</v>
      </c>
      <c r="I127" s="40">
        <v>1621.6666666666665</v>
      </c>
      <c r="J127" s="40">
        <v>1635.7333333333331</v>
      </c>
      <c r="K127" s="31">
        <v>1607.6</v>
      </c>
      <c r="L127" s="31">
        <v>1585.5</v>
      </c>
      <c r="M127" s="31">
        <v>46.86788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1667.45</v>
      </c>
      <c r="D128" s="40">
        <v>1664.55</v>
      </c>
      <c r="E128" s="40">
        <v>1629.35</v>
      </c>
      <c r="F128" s="40">
        <v>1591.25</v>
      </c>
      <c r="G128" s="40">
        <v>1556.05</v>
      </c>
      <c r="H128" s="40">
        <v>1702.6499999999999</v>
      </c>
      <c r="I128" s="40">
        <v>1737.8500000000001</v>
      </c>
      <c r="J128" s="40">
        <v>1775.9499999999998</v>
      </c>
      <c r="K128" s="31">
        <v>1699.75</v>
      </c>
      <c r="L128" s="31">
        <v>1626.45</v>
      </c>
      <c r="M128" s="31">
        <v>28.444019999999998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2176.5500000000002</v>
      </c>
      <c r="D129" s="40">
        <v>2186.9333333333334</v>
      </c>
      <c r="E129" s="40">
        <v>2139.6166666666668</v>
      </c>
      <c r="F129" s="40">
        <v>2102.6833333333334</v>
      </c>
      <c r="G129" s="40">
        <v>2055.3666666666668</v>
      </c>
      <c r="H129" s="40">
        <v>2223.8666666666668</v>
      </c>
      <c r="I129" s="40">
        <v>2271.1833333333334</v>
      </c>
      <c r="J129" s="40">
        <v>2308.1166666666668</v>
      </c>
      <c r="K129" s="31">
        <v>2234.25</v>
      </c>
      <c r="L129" s="31">
        <v>2150</v>
      </c>
      <c r="M129" s="31">
        <v>0.85167999999999999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253.45</v>
      </c>
      <c r="D130" s="40">
        <v>251.01666666666665</v>
      </c>
      <c r="E130" s="40">
        <v>243.73333333333329</v>
      </c>
      <c r="F130" s="40">
        <v>234.01666666666665</v>
      </c>
      <c r="G130" s="40">
        <v>226.73333333333329</v>
      </c>
      <c r="H130" s="40">
        <v>260.73333333333329</v>
      </c>
      <c r="I130" s="40">
        <v>268.01666666666665</v>
      </c>
      <c r="J130" s="40">
        <v>277.73333333333329</v>
      </c>
      <c r="K130" s="31">
        <v>258.3</v>
      </c>
      <c r="L130" s="31">
        <v>241.3</v>
      </c>
      <c r="M130" s="31">
        <v>64.885379999999998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721.7</v>
      </c>
      <c r="D131" s="40">
        <v>716.18333333333339</v>
      </c>
      <c r="E131" s="40">
        <v>706.96666666666681</v>
      </c>
      <c r="F131" s="40">
        <v>692.23333333333346</v>
      </c>
      <c r="G131" s="40">
        <v>683.01666666666688</v>
      </c>
      <c r="H131" s="40">
        <v>730.91666666666674</v>
      </c>
      <c r="I131" s="40">
        <v>740.13333333333344</v>
      </c>
      <c r="J131" s="40">
        <v>754.86666666666667</v>
      </c>
      <c r="K131" s="31">
        <v>725.4</v>
      </c>
      <c r="L131" s="31">
        <v>701.45</v>
      </c>
      <c r="M131" s="31">
        <v>83.294550000000001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419.7</v>
      </c>
      <c r="D132" s="40">
        <v>416.73333333333335</v>
      </c>
      <c r="E132" s="40">
        <v>410.01666666666671</v>
      </c>
      <c r="F132" s="40">
        <v>400.33333333333337</v>
      </c>
      <c r="G132" s="40">
        <v>393.61666666666673</v>
      </c>
      <c r="H132" s="40">
        <v>426.41666666666669</v>
      </c>
      <c r="I132" s="40">
        <v>433.13333333333338</v>
      </c>
      <c r="J132" s="40">
        <v>442.81666666666666</v>
      </c>
      <c r="K132" s="31">
        <v>423.45</v>
      </c>
      <c r="L132" s="31">
        <v>407.05</v>
      </c>
      <c r="M132" s="31">
        <v>120.69376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3660.3</v>
      </c>
      <c r="D133" s="40">
        <v>3641.6833333333329</v>
      </c>
      <c r="E133" s="40">
        <v>3588.6166666666659</v>
      </c>
      <c r="F133" s="40">
        <v>3516.9333333333329</v>
      </c>
      <c r="G133" s="40">
        <v>3463.8666666666659</v>
      </c>
      <c r="H133" s="40">
        <v>3713.3666666666659</v>
      </c>
      <c r="I133" s="40">
        <v>3766.4333333333325</v>
      </c>
      <c r="J133" s="40">
        <v>3838.1166666666659</v>
      </c>
      <c r="K133" s="31">
        <v>3694.75</v>
      </c>
      <c r="L133" s="31">
        <v>3570</v>
      </c>
      <c r="M133" s="31">
        <v>6.6839300000000001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1652.85</v>
      </c>
      <c r="D134" s="40">
        <v>1668.2166666666665</v>
      </c>
      <c r="E134" s="40">
        <v>1630.633333333333</v>
      </c>
      <c r="F134" s="40">
        <v>1608.4166666666665</v>
      </c>
      <c r="G134" s="40">
        <v>1570.833333333333</v>
      </c>
      <c r="H134" s="40">
        <v>1690.4333333333329</v>
      </c>
      <c r="I134" s="40">
        <v>1728.0166666666664</v>
      </c>
      <c r="J134" s="40">
        <v>1750.2333333333329</v>
      </c>
      <c r="K134" s="31">
        <v>1705.8</v>
      </c>
      <c r="L134" s="31">
        <v>1646</v>
      </c>
      <c r="M134" s="31">
        <v>50.527549999999998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86.35</v>
      </c>
      <c r="D135" s="40">
        <v>86.866666666666674</v>
      </c>
      <c r="E135" s="40">
        <v>85.333333333333343</v>
      </c>
      <c r="F135" s="40">
        <v>84.316666666666663</v>
      </c>
      <c r="G135" s="40">
        <v>82.783333333333331</v>
      </c>
      <c r="H135" s="40">
        <v>87.883333333333354</v>
      </c>
      <c r="I135" s="40">
        <v>89.416666666666686</v>
      </c>
      <c r="J135" s="40">
        <v>90.433333333333366</v>
      </c>
      <c r="K135" s="31">
        <v>88.4</v>
      </c>
      <c r="L135" s="31">
        <v>85.85</v>
      </c>
      <c r="M135" s="31">
        <v>86.824690000000004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3483.3</v>
      </c>
      <c r="D136" s="40">
        <v>3481.5499999999997</v>
      </c>
      <c r="E136" s="40">
        <v>3441.7499999999995</v>
      </c>
      <c r="F136" s="40">
        <v>3400.2</v>
      </c>
      <c r="G136" s="40">
        <v>3360.3999999999996</v>
      </c>
      <c r="H136" s="40">
        <v>3523.0999999999995</v>
      </c>
      <c r="I136" s="40">
        <v>3562.8999999999996</v>
      </c>
      <c r="J136" s="40">
        <v>3604.4499999999994</v>
      </c>
      <c r="K136" s="31">
        <v>3521.35</v>
      </c>
      <c r="L136" s="31">
        <v>3440</v>
      </c>
      <c r="M136" s="31">
        <v>1.4951000000000001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433.05</v>
      </c>
      <c r="D137" s="40">
        <v>436.05</v>
      </c>
      <c r="E137" s="40">
        <v>427.15000000000003</v>
      </c>
      <c r="F137" s="40">
        <v>421.25</v>
      </c>
      <c r="G137" s="40">
        <v>412.35</v>
      </c>
      <c r="H137" s="40">
        <v>441.95000000000005</v>
      </c>
      <c r="I137" s="40">
        <v>450.85</v>
      </c>
      <c r="J137" s="40">
        <v>456.75000000000006</v>
      </c>
      <c r="K137" s="31">
        <v>444.95</v>
      </c>
      <c r="L137" s="31">
        <v>430.15</v>
      </c>
      <c r="M137" s="31">
        <v>24.53304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4357.3</v>
      </c>
      <c r="D138" s="40">
        <v>4335.55</v>
      </c>
      <c r="E138" s="40">
        <v>4284.75</v>
      </c>
      <c r="F138" s="40">
        <v>4212.2</v>
      </c>
      <c r="G138" s="40">
        <v>4161.3999999999996</v>
      </c>
      <c r="H138" s="40">
        <v>4408.1000000000004</v>
      </c>
      <c r="I138" s="40">
        <v>4458.9000000000015</v>
      </c>
      <c r="J138" s="40">
        <v>4531.4500000000007</v>
      </c>
      <c r="K138" s="31">
        <v>4386.3500000000004</v>
      </c>
      <c r="L138" s="31">
        <v>4263</v>
      </c>
      <c r="M138" s="31">
        <v>1.96069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1594.2</v>
      </c>
      <c r="D139" s="40">
        <v>1582.8333333333333</v>
      </c>
      <c r="E139" s="40">
        <v>1564.3666666666666</v>
      </c>
      <c r="F139" s="40">
        <v>1534.5333333333333</v>
      </c>
      <c r="G139" s="40">
        <v>1516.0666666666666</v>
      </c>
      <c r="H139" s="40">
        <v>1612.6666666666665</v>
      </c>
      <c r="I139" s="40">
        <v>1631.1333333333332</v>
      </c>
      <c r="J139" s="40">
        <v>1660.9666666666665</v>
      </c>
      <c r="K139" s="31">
        <v>1601.3</v>
      </c>
      <c r="L139" s="31">
        <v>1553</v>
      </c>
      <c r="M139" s="31">
        <v>41.198920000000001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618.5</v>
      </c>
      <c r="D140" s="40">
        <v>626.23333333333335</v>
      </c>
      <c r="E140" s="40">
        <v>607.51666666666665</v>
      </c>
      <c r="F140" s="40">
        <v>596.5333333333333</v>
      </c>
      <c r="G140" s="40">
        <v>577.81666666666661</v>
      </c>
      <c r="H140" s="40">
        <v>637.2166666666667</v>
      </c>
      <c r="I140" s="40">
        <v>655.93333333333339</v>
      </c>
      <c r="J140" s="40">
        <v>666.91666666666674</v>
      </c>
      <c r="K140" s="31">
        <v>644.95000000000005</v>
      </c>
      <c r="L140" s="31">
        <v>615.25</v>
      </c>
      <c r="M140" s="31">
        <v>27.37257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1102.95</v>
      </c>
      <c r="D141" s="40">
        <v>1103.1000000000001</v>
      </c>
      <c r="E141" s="40">
        <v>1088.2500000000002</v>
      </c>
      <c r="F141" s="40">
        <v>1073.5500000000002</v>
      </c>
      <c r="G141" s="40">
        <v>1058.7000000000003</v>
      </c>
      <c r="H141" s="40">
        <v>1117.8000000000002</v>
      </c>
      <c r="I141" s="40">
        <v>1132.6500000000001</v>
      </c>
      <c r="J141" s="40">
        <v>1147.3500000000001</v>
      </c>
      <c r="K141" s="31">
        <v>1117.95</v>
      </c>
      <c r="L141" s="31">
        <v>1088.4000000000001</v>
      </c>
      <c r="M141" s="31">
        <v>13.56732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79922.75</v>
      </c>
      <c r="D142" s="40">
        <v>79889.599999999991</v>
      </c>
      <c r="E142" s="40">
        <v>79234.199999999983</v>
      </c>
      <c r="F142" s="40">
        <v>78545.649999999994</v>
      </c>
      <c r="G142" s="40">
        <v>77890.249999999985</v>
      </c>
      <c r="H142" s="40">
        <v>80578.14999999998</v>
      </c>
      <c r="I142" s="40">
        <v>81233.549999999974</v>
      </c>
      <c r="J142" s="40">
        <v>81922.099999999977</v>
      </c>
      <c r="K142" s="31">
        <v>80545</v>
      </c>
      <c r="L142" s="31">
        <v>79201.05</v>
      </c>
      <c r="M142" s="31">
        <v>7.5590000000000004E-2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1119.25</v>
      </c>
      <c r="D143" s="40">
        <v>1122.7</v>
      </c>
      <c r="E143" s="40">
        <v>1104.9000000000001</v>
      </c>
      <c r="F143" s="40">
        <v>1090.55</v>
      </c>
      <c r="G143" s="40">
        <v>1072.75</v>
      </c>
      <c r="H143" s="40">
        <v>1137.0500000000002</v>
      </c>
      <c r="I143" s="40">
        <v>1154.8499999999999</v>
      </c>
      <c r="J143" s="40">
        <v>1169.2000000000003</v>
      </c>
      <c r="K143" s="31">
        <v>1140.5</v>
      </c>
      <c r="L143" s="31">
        <v>1108.3499999999999</v>
      </c>
      <c r="M143" s="31">
        <v>3.7112799999999999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142.5</v>
      </c>
      <c r="D144" s="40">
        <v>144.51666666666665</v>
      </c>
      <c r="E144" s="40">
        <v>139.3833333333333</v>
      </c>
      <c r="F144" s="40">
        <v>136.26666666666665</v>
      </c>
      <c r="G144" s="40">
        <v>131.1333333333333</v>
      </c>
      <c r="H144" s="40">
        <v>147.6333333333333</v>
      </c>
      <c r="I144" s="40">
        <v>152.76666666666662</v>
      </c>
      <c r="J144" s="40">
        <v>155.8833333333333</v>
      </c>
      <c r="K144" s="31">
        <v>149.65</v>
      </c>
      <c r="L144" s="31">
        <v>141.4</v>
      </c>
      <c r="M144" s="31">
        <v>162.35198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728.7</v>
      </c>
      <c r="D145" s="40">
        <v>734.68333333333339</v>
      </c>
      <c r="E145" s="40">
        <v>718.66666666666674</v>
      </c>
      <c r="F145" s="40">
        <v>708.63333333333333</v>
      </c>
      <c r="G145" s="40">
        <v>692.61666666666667</v>
      </c>
      <c r="H145" s="40">
        <v>744.71666666666681</v>
      </c>
      <c r="I145" s="40">
        <v>760.73333333333346</v>
      </c>
      <c r="J145" s="40">
        <v>770.76666666666688</v>
      </c>
      <c r="K145" s="31">
        <v>750.7</v>
      </c>
      <c r="L145" s="31">
        <v>724.65</v>
      </c>
      <c r="M145" s="31">
        <v>40.167580000000001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208.35</v>
      </c>
      <c r="D146" s="40">
        <v>209.11666666666667</v>
      </c>
      <c r="E146" s="40">
        <v>204.73333333333335</v>
      </c>
      <c r="F146" s="40">
        <v>201.11666666666667</v>
      </c>
      <c r="G146" s="40">
        <v>196.73333333333335</v>
      </c>
      <c r="H146" s="40">
        <v>212.73333333333335</v>
      </c>
      <c r="I146" s="40">
        <v>217.11666666666667</v>
      </c>
      <c r="J146" s="40">
        <v>220.73333333333335</v>
      </c>
      <c r="K146" s="31">
        <v>213.5</v>
      </c>
      <c r="L146" s="31">
        <v>205.5</v>
      </c>
      <c r="M146" s="31">
        <v>162.07302999999999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530.15</v>
      </c>
      <c r="D147" s="40">
        <v>532.38333333333333</v>
      </c>
      <c r="E147" s="40">
        <v>526.06666666666661</v>
      </c>
      <c r="F147" s="40">
        <v>521.98333333333323</v>
      </c>
      <c r="G147" s="40">
        <v>515.66666666666652</v>
      </c>
      <c r="H147" s="40">
        <v>536.4666666666667</v>
      </c>
      <c r="I147" s="40">
        <v>542.78333333333353</v>
      </c>
      <c r="J147" s="40">
        <v>546.86666666666679</v>
      </c>
      <c r="K147" s="31">
        <v>538.70000000000005</v>
      </c>
      <c r="L147" s="31">
        <v>528.29999999999995</v>
      </c>
      <c r="M147" s="31">
        <v>13.082599999999999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7165.05</v>
      </c>
      <c r="D148" s="40">
        <v>7180.0166666666664</v>
      </c>
      <c r="E148" s="40">
        <v>7048.0333333333328</v>
      </c>
      <c r="F148" s="40">
        <v>6931.0166666666664</v>
      </c>
      <c r="G148" s="40">
        <v>6799.0333333333328</v>
      </c>
      <c r="H148" s="40">
        <v>7297.0333333333328</v>
      </c>
      <c r="I148" s="40">
        <v>7429.0166666666664</v>
      </c>
      <c r="J148" s="40">
        <v>7546.0333333333328</v>
      </c>
      <c r="K148" s="31">
        <v>7312</v>
      </c>
      <c r="L148" s="31">
        <v>7063</v>
      </c>
      <c r="M148" s="31">
        <v>7.3942699999999997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1114.8</v>
      </c>
      <c r="D149" s="40">
        <v>1119.3500000000001</v>
      </c>
      <c r="E149" s="40">
        <v>1104.2500000000002</v>
      </c>
      <c r="F149" s="40">
        <v>1093.7</v>
      </c>
      <c r="G149" s="40">
        <v>1078.6000000000001</v>
      </c>
      <c r="H149" s="40">
        <v>1129.9000000000003</v>
      </c>
      <c r="I149" s="40">
        <v>1145.0000000000002</v>
      </c>
      <c r="J149" s="40">
        <v>1155.5500000000004</v>
      </c>
      <c r="K149" s="31">
        <v>1134.45</v>
      </c>
      <c r="L149" s="31">
        <v>1108.8</v>
      </c>
      <c r="M149" s="31">
        <v>13.46064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2708.8</v>
      </c>
      <c r="D150" s="40">
        <v>2704.5166666666669</v>
      </c>
      <c r="E150" s="40">
        <v>2680.0333333333338</v>
      </c>
      <c r="F150" s="40">
        <v>2651.2666666666669</v>
      </c>
      <c r="G150" s="40">
        <v>2626.7833333333338</v>
      </c>
      <c r="H150" s="40">
        <v>2733.2833333333338</v>
      </c>
      <c r="I150" s="40">
        <v>2757.7666666666664</v>
      </c>
      <c r="J150" s="40">
        <v>2786.5333333333338</v>
      </c>
      <c r="K150" s="31">
        <v>2729</v>
      </c>
      <c r="L150" s="31">
        <v>2675.75</v>
      </c>
      <c r="M150" s="31">
        <v>3.0542199999999999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2587.6999999999998</v>
      </c>
      <c r="D151" s="40">
        <v>2586.5</v>
      </c>
      <c r="E151" s="40">
        <v>2544.5500000000002</v>
      </c>
      <c r="F151" s="40">
        <v>2501.4</v>
      </c>
      <c r="G151" s="40">
        <v>2459.4500000000003</v>
      </c>
      <c r="H151" s="40">
        <v>2629.65</v>
      </c>
      <c r="I151" s="40">
        <v>2671.6</v>
      </c>
      <c r="J151" s="40">
        <v>2714.75</v>
      </c>
      <c r="K151" s="31">
        <v>2628.45</v>
      </c>
      <c r="L151" s="31">
        <v>2543.35</v>
      </c>
      <c r="M151" s="31">
        <v>5.4721099999999998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1546.15</v>
      </c>
      <c r="D152" s="40">
        <v>1548.6833333333334</v>
      </c>
      <c r="E152" s="40">
        <v>1534.9666666666667</v>
      </c>
      <c r="F152" s="40">
        <v>1523.7833333333333</v>
      </c>
      <c r="G152" s="40">
        <v>1510.0666666666666</v>
      </c>
      <c r="H152" s="40">
        <v>1559.8666666666668</v>
      </c>
      <c r="I152" s="40">
        <v>1573.5833333333335</v>
      </c>
      <c r="J152" s="40">
        <v>1584.7666666666669</v>
      </c>
      <c r="K152" s="31">
        <v>1562.4</v>
      </c>
      <c r="L152" s="31">
        <v>1537.5</v>
      </c>
      <c r="M152" s="31">
        <v>6.4028700000000001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1016.65</v>
      </c>
      <c r="D153" s="40">
        <v>1020.2000000000002</v>
      </c>
      <c r="E153" s="40">
        <v>1000.5000000000002</v>
      </c>
      <c r="F153" s="40">
        <v>984.35</v>
      </c>
      <c r="G153" s="40">
        <v>964.65000000000009</v>
      </c>
      <c r="H153" s="40">
        <v>1036.3500000000004</v>
      </c>
      <c r="I153" s="40">
        <v>1056.0500000000004</v>
      </c>
      <c r="J153" s="40">
        <v>1072.2000000000005</v>
      </c>
      <c r="K153" s="31">
        <v>1039.9000000000001</v>
      </c>
      <c r="L153" s="31">
        <v>1004.05</v>
      </c>
      <c r="M153" s="31">
        <v>4.0569600000000001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174.2</v>
      </c>
      <c r="D154" s="40">
        <v>173.83333333333334</v>
      </c>
      <c r="E154" s="40">
        <v>171.7166666666667</v>
      </c>
      <c r="F154" s="40">
        <v>169.23333333333335</v>
      </c>
      <c r="G154" s="40">
        <v>167.1166666666667</v>
      </c>
      <c r="H154" s="40">
        <v>176.31666666666669</v>
      </c>
      <c r="I154" s="40">
        <v>178.43333333333331</v>
      </c>
      <c r="J154" s="40">
        <v>180.91666666666669</v>
      </c>
      <c r="K154" s="31">
        <v>175.95</v>
      </c>
      <c r="L154" s="31">
        <v>171.35</v>
      </c>
      <c r="M154" s="31">
        <v>136.90548999999999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116.8</v>
      </c>
      <c r="D155" s="40">
        <v>117.38333333333333</v>
      </c>
      <c r="E155" s="40">
        <v>115.21666666666665</v>
      </c>
      <c r="F155" s="40">
        <v>113.63333333333333</v>
      </c>
      <c r="G155" s="40">
        <v>111.46666666666665</v>
      </c>
      <c r="H155" s="40">
        <v>118.96666666666665</v>
      </c>
      <c r="I155" s="40">
        <v>121.13333333333334</v>
      </c>
      <c r="J155" s="40">
        <v>122.71666666666665</v>
      </c>
      <c r="K155" s="31">
        <v>119.55</v>
      </c>
      <c r="L155" s="31">
        <v>115.8</v>
      </c>
      <c r="M155" s="31">
        <v>110.10096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3515.85</v>
      </c>
      <c r="D156" s="40">
        <v>3573.6666666666665</v>
      </c>
      <c r="E156" s="40">
        <v>3439.333333333333</v>
      </c>
      <c r="F156" s="40">
        <v>3362.8166666666666</v>
      </c>
      <c r="G156" s="40">
        <v>3228.4833333333331</v>
      </c>
      <c r="H156" s="40">
        <v>3650.1833333333329</v>
      </c>
      <c r="I156" s="40">
        <v>3784.516666666666</v>
      </c>
      <c r="J156" s="40">
        <v>3861.0333333333328</v>
      </c>
      <c r="K156" s="31">
        <v>3708</v>
      </c>
      <c r="L156" s="31">
        <v>3497.15</v>
      </c>
      <c r="M156" s="31">
        <v>5.2055199999999999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18022.55</v>
      </c>
      <c r="D157" s="40">
        <v>18085.850000000002</v>
      </c>
      <c r="E157" s="40">
        <v>17837.700000000004</v>
      </c>
      <c r="F157" s="40">
        <v>17652.850000000002</v>
      </c>
      <c r="G157" s="40">
        <v>17404.700000000004</v>
      </c>
      <c r="H157" s="40">
        <v>18270.700000000004</v>
      </c>
      <c r="I157" s="40">
        <v>18518.850000000006</v>
      </c>
      <c r="J157" s="40">
        <v>18703.700000000004</v>
      </c>
      <c r="K157" s="31">
        <v>18334</v>
      </c>
      <c r="L157" s="31">
        <v>17901</v>
      </c>
      <c r="M157" s="31">
        <v>0.87636999999999998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397.85</v>
      </c>
      <c r="D158" s="40">
        <v>395.11666666666662</v>
      </c>
      <c r="E158" s="40">
        <v>388.73333333333323</v>
      </c>
      <c r="F158" s="40">
        <v>379.61666666666662</v>
      </c>
      <c r="G158" s="40">
        <v>373.23333333333323</v>
      </c>
      <c r="H158" s="40">
        <v>404.23333333333323</v>
      </c>
      <c r="I158" s="40">
        <v>410.61666666666656</v>
      </c>
      <c r="J158" s="40">
        <v>419.73333333333323</v>
      </c>
      <c r="K158" s="31">
        <v>401.5</v>
      </c>
      <c r="L158" s="31">
        <v>386</v>
      </c>
      <c r="M158" s="31">
        <v>17.39865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700.35</v>
      </c>
      <c r="D159" s="40">
        <v>696.4</v>
      </c>
      <c r="E159" s="40">
        <v>685.9</v>
      </c>
      <c r="F159" s="40">
        <v>671.45</v>
      </c>
      <c r="G159" s="40">
        <v>660.95</v>
      </c>
      <c r="H159" s="40">
        <v>710.84999999999991</v>
      </c>
      <c r="I159" s="40">
        <v>721.34999999999991</v>
      </c>
      <c r="J159" s="40">
        <v>735.79999999999984</v>
      </c>
      <c r="K159" s="31">
        <v>706.9</v>
      </c>
      <c r="L159" s="31">
        <v>681.95</v>
      </c>
      <c r="M159" s="31">
        <v>2.8552300000000002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114.35</v>
      </c>
      <c r="D160" s="40">
        <v>114.33333333333333</v>
      </c>
      <c r="E160" s="40">
        <v>113.46666666666665</v>
      </c>
      <c r="F160" s="40">
        <v>112.58333333333333</v>
      </c>
      <c r="G160" s="40">
        <v>111.71666666666665</v>
      </c>
      <c r="H160" s="40">
        <v>115.21666666666665</v>
      </c>
      <c r="I160" s="40">
        <v>116.08333333333333</v>
      </c>
      <c r="J160" s="40">
        <v>116.96666666666665</v>
      </c>
      <c r="K160" s="31">
        <v>115.2</v>
      </c>
      <c r="L160" s="31">
        <v>113.45</v>
      </c>
      <c r="M160" s="31">
        <v>110.20097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162.69999999999999</v>
      </c>
      <c r="D161" s="40">
        <v>161.68333333333334</v>
      </c>
      <c r="E161" s="40">
        <v>159.56666666666666</v>
      </c>
      <c r="F161" s="40">
        <v>156.43333333333334</v>
      </c>
      <c r="G161" s="40">
        <v>154.31666666666666</v>
      </c>
      <c r="H161" s="40">
        <v>164.81666666666666</v>
      </c>
      <c r="I161" s="40">
        <v>166.93333333333334</v>
      </c>
      <c r="J161" s="40">
        <v>170.06666666666666</v>
      </c>
      <c r="K161" s="31">
        <v>163.80000000000001</v>
      </c>
      <c r="L161" s="31">
        <v>158.55000000000001</v>
      </c>
      <c r="M161" s="31">
        <v>4.5173500000000004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2956.7</v>
      </c>
      <c r="D162" s="40">
        <v>2955.8833333333332</v>
      </c>
      <c r="E162" s="40">
        <v>2894.1666666666665</v>
      </c>
      <c r="F162" s="40">
        <v>2831.6333333333332</v>
      </c>
      <c r="G162" s="40">
        <v>2769.9166666666665</v>
      </c>
      <c r="H162" s="40">
        <v>3018.4166666666665</v>
      </c>
      <c r="I162" s="40">
        <v>3080.1333333333337</v>
      </c>
      <c r="J162" s="40">
        <v>3142.6666666666665</v>
      </c>
      <c r="K162" s="31">
        <v>3017.6</v>
      </c>
      <c r="L162" s="31">
        <v>2893.35</v>
      </c>
      <c r="M162" s="31">
        <v>4.7323399999999998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31843.5</v>
      </c>
      <c r="D163" s="40">
        <v>32214.433333333334</v>
      </c>
      <c r="E163" s="40">
        <v>31140.066666666666</v>
      </c>
      <c r="F163" s="40">
        <v>30436.633333333331</v>
      </c>
      <c r="G163" s="40">
        <v>29362.266666666663</v>
      </c>
      <c r="H163" s="40">
        <v>32917.866666666669</v>
      </c>
      <c r="I163" s="40">
        <v>33992.233333333337</v>
      </c>
      <c r="J163" s="40">
        <v>34695.666666666672</v>
      </c>
      <c r="K163" s="31">
        <v>33288.800000000003</v>
      </c>
      <c r="L163" s="31">
        <v>31511</v>
      </c>
      <c r="M163" s="31">
        <v>0.31524000000000002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217</v>
      </c>
      <c r="D164" s="40">
        <v>217.18333333333331</v>
      </c>
      <c r="E164" s="40">
        <v>215.61666666666662</v>
      </c>
      <c r="F164" s="40">
        <v>214.23333333333332</v>
      </c>
      <c r="G164" s="40">
        <v>212.66666666666663</v>
      </c>
      <c r="H164" s="40">
        <v>218.56666666666661</v>
      </c>
      <c r="I164" s="40">
        <v>220.13333333333327</v>
      </c>
      <c r="J164" s="40">
        <v>221.51666666666659</v>
      </c>
      <c r="K164" s="31">
        <v>218.75</v>
      </c>
      <c r="L164" s="31">
        <v>215.8</v>
      </c>
      <c r="M164" s="31">
        <v>18.9696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6014.75</v>
      </c>
      <c r="D165" s="40">
        <v>5989.916666666667</v>
      </c>
      <c r="E165" s="40">
        <v>5874.8333333333339</v>
      </c>
      <c r="F165" s="40">
        <v>5734.916666666667</v>
      </c>
      <c r="G165" s="40">
        <v>5619.8333333333339</v>
      </c>
      <c r="H165" s="40">
        <v>6129.8333333333339</v>
      </c>
      <c r="I165" s="40">
        <v>6244.9166666666679</v>
      </c>
      <c r="J165" s="40">
        <v>6384.8333333333339</v>
      </c>
      <c r="K165" s="31">
        <v>6105</v>
      </c>
      <c r="L165" s="31">
        <v>5850</v>
      </c>
      <c r="M165" s="31">
        <v>4.8389699999999998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2295.9499999999998</v>
      </c>
      <c r="D166" s="40">
        <v>2292.25</v>
      </c>
      <c r="E166" s="40">
        <v>2274.85</v>
      </c>
      <c r="F166" s="40">
        <v>2253.75</v>
      </c>
      <c r="G166" s="40">
        <v>2236.35</v>
      </c>
      <c r="H166" s="40">
        <v>2313.35</v>
      </c>
      <c r="I166" s="40">
        <v>2330.7499999999995</v>
      </c>
      <c r="J166" s="40">
        <v>2351.85</v>
      </c>
      <c r="K166" s="31">
        <v>2309.65</v>
      </c>
      <c r="L166" s="31">
        <v>2271.15</v>
      </c>
      <c r="M166" s="31">
        <v>2.4824099999999998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2310.75</v>
      </c>
      <c r="D167" s="40">
        <v>2330.2833333333333</v>
      </c>
      <c r="E167" s="40">
        <v>2280.5666666666666</v>
      </c>
      <c r="F167" s="40">
        <v>2250.3833333333332</v>
      </c>
      <c r="G167" s="40">
        <v>2200.6666666666665</v>
      </c>
      <c r="H167" s="40">
        <v>2360.4666666666667</v>
      </c>
      <c r="I167" s="40">
        <v>2410.1833333333329</v>
      </c>
      <c r="J167" s="40">
        <v>2440.3666666666668</v>
      </c>
      <c r="K167" s="31">
        <v>2380</v>
      </c>
      <c r="L167" s="31">
        <v>2300.1</v>
      </c>
      <c r="M167" s="31">
        <v>12.35061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1791.65</v>
      </c>
      <c r="D168" s="40">
        <v>1803.8833333333332</v>
      </c>
      <c r="E168" s="40">
        <v>1762.7666666666664</v>
      </c>
      <c r="F168" s="40">
        <v>1733.8833333333332</v>
      </c>
      <c r="G168" s="40">
        <v>1692.7666666666664</v>
      </c>
      <c r="H168" s="40">
        <v>1832.7666666666664</v>
      </c>
      <c r="I168" s="40">
        <v>1873.8833333333332</v>
      </c>
      <c r="J168" s="40">
        <v>1902.7666666666664</v>
      </c>
      <c r="K168" s="31">
        <v>1845</v>
      </c>
      <c r="L168" s="31">
        <v>1775</v>
      </c>
      <c r="M168" s="31">
        <v>3.4344800000000002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125.55</v>
      </c>
      <c r="D169" s="40">
        <v>125.01666666666665</v>
      </c>
      <c r="E169" s="40">
        <v>123.18333333333331</v>
      </c>
      <c r="F169" s="40">
        <v>120.81666666666666</v>
      </c>
      <c r="G169" s="40">
        <v>118.98333333333332</v>
      </c>
      <c r="H169" s="40">
        <v>127.3833333333333</v>
      </c>
      <c r="I169" s="40">
        <v>129.21666666666664</v>
      </c>
      <c r="J169" s="40">
        <v>131.58333333333329</v>
      </c>
      <c r="K169" s="31">
        <v>126.85</v>
      </c>
      <c r="L169" s="31">
        <v>122.65</v>
      </c>
      <c r="M169" s="31">
        <v>58.803510000000003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228.1</v>
      </c>
      <c r="D170" s="40">
        <v>229.29999999999998</v>
      </c>
      <c r="E170" s="40">
        <v>226.19999999999996</v>
      </c>
      <c r="F170" s="40">
        <v>224.29999999999998</v>
      </c>
      <c r="G170" s="40">
        <v>221.19999999999996</v>
      </c>
      <c r="H170" s="40">
        <v>231.19999999999996</v>
      </c>
      <c r="I170" s="40">
        <v>234.29999999999998</v>
      </c>
      <c r="J170" s="40">
        <v>236.19999999999996</v>
      </c>
      <c r="K170" s="31">
        <v>232.4</v>
      </c>
      <c r="L170" s="31">
        <v>227.4</v>
      </c>
      <c r="M170" s="31">
        <v>77.783019999999993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330.7</v>
      </c>
      <c r="D171" s="40">
        <v>332.18333333333334</v>
      </c>
      <c r="E171" s="40">
        <v>324.76666666666665</v>
      </c>
      <c r="F171" s="40">
        <v>318.83333333333331</v>
      </c>
      <c r="G171" s="40">
        <v>311.41666666666663</v>
      </c>
      <c r="H171" s="40">
        <v>338.11666666666667</v>
      </c>
      <c r="I171" s="40">
        <v>345.5333333333333</v>
      </c>
      <c r="J171" s="40">
        <v>351.4666666666667</v>
      </c>
      <c r="K171" s="31">
        <v>339.6</v>
      </c>
      <c r="L171" s="31">
        <v>326.25</v>
      </c>
      <c r="M171" s="31">
        <v>5.1928000000000001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12746.95</v>
      </c>
      <c r="D172" s="40">
        <v>12807.050000000001</v>
      </c>
      <c r="E172" s="40">
        <v>12665.150000000001</v>
      </c>
      <c r="F172" s="40">
        <v>12583.35</v>
      </c>
      <c r="G172" s="40">
        <v>12441.45</v>
      </c>
      <c r="H172" s="40">
        <v>12888.850000000002</v>
      </c>
      <c r="I172" s="40">
        <v>13030.75</v>
      </c>
      <c r="J172" s="40">
        <v>13112.550000000003</v>
      </c>
      <c r="K172" s="31">
        <v>12948.95</v>
      </c>
      <c r="L172" s="31">
        <v>12725.25</v>
      </c>
      <c r="M172" s="31">
        <v>3.4599999999999999E-2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38.4</v>
      </c>
      <c r="D173" s="40">
        <v>38.599999999999994</v>
      </c>
      <c r="E173" s="40">
        <v>37.899999999999991</v>
      </c>
      <c r="F173" s="40">
        <v>37.4</v>
      </c>
      <c r="G173" s="40">
        <v>36.699999999999996</v>
      </c>
      <c r="H173" s="40">
        <v>39.099999999999987</v>
      </c>
      <c r="I173" s="40">
        <v>39.79999999999999</v>
      </c>
      <c r="J173" s="40">
        <v>40.299999999999983</v>
      </c>
      <c r="K173" s="31">
        <v>39.299999999999997</v>
      </c>
      <c r="L173" s="31">
        <v>38.1</v>
      </c>
      <c r="M173" s="31">
        <v>572.30970000000002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192.95</v>
      </c>
      <c r="D174" s="40">
        <v>193.58333333333334</v>
      </c>
      <c r="E174" s="40">
        <v>190.36666666666667</v>
      </c>
      <c r="F174" s="40">
        <v>187.78333333333333</v>
      </c>
      <c r="G174" s="40">
        <v>184.56666666666666</v>
      </c>
      <c r="H174" s="40">
        <v>196.16666666666669</v>
      </c>
      <c r="I174" s="40">
        <v>199.38333333333333</v>
      </c>
      <c r="J174" s="40">
        <v>201.9666666666667</v>
      </c>
      <c r="K174" s="31">
        <v>196.8</v>
      </c>
      <c r="L174" s="31">
        <v>191</v>
      </c>
      <c r="M174" s="31">
        <v>78.311300000000003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145.25</v>
      </c>
      <c r="D175" s="40">
        <v>145.4</v>
      </c>
      <c r="E175" s="40">
        <v>143.10000000000002</v>
      </c>
      <c r="F175" s="40">
        <v>140.95000000000002</v>
      </c>
      <c r="G175" s="40">
        <v>138.65000000000003</v>
      </c>
      <c r="H175" s="40">
        <v>147.55000000000001</v>
      </c>
      <c r="I175" s="40">
        <v>149.85000000000002</v>
      </c>
      <c r="J175" s="40">
        <v>152</v>
      </c>
      <c r="K175" s="31">
        <v>147.69999999999999</v>
      </c>
      <c r="L175" s="31">
        <v>143.25</v>
      </c>
      <c r="M175" s="31">
        <v>64.482240000000004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2037.35</v>
      </c>
      <c r="D176" s="40">
        <v>2037.2</v>
      </c>
      <c r="E176" s="40">
        <v>2016.4</v>
      </c>
      <c r="F176" s="40">
        <v>1995.45</v>
      </c>
      <c r="G176" s="40">
        <v>1974.65</v>
      </c>
      <c r="H176" s="40">
        <v>2058.15</v>
      </c>
      <c r="I176" s="40">
        <v>2078.9499999999998</v>
      </c>
      <c r="J176" s="40">
        <v>2099.9</v>
      </c>
      <c r="K176" s="31">
        <v>2058</v>
      </c>
      <c r="L176" s="31">
        <v>2016.25</v>
      </c>
      <c r="M176" s="31">
        <v>59.52355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1017.25</v>
      </c>
      <c r="D177" s="40">
        <v>1011.5</v>
      </c>
      <c r="E177" s="40">
        <v>996</v>
      </c>
      <c r="F177" s="40">
        <v>974.75</v>
      </c>
      <c r="G177" s="40">
        <v>959.25</v>
      </c>
      <c r="H177" s="40">
        <v>1032.75</v>
      </c>
      <c r="I177" s="40">
        <v>1048.25</v>
      </c>
      <c r="J177" s="40">
        <v>1069.5</v>
      </c>
      <c r="K177" s="31">
        <v>1027</v>
      </c>
      <c r="L177" s="31">
        <v>990.25</v>
      </c>
      <c r="M177" s="31">
        <v>22.0122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1133.4000000000001</v>
      </c>
      <c r="D178" s="40">
        <v>1121.7333333333333</v>
      </c>
      <c r="E178" s="40">
        <v>1104.6666666666667</v>
      </c>
      <c r="F178" s="40">
        <v>1075.9333333333334</v>
      </c>
      <c r="G178" s="40">
        <v>1058.8666666666668</v>
      </c>
      <c r="H178" s="40">
        <v>1150.4666666666667</v>
      </c>
      <c r="I178" s="40">
        <v>1167.5333333333333</v>
      </c>
      <c r="J178" s="40">
        <v>1196.2666666666667</v>
      </c>
      <c r="K178" s="31">
        <v>1138.8</v>
      </c>
      <c r="L178" s="31">
        <v>1093</v>
      </c>
      <c r="M178" s="31">
        <v>44.095700000000001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7728</v>
      </c>
      <c r="D179" s="40">
        <v>7804.1166666666659</v>
      </c>
      <c r="E179" s="40">
        <v>7494.1833333333316</v>
      </c>
      <c r="F179" s="40">
        <v>7260.3666666666659</v>
      </c>
      <c r="G179" s="40">
        <v>6950.4333333333316</v>
      </c>
      <c r="H179" s="40">
        <v>8037.9333333333316</v>
      </c>
      <c r="I179" s="40">
        <v>8347.866666666665</v>
      </c>
      <c r="J179" s="40">
        <v>8581.6833333333307</v>
      </c>
      <c r="K179" s="31">
        <v>8114.05</v>
      </c>
      <c r="L179" s="31">
        <v>7570.3</v>
      </c>
      <c r="M179" s="31">
        <v>8.5248000000000008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8102.05</v>
      </c>
      <c r="D180" s="40">
        <v>8100</v>
      </c>
      <c r="E180" s="40">
        <v>7952</v>
      </c>
      <c r="F180" s="40">
        <v>7801.95</v>
      </c>
      <c r="G180" s="40">
        <v>7653.95</v>
      </c>
      <c r="H180" s="40">
        <v>8250.0499999999993</v>
      </c>
      <c r="I180" s="40">
        <v>8398.0499999999993</v>
      </c>
      <c r="J180" s="40">
        <v>8548.1</v>
      </c>
      <c r="K180" s="31">
        <v>8248</v>
      </c>
      <c r="L180" s="31">
        <v>7949.95</v>
      </c>
      <c r="M180" s="31">
        <v>2.6183900000000002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27491.45</v>
      </c>
      <c r="D181" s="40">
        <v>27550.383333333335</v>
      </c>
      <c r="E181" s="40">
        <v>27103.866666666669</v>
      </c>
      <c r="F181" s="40">
        <v>26716.283333333333</v>
      </c>
      <c r="G181" s="40">
        <v>26269.766666666666</v>
      </c>
      <c r="H181" s="40">
        <v>27937.966666666671</v>
      </c>
      <c r="I181" s="40">
        <v>28384.483333333341</v>
      </c>
      <c r="J181" s="40">
        <v>28772.066666666673</v>
      </c>
      <c r="K181" s="31">
        <v>27996.9</v>
      </c>
      <c r="L181" s="31">
        <v>27162.799999999999</v>
      </c>
      <c r="M181" s="31">
        <v>0.23638000000000001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1372.95</v>
      </c>
      <c r="D182" s="40">
        <v>1367.0166666666664</v>
      </c>
      <c r="E182" s="40">
        <v>1356.0333333333328</v>
      </c>
      <c r="F182" s="40">
        <v>1339.1166666666663</v>
      </c>
      <c r="G182" s="40">
        <v>1328.1333333333328</v>
      </c>
      <c r="H182" s="40">
        <v>1383.9333333333329</v>
      </c>
      <c r="I182" s="40">
        <v>1394.9166666666665</v>
      </c>
      <c r="J182" s="40">
        <v>1411.833333333333</v>
      </c>
      <c r="K182" s="31">
        <v>1378</v>
      </c>
      <c r="L182" s="31">
        <v>1350.1</v>
      </c>
      <c r="M182" s="31">
        <v>13.33534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1942.15</v>
      </c>
      <c r="D183" s="40">
        <v>1937.7666666666667</v>
      </c>
      <c r="E183" s="40">
        <v>1924.3833333333332</v>
      </c>
      <c r="F183" s="40">
        <v>1906.6166666666666</v>
      </c>
      <c r="G183" s="40">
        <v>1893.2333333333331</v>
      </c>
      <c r="H183" s="40">
        <v>1955.5333333333333</v>
      </c>
      <c r="I183" s="40">
        <v>1968.916666666667</v>
      </c>
      <c r="J183" s="40">
        <v>1986.6833333333334</v>
      </c>
      <c r="K183" s="31">
        <v>1951.15</v>
      </c>
      <c r="L183" s="31">
        <v>1920</v>
      </c>
      <c r="M183" s="31">
        <v>1.83111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425.5</v>
      </c>
      <c r="D184" s="40">
        <v>425.68333333333334</v>
      </c>
      <c r="E184" s="40">
        <v>420.86666666666667</v>
      </c>
      <c r="F184" s="40">
        <v>416.23333333333335</v>
      </c>
      <c r="G184" s="40">
        <v>411.41666666666669</v>
      </c>
      <c r="H184" s="40">
        <v>430.31666666666666</v>
      </c>
      <c r="I184" s="40">
        <v>435.13333333333338</v>
      </c>
      <c r="J184" s="40">
        <v>439.76666666666665</v>
      </c>
      <c r="K184" s="31">
        <v>430.5</v>
      </c>
      <c r="L184" s="31">
        <v>421.05</v>
      </c>
      <c r="M184" s="31">
        <v>176.36515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133.85</v>
      </c>
      <c r="D185" s="40">
        <v>132</v>
      </c>
      <c r="E185" s="40">
        <v>129.15</v>
      </c>
      <c r="F185" s="40">
        <v>124.45</v>
      </c>
      <c r="G185" s="40">
        <v>121.60000000000001</v>
      </c>
      <c r="H185" s="40">
        <v>136.69999999999999</v>
      </c>
      <c r="I185" s="40">
        <v>139.55000000000001</v>
      </c>
      <c r="J185" s="40">
        <v>144.25</v>
      </c>
      <c r="K185" s="31">
        <v>134.85</v>
      </c>
      <c r="L185" s="31">
        <v>127.3</v>
      </c>
      <c r="M185" s="31">
        <v>755.94059000000004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687.8</v>
      </c>
      <c r="D186" s="40">
        <v>684.1</v>
      </c>
      <c r="E186" s="40">
        <v>676.25</v>
      </c>
      <c r="F186" s="40">
        <v>664.69999999999993</v>
      </c>
      <c r="G186" s="40">
        <v>656.84999999999991</v>
      </c>
      <c r="H186" s="40">
        <v>695.65000000000009</v>
      </c>
      <c r="I186" s="40">
        <v>703.50000000000023</v>
      </c>
      <c r="J186" s="40">
        <v>715.05000000000018</v>
      </c>
      <c r="K186" s="31">
        <v>691.95</v>
      </c>
      <c r="L186" s="31">
        <v>672.55</v>
      </c>
      <c r="M186" s="31">
        <v>33.32667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537.65</v>
      </c>
      <c r="D187" s="40">
        <v>537.08333333333337</v>
      </c>
      <c r="E187" s="40">
        <v>528.31666666666672</v>
      </c>
      <c r="F187" s="40">
        <v>518.98333333333335</v>
      </c>
      <c r="G187" s="40">
        <v>510.2166666666667</v>
      </c>
      <c r="H187" s="40">
        <v>546.41666666666674</v>
      </c>
      <c r="I187" s="40">
        <v>555.18333333333339</v>
      </c>
      <c r="J187" s="40">
        <v>564.51666666666677</v>
      </c>
      <c r="K187" s="31">
        <v>545.85</v>
      </c>
      <c r="L187" s="31">
        <v>527.75</v>
      </c>
      <c r="M187" s="31">
        <v>18.520700000000001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628.45000000000005</v>
      </c>
      <c r="D188" s="40">
        <v>626.9666666666667</v>
      </c>
      <c r="E188" s="40">
        <v>615.98333333333335</v>
      </c>
      <c r="F188" s="40">
        <v>603.51666666666665</v>
      </c>
      <c r="G188" s="40">
        <v>592.5333333333333</v>
      </c>
      <c r="H188" s="40">
        <v>639.43333333333339</v>
      </c>
      <c r="I188" s="40">
        <v>650.41666666666674</v>
      </c>
      <c r="J188" s="40">
        <v>662.88333333333344</v>
      </c>
      <c r="K188" s="31">
        <v>637.95000000000005</v>
      </c>
      <c r="L188" s="31">
        <v>614.5</v>
      </c>
      <c r="M188" s="31">
        <v>6.5770900000000001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575.65</v>
      </c>
      <c r="D189" s="40">
        <v>577.2166666666667</v>
      </c>
      <c r="E189" s="40">
        <v>570.43333333333339</v>
      </c>
      <c r="F189" s="40">
        <v>565.2166666666667</v>
      </c>
      <c r="G189" s="40">
        <v>558.43333333333339</v>
      </c>
      <c r="H189" s="40">
        <v>582.43333333333339</v>
      </c>
      <c r="I189" s="40">
        <v>589.2166666666667</v>
      </c>
      <c r="J189" s="40">
        <v>594.43333333333339</v>
      </c>
      <c r="K189" s="31">
        <v>584</v>
      </c>
      <c r="L189" s="31">
        <v>572</v>
      </c>
      <c r="M189" s="31">
        <v>10.045070000000001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738.75</v>
      </c>
      <c r="D190" s="40">
        <v>739</v>
      </c>
      <c r="E190" s="40">
        <v>729.4</v>
      </c>
      <c r="F190" s="40">
        <v>720.05</v>
      </c>
      <c r="G190" s="40">
        <v>710.44999999999993</v>
      </c>
      <c r="H190" s="40">
        <v>748.35</v>
      </c>
      <c r="I190" s="40">
        <v>757.94999999999993</v>
      </c>
      <c r="J190" s="40">
        <v>767.30000000000007</v>
      </c>
      <c r="K190" s="31">
        <v>748.6</v>
      </c>
      <c r="L190" s="31">
        <v>729.65</v>
      </c>
      <c r="M190" s="31">
        <v>17.285830000000001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3197.8</v>
      </c>
      <c r="D191" s="40">
        <v>3178.2166666666667</v>
      </c>
      <c r="E191" s="40">
        <v>3151.9833333333336</v>
      </c>
      <c r="F191" s="40">
        <v>3106.166666666667</v>
      </c>
      <c r="G191" s="40">
        <v>3079.9333333333338</v>
      </c>
      <c r="H191" s="40">
        <v>3224.0333333333333</v>
      </c>
      <c r="I191" s="40">
        <v>3250.266666666666</v>
      </c>
      <c r="J191" s="40">
        <v>3296.083333333333</v>
      </c>
      <c r="K191" s="31">
        <v>3204.45</v>
      </c>
      <c r="L191" s="31">
        <v>3132.4</v>
      </c>
      <c r="M191" s="31">
        <v>16.606539999999999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754.9</v>
      </c>
      <c r="D192" s="40">
        <v>754.70000000000016</v>
      </c>
      <c r="E192" s="40">
        <v>739.40000000000032</v>
      </c>
      <c r="F192" s="40">
        <v>723.9000000000002</v>
      </c>
      <c r="G192" s="40">
        <v>708.60000000000036</v>
      </c>
      <c r="H192" s="40">
        <v>770.20000000000027</v>
      </c>
      <c r="I192" s="40">
        <v>785.50000000000023</v>
      </c>
      <c r="J192" s="40">
        <v>801.00000000000023</v>
      </c>
      <c r="K192" s="31">
        <v>770</v>
      </c>
      <c r="L192" s="31">
        <v>739.2</v>
      </c>
      <c r="M192" s="31">
        <v>31.12462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4177</v>
      </c>
      <c r="D193" s="40">
        <v>4183.2833333333338</v>
      </c>
      <c r="E193" s="40">
        <v>4146.5666666666675</v>
      </c>
      <c r="F193" s="40">
        <v>4116.1333333333341</v>
      </c>
      <c r="G193" s="40">
        <v>4079.4166666666679</v>
      </c>
      <c r="H193" s="40">
        <v>4213.7166666666672</v>
      </c>
      <c r="I193" s="40">
        <v>4250.4333333333325</v>
      </c>
      <c r="J193" s="40">
        <v>4280.8666666666668</v>
      </c>
      <c r="K193" s="31">
        <v>4220</v>
      </c>
      <c r="L193" s="31">
        <v>4152.8500000000004</v>
      </c>
      <c r="M193" s="31">
        <v>1.0456000000000001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284.45</v>
      </c>
      <c r="D194" s="40">
        <v>286.31666666666666</v>
      </c>
      <c r="E194" s="40">
        <v>281.73333333333335</v>
      </c>
      <c r="F194" s="40">
        <v>279.01666666666671</v>
      </c>
      <c r="G194" s="40">
        <v>274.43333333333339</v>
      </c>
      <c r="H194" s="40">
        <v>289.0333333333333</v>
      </c>
      <c r="I194" s="40">
        <v>293.61666666666667</v>
      </c>
      <c r="J194" s="40">
        <v>296.33333333333326</v>
      </c>
      <c r="K194" s="31">
        <v>290.89999999999998</v>
      </c>
      <c r="L194" s="31">
        <v>283.60000000000002</v>
      </c>
      <c r="M194" s="31">
        <v>361.39724999999999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120.35</v>
      </c>
      <c r="D195" s="40">
        <v>120.2</v>
      </c>
      <c r="E195" s="40">
        <v>118.55000000000001</v>
      </c>
      <c r="F195" s="40">
        <v>116.75000000000001</v>
      </c>
      <c r="G195" s="40">
        <v>115.10000000000002</v>
      </c>
      <c r="H195" s="40">
        <v>122</v>
      </c>
      <c r="I195" s="40">
        <v>123.65</v>
      </c>
      <c r="J195" s="40">
        <v>125.44999999999999</v>
      </c>
      <c r="K195" s="31">
        <v>121.85</v>
      </c>
      <c r="L195" s="31">
        <v>118.4</v>
      </c>
      <c r="M195" s="31">
        <v>194.51371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1365</v>
      </c>
      <c r="D196" s="40">
        <v>1347.05</v>
      </c>
      <c r="E196" s="40">
        <v>1324.1499999999999</v>
      </c>
      <c r="F196" s="40">
        <v>1283.3</v>
      </c>
      <c r="G196" s="40">
        <v>1260.3999999999999</v>
      </c>
      <c r="H196" s="40">
        <v>1387.8999999999999</v>
      </c>
      <c r="I196" s="40">
        <v>1410.8</v>
      </c>
      <c r="J196" s="40">
        <v>1451.6499999999999</v>
      </c>
      <c r="K196" s="31">
        <v>1369.95</v>
      </c>
      <c r="L196" s="31">
        <v>1306.2</v>
      </c>
      <c r="M196" s="31">
        <v>128.35124999999999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1119.55</v>
      </c>
      <c r="D197" s="40">
        <v>1118.9166666666667</v>
      </c>
      <c r="E197" s="40">
        <v>1107.1333333333334</v>
      </c>
      <c r="F197" s="40">
        <v>1094.7166666666667</v>
      </c>
      <c r="G197" s="40">
        <v>1082.9333333333334</v>
      </c>
      <c r="H197" s="40">
        <v>1131.3333333333335</v>
      </c>
      <c r="I197" s="40">
        <v>1143.1166666666668</v>
      </c>
      <c r="J197" s="40">
        <v>1155.5333333333335</v>
      </c>
      <c r="K197" s="31">
        <v>1130.7</v>
      </c>
      <c r="L197" s="31">
        <v>1106.5</v>
      </c>
      <c r="M197" s="31">
        <v>25.330349999999999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1040.6500000000001</v>
      </c>
      <c r="D198" s="40">
        <v>1039.8666666666668</v>
      </c>
      <c r="E198" s="40">
        <v>1018.8333333333335</v>
      </c>
      <c r="F198" s="40">
        <v>997.01666666666665</v>
      </c>
      <c r="G198" s="40">
        <v>975.98333333333335</v>
      </c>
      <c r="H198" s="40">
        <v>1061.6833333333336</v>
      </c>
      <c r="I198" s="40">
        <v>1082.7166666666669</v>
      </c>
      <c r="J198" s="40">
        <v>1104.5333333333338</v>
      </c>
      <c r="K198" s="31">
        <v>1060.9000000000001</v>
      </c>
      <c r="L198" s="31">
        <v>1018.05</v>
      </c>
      <c r="M198" s="31">
        <v>11.13251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1723.55</v>
      </c>
      <c r="D199" s="40">
        <v>1729.45</v>
      </c>
      <c r="E199" s="40">
        <v>1709.7</v>
      </c>
      <c r="F199" s="40">
        <v>1695.85</v>
      </c>
      <c r="G199" s="40">
        <v>1676.1</v>
      </c>
      <c r="H199" s="40">
        <v>1743.3000000000002</v>
      </c>
      <c r="I199" s="40">
        <v>1763.0500000000002</v>
      </c>
      <c r="J199" s="40">
        <v>1776.9000000000003</v>
      </c>
      <c r="K199" s="31">
        <v>1749.2</v>
      </c>
      <c r="L199" s="31">
        <v>1715.6</v>
      </c>
      <c r="M199" s="31">
        <v>17.149570000000001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3084.7</v>
      </c>
      <c r="D200" s="40">
        <v>3026.5</v>
      </c>
      <c r="E200" s="40">
        <v>2946.2</v>
      </c>
      <c r="F200" s="40">
        <v>2807.7</v>
      </c>
      <c r="G200" s="40">
        <v>2727.3999999999996</v>
      </c>
      <c r="H200" s="40">
        <v>3165</v>
      </c>
      <c r="I200" s="40">
        <v>3245.3</v>
      </c>
      <c r="J200" s="40">
        <v>3383.8</v>
      </c>
      <c r="K200" s="31">
        <v>3106.8</v>
      </c>
      <c r="L200" s="31">
        <v>2888</v>
      </c>
      <c r="M200" s="31">
        <v>9.1636399999999991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454.6</v>
      </c>
      <c r="D201" s="40">
        <v>453.48333333333335</v>
      </c>
      <c r="E201" s="40">
        <v>447.11666666666667</v>
      </c>
      <c r="F201" s="40">
        <v>439.63333333333333</v>
      </c>
      <c r="G201" s="40">
        <v>433.26666666666665</v>
      </c>
      <c r="H201" s="40">
        <v>460.9666666666667</v>
      </c>
      <c r="I201" s="40">
        <v>467.33333333333337</v>
      </c>
      <c r="J201" s="40">
        <v>474.81666666666672</v>
      </c>
      <c r="K201" s="31">
        <v>459.85</v>
      </c>
      <c r="L201" s="31">
        <v>446</v>
      </c>
      <c r="M201" s="31">
        <v>8.3398299999999992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926.3</v>
      </c>
      <c r="D202" s="40">
        <v>918.81666666666661</v>
      </c>
      <c r="E202" s="40">
        <v>905.93333333333317</v>
      </c>
      <c r="F202" s="40">
        <v>885.56666666666661</v>
      </c>
      <c r="G202" s="40">
        <v>872.68333333333317</v>
      </c>
      <c r="H202" s="40">
        <v>939.18333333333317</v>
      </c>
      <c r="I202" s="40">
        <v>952.06666666666661</v>
      </c>
      <c r="J202" s="40">
        <v>972.43333333333317</v>
      </c>
      <c r="K202" s="31">
        <v>931.7</v>
      </c>
      <c r="L202" s="31">
        <v>898.45</v>
      </c>
      <c r="M202" s="31">
        <v>7.4039900000000003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814.65</v>
      </c>
      <c r="D203" s="40">
        <v>810.08333333333337</v>
      </c>
      <c r="E203" s="40">
        <v>801.51666666666677</v>
      </c>
      <c r="F203" s="40">
        <v>788.38333333333344</v>
      </c>
      <c r="G203" s="40">
        <v>779.81666666666683</v>
      </c>
      <c r="H203" s="40">
        <v>823.2166666666667</v>
      </c>
      <c r="I203" s="40">
        <v>831.7833333333333</v>
      </c>
      <c r="J203" s="40">
        <v>844.91666666666663</v>
      </c>
      <c r="K203" s="31">
        <v>818.65</v>
      </c>
      <c r="L203" s="31">
        <v>796.95</v>
      </c>
      <c r="M203" s="31">
        <v>31.72824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7654.65</v>
      </c>
      <c r="D204" s="40">
        <v>7616.55</v>
      </c>
      <c r="E204" s="40">
        <v>7548.1</v>
      </c>
      <c r="F204" s="40">
        <v>7441.55</v>
      </c>
      <c r="G204" s="40">
        <v>7373.1</v>
      </c>
      <c r="H204" s="40">
        <v>7723.1</v>
      </c>
      <c r="I204" s="40">
        <v>7791.5499999999993</v>
      </c>
      <c r="J204" s="40">
        <v>7898.1</v>
      </c>
      <c r="K204" s="31">
        <v>7685</v>
      </c>
      <c r="L204" s="31">
        <v>7510</v>
      </c>
      <c r="M204" s="31">
        <v>2.8953099999999998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35.5</v>
      </c>
      <c r="D205" s="40">
        <v>35.633333333333333</v>
      </c>
      <c r="E205" s="40">
        <v>35.066666666666663</v>
      </c>
      <c r="F205" s="40">
        <v>34.633333333333333</v>
      </c>
      <c r="G205" s="40">
        <v>34.066666666666663</v>
      </c>
      <c r="H205" s="40">
        <v>36.066666666666663</v>
      </c>
      <c r="I205" s="40">
        <v>36.63333333333334</v>
      </c>
      <c r="J205" s="40">
        <v>37.066666666666663</v>
      </c>
      <c r="K205" s="31">
        <v>36.200000000000003</v>
      </c>
      <c r="L205" s="31">
        <v>35.200000000000003</v>
      </c>
      <c r="M205" s="31">
        <v>70.864689999999996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1443.55</v>
      </c>
      <c r="D206" s="40">
        <v>1433.25</v>
      </c>
      <c r="E206" s="40">
        <v>1410.45</v>
      </c>
      <c r="F206" s="40">
        <v>1377.3500000000001</v>
      </c>
      <c r="G206" s="40">
        <v>1354.5500000000002</v>
      </c>
      <c r="H206" s="40">
        <v>1466.35</v>
      </c>
      <c r="I206" s="40">
        <v>1489.15</v>
      </c>
      <c r="J206" s="40">
        <v>1522.2499999999998</v>
      </c>
      <c r="K206" s="31">
        <v>1456.05</v>
      </c>
      <c r="L206" s="31">
        <v>1400.15</v>
      </c>
      <c r="M206" s="31">
        <v>5.3833799999999998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635.95000000000005</v>
      </c>
      <c r="D207" s="40">
        <v>637.68333333333339</v>
      </c>
      <c r="E207" s="40">
        <v>627.36666666666679</v>
      </c>
      <c r="F207" s="40">
        <v>618.78333333333342</v>
      </c>
      <c r="G207" s="40">
        <v>608.46666666666681</v>
      </c>
      <c r="H207" s="40">
        <v>646.26666666666677</v>
      </c>
      <c r="I207" s="40">
        <v>656.58333333333337</v>
      </c>
      <c r="J207" s="40">
        <v>665.16666666666674</v>
      </c>
      <c r="K207" s="31">
        <v>648</v>
      </c>
      <c r="L207" s="31">
        <v>629.1</v>
      </c>
      <c r="M207" s="31">
        <v>18.44171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247.7</v>
      </c>
      <c r="D208" s="40">
        <v>248.81666666666669</v>
      </c>
      <c r="E208" s="40">
        <v>245.13333333333338</v>
      </c>
      <c r="F208" s="40">
        <v>242.56666666666669</v>
      </c>
      <c r="G208" s="40">
        <v>238.88333333333338</v>
      </c>
      <c r="H208" s="40">
        <v>251.38333333333338</v>
      </c>
      <c r="I208" s="40">
        <v>255.06666666666672</v>
      </c>
      <c r="J208" s="40">
        <v>257.63333333333338</v>
      </c>
      <c r="K208" s="31">
        <v>252.5</v>
      </c>
      <c r="L208" s="31">
        <v>246.25</v>
      </c>
      <c r="M208" s="31">
        <v>6.6126300000000002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759.25</v>
      </c>
      <c r="D209" s="40">
        <v>754.68333333333339</v>
      </c>
      <c r="E209" s="40">
        <v>747.61666666666679</v>
      </c>
      <c r="F209" s="40">
        <v>735.98333333333335</v>
      </c>
      <c r="G209" s="40">
        <v>728.91666666666674</v>
      </c>
      <c r="H209" s="40">
        <v>766.31666666666683</v>
      </c>
      <c r="I209" s="40">
        <v>773.38333333333344</v>
      </c>
      <c r="J209" s="40">
        <v>785.01666666666688</v>
      </c>
      <c r="K209" s="31">
        <v>761.75</v>
      </c>
      <c r="L209" s="31">
        <v>743.05</v>
      </c>
      <c r="M209" s="31">
        <v>3.2674099999999999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270.10000000000002</v>
      </c>
      <c r="D210" s="40">
        <v>267.34999999999997</v>
      </c>
      <c r="E210" s="40">
        <v>263.74999999999994</v>
      </c>
      <c r="F210" s="40">
        <v>257.39999999999998</v>
      </c>
      <c r="G210" s="40">
        <v>253.79999999999995</v>
      </c>
      <c r="H210" s="40">
        <v>273.69999999999993</v>
      </c>
      <c r="I210" s="40">
        <v>277.29999999999995</v>
      </c>
      <c r="J210" s="40">
        <v>283.64999999999992</v>
      </c>
      <c r="K210" s="31">
        <v>270.95</v>
      </c>
      <c r="L210" s="31">
        <v>261</v>
      </c>
      <c r="M210" s="31">
        <v>73.350890000000007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8.35</v>
      </c>
      <c r="D211" s="40">
        <v>8.4333333333333336</v>
      </c>
      <c r="E211" s="40">
        <v>8.1166666666666671</v>
      </c>
      <c r="F211" s="40">
        <v>7.8833333333333329</v>
      </c>
      <c r="G211" s="40">
        <v>7.5666666666666664</v>
      </c>
      <c r="H211" s="40">
        <v>8.6666666666666679</v>
      </c>
      <c r="I211" s="40">
        <v>8.9833333333333343</v>
      </c>
      <c r="J211" s="40">
        <v>9.2166666666666686</v>
      </c>
      <c r="K211" s="31">
        <v>8.75</v>
      </c>
      <c r="L211" s="31">
        <v>8.1999999999999993</v>
      </c>
      <c r="M211" s="31">
        <v>2686.1478999999999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1016.45</v>
      </c>
      <c r="D212" s="40">
        <v>1016.9500000000002</v>
      </c>
      <c r="E212" s="40">
        <v>1008.5000000000002</v>
      </c>
      <c r="F212" s="40">
        <v>1000.5500000000001</v>
      </c>
      <c r="G212" s="40">
        <v>992.10000000000014</v>
      </c>
      <c r="H212" s="40">
        <v>1024.9000000000003</v>
      </c>
      <c r="I212" s="40">
        <v>1033.3500000000004</v>
      </c>
      <c r="J212" s="40">
        <v>1041.3000000000004</v>
      </c>
      <c r="K212" s="31">
        <v>1025.4000000000001</v>
      </c>
      <c r="L212" s="31">
        <v>1009</v>
      </c>
      <c r="M212" s="31">
        <v>6.32463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2171.0500000000002</v>
      </c>
      <c r="D213" s="40">
        <v>2179.15</v>
      </c>
      <c r="E213" s="40">
        <v>2148.4</v>
      </c>
      <c r="F213" s="40">
        <v>2125.75</v>
      </c>
      <c r="G213" s="40">
        <v>2095</v>
      </c>
      <c r="H213" s="40">
        <v>2201.8000000000002</v>
      </c>
      <c r="I213" s="40">
        <v>2232.5500000000002</v>
      </c>
      <c r="J213" s="40">
        <v>2255.2000000000003</v>
      </c>
      <c r="K213" s="31">
        <v>2209.9</v>
      </c>
      <c r="L213" s="31">
        <v>2156.5</v>
      </c>
      <c r="M213" s="31">
        <v>0.47721000000000002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591.95000000000005</v>
      </c>
      <c r="D214" s="40">
        <v>589.43333333333339</v>
      </c>
      <c r="E214" s="40">
        <v>585.51666666666677</v>
      </c>
      <c r="F214" s="40">
        <v>579.08333333333337</v>
      </c>
      <c r="G214" s="40">
        <v>575.16666666666674</v>
      </c>
      <c r="H214" s="40">
        <v>595.86666666666679</v>
      </c>
      <c r="I214" s="40">
        <v>599.7833333333333</v>
      </c>
      <c r="J214" s="40">
        <v>606.21666666666681</v>
      </c>
      <c r="K214" s="40">
        <v>593.35</v>
      </c>
      <c r="L214" s="40">
        <v>583</v>
      </c>
      <c r="M214" s="40">
        <v>45.7393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12.95</v>
      </c>
      <c r="D215" s="40">
        <v>12.966666666666667</v>
      </c>
      <c r="E215" s="40">
        <v>12.833333333333334</v>
      </c>
      <c r="F215" s="40">
        <v>12.716666666666667</v>
      </c>
      <c r="G215" s="40">
        <v>12.583333333333334</v>
      </c>
      <c r="H215" s="40">
        <v>13.083333333333334</v>
      </c>
      <c r="I215" s="40">
        <v>13.216666666666667</v>
      </c>
      <c r="J215" s="40">
        <v>13.333333333333334</v>
      </c>
      <c r="K215" s="40">
        <v>13.1</v>
      </c>
      <c r="L215" s="40">
        <v>12.85</v>
      </c>
      <c r="M215" s="40">
        <v>1291.41525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200.55</v>
      </c>
      <c r="D216" s="40">
        <v>200.28333333333333</v>
      </c>
      <c r="E216" s="40">
        <v>198.56666666666666</v>
      </c>
      <c r="F216" s="40">
        <v>196.58333333333334</v>
      </c>
      <c r="G216" s="40">
        <v>194.86666666666667</v>
      </c>
      <c r="H216" s="40">
        <v>202.26666666666665</v>
      </c>
      <c r="I216" s="40">
        <v>203.98333333333329</v>
      </c>
      <c r="J216" s="40">
        <v>205.96666666666664</v>
      </c>
      <c r="K216" s="40">
        <v>202</v>
      </c>
      <c r="L216" s="40">
        <v>198.3</v>
      </c>
      <c r="M216" s="40">
        <v>67.393820000000005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1"/>
      <c r="B1" s="452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44406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44" t="s">
        <v>16</v>
      </c>
      <c r="B9" s="446" t="s">
        <v>18</v>
      </c>
      <c r="C9" s="450" t="s">
        <v>20</v>
      </c>
      <c r="D9" s="450" t="s">
        <v>21</v>
      </c>
      <c r="E9" s="441" t="s">
        <v>22</v>
      </c>
      <c r="F9" s="442"/>
      <c r="G9" s="443"/>
      <c r="H9" s="441" t="s">
        <v>23</v>
      </c>
      <c r="I9" s="442"/>
      <c r="J9" s="443"/>
      <c r="K9" s="26"/>
      <c r="L9" s="27"/>
      <c r="M9" s="55"/>
      <c r="N9" s="1"/>
      <c r="O9" s="1"/>
    </row>
    <row r="10" spans="1:15" ht="42.75" customHeight="1">
      <c r="A10" s="448"/>
      <c r="B10" s="449"/>
      <c r="C10" s="449"/>
      <c r="D10" s="44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24742.3</v>
      </c>
      <c r="D11" s="40">
        <v>24749.016666666666</v>
      </c>
      <c r="E11" s="40">
        <v>24508.033333333333</v>
      </c>
      <c r="F11" s="40">
        <v>24273.766666666666</v>
      </c>
      <c r="G11" s="40">
        <v>24032.783333333333</v>
      </c>
      <c r="H11" s="40">
        <v>24983.283333333333</v>
      </c>
      <c r="I11" s="40">
        <v>25224.266666666663</v>
      </c>
      <c r="J11" s="40">
        <v>25458.533333333333</v>
      </c>
      <c r="K11" s="31">
        <v>24990</v>
      </c>
      <c r="L11" s="31">
        <v>24514.75</v>
      </c>
      <c r="M11" s="31">
        <v>9.9399999999999992E-3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1699.05</v>
      </c>
      <c r="D12" s="40">
        <v>1687.1000000000001</v>
      </c>
      <c r="E12" s="40">
        <v>1665.7000000000003</v>
      </c>
      <c r="F12" s="40">
        <v>1632.3500000000001</v>
      </c>
      <c r="G12" s="40">
        <v>1610.9500000000003</v>
      </c>
      <c r="H12" s="40">
        <v>1720.4500000000003</v>
      </c>
      <c r="I12" s="40">
        <v>1741.8500000000004</v>
      </c>
      <c r="J12" s="40">
        <v>1775.2000000000003</v>
      </c>
      <c r="K12" s="31">
        <v>1708.5</v>
      </c>
      <c r="L12" s="31">
        <v>1653.75</v>
      </c>
      <c r="M12" s="31">
        <v>1.07633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1926.75</v>
      </c>
      <c r="D13" s="40">
        <v>1916.7333333333333</v>
      </c>
      <c r="E13" s="40">
        <v>1895.0166666666667</v>
      </c>
      <c r="F13" s="40">
        <v>1863.2833333333333</v>
      </c>
      <c r="G13" s="40">
        <v>1841.5666666666666</v>
      </c>
      <c r="H13" s="40">
        <v>1948.4666666666667</v>
      </c>
      <c r="I13" s="40">
        <v>1970.1833333333334</v>
      </c>
      <c r="J13" s="40">
        <v>2001.9166666666667</v>
      </c>
      <c r="K13" s="31">
        <v>1938.45</v>
      </c>
      <c r="L13" s="31">
        <v>1885</v>
      </c>
      <c r="M13" s="31">
        <v>0.16880999999999999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2393.9</v>
      </c>
      <c r="D14" s="40">
        <v>2373.7833333333333</v>
      </c>
      <c r="E14" s="40">
        <v>2350.3666666666668</v>
      </c>
      <c r="F14" s="40">
        <v>2306.8333333333335</v>
      </c>
      <c r="G14" s="40">
        <v>2283.416666666667</v>
      </c>
      <c r="H14" s="40">
        <v>2417.3166666666666</v>
      </c>
      <c r="I14" s="40">
        <v>2440.7333333333336</v>
      </c>
      <c r="J14" s="40">
        <v>2484.2666666666664</v>
      </c>
      <c r="K14" s="31">
        <v>2397.1999999999998</v>
      </c>
      <c r="L14" s="31">
        <v>2330.25</v>
      </c>
      <c r="M14" s="31">
        <v>4.3716999999999997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1984.75</v>
      </c>
      <c r="D15" s="40">
        <v>1990.0833333333333</v>
      </c>
      <c r="E15" s="40">
        <v>1957.7166666666665</v>
      </c>
      <c r="F15" s="40">
        <v>1930.6833333333332</v>
      </c>
      <c r="G15" s="40">
        <v>1898.3166666666664</v>
      </c>
      <c r="H15" s="40">
        <v>2017.1166666666666</v>
      </c>
      <c r="I15" s="40">
        <v>2049.4833333333336</v>
      </c>
      <c r="J15" s="40">
        <v>2076.5166666666664</v>
      </c>
      <c r="K15" s="31">
        <v>2022.45</v>
      </c>
      <c r="L15" s="31">
        <v>1963.05</v>
      </c>
      <c r="M15" s="31">
        <v>7.8640000000000002E-2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1790.85</v>
      </c>
      <c r="D16" s="40">
        <v>1784.5666666666666</v>
      </c>
      <c r="E16" s="40">
        <v>1719.2833333333333</v>
      </c>
      <c r="F16" s="40">
        <v>1647.7166666666667</v>
      </c>
      <c r="G16" s="40">
        <v>1582.4333333333334</v>
      </c>
      <c r="H16" s="40">
        <v>1856.1333333333332</v>
      </c>
      <c r="I16" s="40">
        <v>1921.4166666666665</v>
      </c>
      <c r="J16" s="40">
        <v>1992.9833333333331</v>
      </c>
      <c r="K16" s="31">
        <v>1849.85</v>
      </c>
      <c r="L16" s="31">
        <v>1713</v>
      </c>
      <c r="M16" s="31">
        <v>6.7985699999999998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1174.1500000000001</v>
      </c>
      <c r="D17" s="40">
        <v>1167.3999999999999</v>
      </c>
      <c r="E17" s="40">
        <v>1139.7999999999997</v>
      </c>
      <c r="F17" s="40">
        <v>1105.4499999999998</v>
      </c>
      <c r="G17" s="40">
        <v>1077.8499999999997</v>
      </c>
      <c r="H17" s="40">
        <v>1201.7499999999998</v>
      </c>
      <c r="I17" s="40">
        <v>1229.3499999999997</v>
      </c>
      <c r="J17" s="40">
        <v>1263.6999999999998</v>
      </c>
      <c r="K17" s="31">
        <v>1195</v>
      </c>
      <c r="L17" s="31">
        <v>1133.05</v>
      </c>
      <c r="M17" s="31">
        <v>10.87344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674.95</v>
      </c>
      <c r="D18" s="40">
        <v>678.94999999999993</v>
      </c>
      <c r="E18" s="40">
        <v>663.99999999999989</v>
      </c>
      <c r="F18" s="40">
        <v>653.04999999999995</v>
      </c>
      <c r="G18" s="40">
        <v>638.09999999999991</v>
      </c>
      <c r="H18" s="40">
        <v>689.89999999999986</v>
      </c>
      <c r="I18" s="40">
        <v>704.84999999999991</v>
      </c>
      <c r="J18" s="40">
        <v>715.79999999999984</v>
      </c>
      <c r="K18" s="31">
        <v>693.9</v>
      </c>
      <c r="L18" s="31">
        <v>668</v>
      </c>
      <c r="M18" s="31">
        <v>15.9474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880.7</v>
      </c>
      <c r="D19" s="40">
        <v>881.9</v>
      </c>
      <c r="E19" s="40">
        <v>866.59999999999991</v>
      </c>
      <c r="F19" s="40">
        <v>852.49999999999989</v>
      </c>
      <c r="G19" s="40">
        <v>837.19999999999982</v>
      </c>
      <c r="H19" s="40">
        <v>896</v>
      </c>
      <c r="I19" s="40">
        <v>911.3</v>
      </c>
      <c r="J19" s="40">
        <v>925.40000000000009</v>
      </c>
      <c r="K19" s="31">
        <v>897.2</v>
      </c>
      <c r="L19" s="31">
        <v>867.8</v>
      </c>
      <c r="M19" s="31">
        <v>6.6968300000000003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2560.9499999999998</v>
      </c>
      <c r="D20" s="40">
        <v>2575.4666666666667</v>
      </c>
      <c r="E20" s="40">
        <v>2535.4833333333336</v>
      </c>
      <c r="F20" s="40">
        <v>2510.0166666666669</v>
      </c>
      <c r="G20" s="40">
        <v>2470.0333333333338</v>
      </c>
      <c r="H20" s="40">
        <v>2600.9333333333334</v>
      </c>
      <c r="I20" s="40">
        <v>2640.9166666666661</v>
      </c>
      <c r="J20" s="40">
        <v>2666.3833333333332</v>
      </c>
      <c r="K20" s="31">
        <v>2615.4499999999998</v>
      </c>
      <c r="L20" s="31">
        <v>2550</v>
      </c>
      <c r="M20" s="31">
        <v>0.98050999999999999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17935.150000000001</v>
      </c>
      <c r="D21" s="40">
        <v>17909.216666666667</v>
      </c>
      <c r="E21" s="40">
        <v>17833.433333333334</v>
      </c>
      <c r="F21" s="40">
        <v>17731.716666666667</v>
      </c>
      <c r="G21" s="40">
        <v>17655.933333333334</v>
      </c>
      <c r="H21" s="40">
        <v>18010.933333333334</v>
      </c>
      <c r="I21" s="40">
        <v>18086.716666666667</v>
      </c>
      <c r="J21" s="40">
        <v>18188.433333333334</v>
      </c>
      <c r="K21" s="31">
        <v>17985</v>
      </c>
      <c r="L21" s="31">
        <v>17807.5</v>
      </c>
      <c r="M21" s="31">
        <v>0.1532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1399.9</v>
      </c>
      <c r="D22" s="40">
        <v>1401.0999999999997</v>
      </c>
      <c r="E22" s="40">
        <v>1377.3999999999994</v>
      </c>
      <c r="F22" s="40">
        <v>1354.8999999999996</v>
      </c>
      <c r="G22" s="40">
        <v>1331.1999999999994</v>
      </c>
      <c r="H22" s="40">
        <v>1423.5999999999995</v>
      </c>
      <c r="I22" s="40">
        <v>1447.2999999999997</v>
      </c>
      <c r="J22" s="40">
        <v>1469.7999999999995</v>
      </c>
      <c r="K22" s="31">
        <v>1424.8</v>
      </c>
      <c r="L22" s="31">
        <v>1378.6</v>
      </c>
      <c r="M22" s="31">
        <v>31.886060000000001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945.65</v>
      </c>
      <c r="D23" s="40">
        <v>924.55000000000007</v>
      </c>
      <c r="E23" s="40">
        <v>896.10000000000014</v>
      </c>
      <c r="F23" s="40">
        <v>846.55000000000007</v>
      </c>
      <c r="G23" s="40">
        <v>818.10000000000014</v>
      </c>
      <c r="H23" s="40">
        <v>974.10000000000014</v>
      </c>
      <c r="I23" s="40">
        <v>1002.5500000000002</v>
      </c>
      <c r="J23" s="40">
        <v>1052.1000000000001</v>
      </c>
      <c r="K23" s="31">
        <v>953</v>
      </c>
      <c r="L23" s="31">
        <v>875</v>
      </c>
      <c r="M23" s="31">
        <v>1.6391100000000001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665.4</v>
      </c>
      <c r="D24" s="40">
        <v>665.45</v>
      </c>
      <c r="E24" s="40">
        <v>654.15000000000009</v>
      </c>
      <c r="F24" s="40">
        <v>642.90000000000009</v>
      </c>
      <c r="G24" s="40">
        <v>631.60000000000014</v>
      </c>
      <c r="H24" s="40">
        <v>676.7</v>
      </c>
      <c r="I24" s="40">
        <v>688</v>
      </c>
      <c r="J24" s="40">
        <v>699.25</v>
      </c>
      <c r="K24" s="31">
        <v>676.75</v>
      </c>
      <c r="L24" s="31">
        <v>654.20000000000005</v>
      </c>
      <c r="M24" s="31">
        <v>111.32158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933.4</v>
      </c>
      <c r="D25" s="40">
        <v>921.80000000000007</v>
      </c>
      <c r="E25" s="40">
        <v>902.60000000000014</v>
      </c>
      <c r="F25" s="40">
        <v>871.80000000000007</v>
      </c>
      <c r="G25" s="40">
        <v>852.60000000000014</v>
      </c>
      <c r="H25" s="40">
        <v>952.60000000000014</v>
      </c>
      <c r="I25" s="40">
        <v>971.80000000000018</v>
      </c>
      <c r="J25" s="40">
        <v>1002.6000000000001</v>
      </c>
      <c r="K25" s="31">
        <v>941</v>
      </c>
      <c r="L25" s="31">
        <v>891</v>
      </c>
      <c r="M25" s="31">
        <v>1.59266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940.75</v>
      </c>
      <c r="D26" s="40">
        <v>919.30000000000007</v>
      </c>
      <c r="E26" s="40">
        <v>892.45000000000016</v>
      </c>
      <c r="F26" s="40">
        <v>844.15000000000009</v>
      </c>
      <c r="G26" s="40">
        <v>817.30000000000018</v>
      </c>
      <c r="H26" s="40">
        <v>967.60000000000014</v>
      </c>
      <c r="I26" s="40">
        <v>994.45</v>
      </c>
      <c r="J26" s="40">
        <v>1042.75</v>
      </c>
      <c r="K26" s="31">
        <v>946.15</v>
      </c>
      <c r="L26" s="31">
        <v>871</v>
      </c>
      <c r="M26" s="31">
        <v>0.89315999999999995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116.95</v>
      </c>
      <c r="D27" s="40">
        <v>116.75</v>
      </c>
      <c r="E27" s="40">
        <v>115.6</v>
      </c>
      <c r="F27" s="40">
        <v>114.25</v>
      </c>
      <c r="G27" s="40">
        <v>113.1</v>
      </c>
      <c r="H27" s="40">
        <v>118.1</v>
      </c>
      <c r="I27" s="40">
        <v>119.25</v>
      </c>
      <c r="J27" s="40">
        <v>120.6</v>
      </c>
      <c r="K27" s="31">
        <v>117.9</v>
      </c>
      <c r="L27" s="31">
        <v>115.4</v>
      </c>
      <c r="M27" s="31">
        <v>17.267430000000001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226.05</v>
      </c>
      <c r="D28" s="40">
        <v>222.31666666666669</v>
      </c>
      <c r="E28" s="40">
        <v>216.83333333333337</v>
      </c>
      <c r="F28" s="40">
        <v>207.61666666666667</v>
      </c>
      <c r="G28" s="40">
        <v>202.13333333333335</v>
      </c>
      <c r="H28" s="40">
        <v>231.53333333333339</v>
      </c>
      <c r="I28" s="40">
        <v>237.01666666666668</v>
      </c>
      <c r="J28" s="40">
        <v>246.23333333333341</v>
      </c>
      <c r="K28" s="31">
        <v>227.8</v>
      </c>
      <c r="L28" s="31">
        <v>213.1</v>
      </c>
      <c r="M28" s="31">
        <v>37.073399999999999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399.55</v>
      </c>
      <c r="D29" s="40">
        <v>400.98333333333335</v>
      </c>
      <c r="E29" s="40">
        <v>396.06666666666672</v>
      </c>
      <c r="F29" s="40">
        <v>392.58333333333337</v>
      </c>
      <c r="G29" s="40">
        <v>387.66666666666674</v>
      </c>
      <c r="H29" s="40">
        <v>404.4666666666667</v>
      </c>
      <c r="I29" s="40">
        <v>409.38333333333333</v>
      </c>
      <c r="J29" s="40">
        <v>412.86666666666667</v>
      </c>
      <c r="K29" s="31">
        <v>405.9</v>
      </c>
      <c r="L29" s="31">
        <v>397.5</v>
      </c>
      <c r="M29" s="31">
        <v>1.3193600000000001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305.7</v>
      </c>
      <c r="D30" s="40">
        <v>307.08333333333331</v>
      </c>
      <c r="E30" s="40">
        <v>300.36666666666662</v>
      </c>
      <c r="F30" s="40">
        <v>295.0333333333333</v>
      </c>
      <c r="G30" s="40">
        <v>288.31666666666661</v>
      </c>
      <c r="H30" s="40">
        <v>312.41666666666663</v>
      </c>
      <c r="I30" s="40">
        <v>319.13333333333333</v>
      </c>
      <c r="J30" s="40">
        <v>324.46666666666664</v>
      </c>
      <c r="K30" s="31">
        <v>313.8</v>
      </c>
      <c r="L30" s="31">
        <v>301.75</v>
      </c>
      <c r="M30" s="31">
        <v>6.6966799999999997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4131.8999999999996</v>
      </c>
      <c r="D31" s="40">
        <v>4180.6333333333332</v>
      </c>
      <c r="E31" s="40">
        <v>4061.2666666666664</v>
      </c>
      <c r="F31" s="40">
        <v>3990.6333333333332</v>
      </c>
      <c r="G31" s="40">
        <v>3871.2666666666664</v>
      </c>
      <c r="H31" s="40">
        <v>4251.2666666666664</v>
      </c>
      <c r="I31" s="40">
        <v>4370.6333333333332</v>
      </c>
      <c r="J31" s="40">
        <v>4441.2666666666664</v>
      </c>
      <c r="K31" s="31">
        <v>4300</v>
      </c>
      <c r="L31" s="31">
        <v>4110</v>
      </c>
      <c r="M31" s="31">
        <v>0.57437000000000005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2331.9</v>
      </c>
      <c r="D32" s="40">
        <v>2305.15</v>
      </c>
      <c r="E32" s="40">
        <v>2245.3000000000002</v>
      </c>
      <c r="F32" s="40">
        <v>2158.7000000000003</v>
      </c>
      <c r="G32" s="40">
        <v>2098.8500000000004</v>
      </c>
      <c r="H32" s="40">
        <v>2391.75</v>
      </c>
      <c r="I32" s="40">
        <v>2451.5999999999995</v>
      </c>
      <c r="J32" s="40">
        <v>2538.1999999999998</v>
      </c>
      <c r="K32" s="31">
        <v>2365</v>
      </c>
      <c r="L32" s="31">
        <v>2218.5500000000002</v>
      </c>
      <c r="M32" s="31">
        <v>2.7251400000000001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2255.15</v>
      </c>
      <c r="D33" s="40">
        <v>2255.0833333333335</v>
      </c>
      <c r="E33" s="40">
        <v>2240.0666666666671</v>
      </c>
      <c r="F33" s="40">
        <v>2224.9833333333336</v>
      </c>
      <c r="G33" s="40">
        <v>2209.9666666666672</v>
      </c>
      <c r="H33" s="40">
        <v>2270.166666666667</v>
      </c>
      <c r="I33" s="40">
        <v>2285.1833333333334</v>
      </c>
      <c r="J33" s="40">
        <v>2300.2666666666669</v>
      </c>
      <c r="K33" s="31">
        <v>2270.1</v>
      </c>
      <c r="L33" s="31">
        <v>2240</v>
      </c>
      <c r="M33" s="31">
        <v>4.6129999999999997E-2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125.85</v>
      </c>
      <c r="D34" s="40">
        <v>124.88333333333333</v>
      </c>
      <c r="E34" s="40">
        <v>123.46666666666665</v>
      </c>
      <c r="F34" s="40">
        <v>121.08333333333333</v>
      </c>
      <c r="G34" s="40">
        <v>119.66666666666666</v>
      </c>
      <c r="H34" s="40">
        <v>127.26666666666665</v>
      </c>
      <c r="I34" s="40">
        <v>128.68333333333334</v>
      </c>
      <c r="J34" s="40">
        <v>131.06666666666666</v>
      </c>
      <c r="K34" s="31">
        <v>126.3</v>
      </c>
      <c r="L34" s="31">
        <v>122.5</v>
      </c>
      <c r="M34" s="31">
        <v>6.0875000000000004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795.8</v>
      </c>
      <c r="D35" s="40">
        <v>802.26666666666677</v>
      </c>
      <c r="E35" s="40">
        <v>785.53333333333353</v>
      </c>
      <c r="F35" s="40">
        <v>775.26666666666677</v>
      </c>
      <c r="G35" s="40">
        <v>758.53333333333353</v>
      </c>
      <c r="H35" s="40">
        <v>812.53333333333353</v>
      </c>
      <c r="I35" s="40">
        <v>829.26666666666688</v>
      </c>
      <c r="J35" s="40">
        <v>839.53333333333353</v>
      </c>
      <c r="K35" s="31">
        <v>819</v>
      </c>
      <c r="L35" s="31">
        <v>792</v>
      </c>
      <c r="M35" s="31">
        <v>17.119009999999999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3370.7</v>
      </c>
      <c r="D36" s="40">
        <v>3389.75</v>
      </c>
      <c r="E36" s="40">
        <v>3344.95</v>
      </c>
      <c r="F36" s="40">
        <v>3319.2</v>
      </c>
      <c r="G36" s="40">
        <v>3274.3999999999996</v>
      </c>
      <c r="H36" s="40">
        <v>3415.5</v>
      </c>
      <c r="I36" s="40">
        <v>3460.3</v>
      </c>
      <c r="J36" s="40">
        <v>3486.05</v>
      </c>
      <c r="K36" s="31">
        <v>3434.55</v>
      </c>
      <c r="L36" s="31">
        <v>3364</v>
      </c>
      <c r="M36" s="31">
        <v>1.8196000000000001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4511.3500000000004</v>
      </c>
      <c r="D37" s="40">
        <v>4436.05</v>
      </c>
      <c r="E37" s="40">
        <v>4215.3</v>
      </c>
      <c r="F37" s="40">
        <v>3919.25</v>
      </c>
      <c r="G37" s="40">
        <v>3698.5</v>
      </c>
      <c r="H37" s="40">
        <v>4732.1000000000004</v>
      </c>
      <c r="I37" s="40">
        <v>4952.8500000000004</v>
      </c>
      <c r="J37" s="40">
        <v>5248.9000000000005</v>
      </c>
      <c r="K37" s="31">
        <v>4656.8</v>
      </c>
      <c r="L37" s="31">
        <v>4140</v>
      </c>
      <c r="M37" s="31">
        <v>4.3493500000000003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25.4</v>
      </c>
      <c r="D38" s="40">
        <v>25.016666666666666</v>
      </c>
      <c r="E38" s="40">
        <v>24.383333333333333</v>
      </c>
      <c r="F38" s="40">
        <v>23.366666666666667</v>
      </c>
      <c r="G38" s="40">
        <v>22.733333333333334</v>
      </c>
      <c r="H38" s="40">
        <v>26.033333333333331</v>
      </c>
      <c r="I38" s="40">
        <v>26.666666666666664</v>
      </c>
      <c r="J38" s="40">
        <v>27.68333333333333</v>
      </c>
      <c r="K38" s="31">
        <v>25.65</v>
      </c>
      <c r="L38" s="31">
        <v>24</v>
      </c>
      <c r="M38" s="31">
        <v>119.53507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713.4</v>
      </c>
      <c r="D39" s="40">
        <v>714.73333333333323</v>
      </c>
      <c r="E39" s="40">
        <v>707.36666666666645</v>
      </c>
      <c r="F39" s="40">
        <v>701.33333333333326</v>
      </c>
      <c r="G39" s="40">
        <v>693.96666666666647</v>
      </c>
      <c r="H39" s="40">
        <v>720.76666666666642</v>
      </c>
      <c r="I39" s="40">
        <v>728.13333333333321</v>
      </c>
      <c r="J39" s="40">
        <v>734.1666666666664</v>
      </c>
      <c r="K39" s="31">
        <v>722.1</v>
      </c>
      <c r="L39" s="31">
        <v>708.7</v>
      </c>
      <c r="M39" s="31">
        <v>5.3434200000000001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2997.5</v>
      </c>
      <c r="D40" s="40">
        <v>2989.5333333333333</v>
      </c>
      <c r="E40" s="40">
        <v>2962.4666666666667</v>
      </c>
      <c r="F40" s="40">
        <v>2927.4333333333334</v>
      </c>
      <c r="G40" s="40">
        <v>2900.3666666666668</v>
      </c>
      <c r="H40" s="40">
        <v>3024.5666666666666</v>
      </c>
      <c r="I40" s="40">
        <v>3051.6333333333332</v>
      </c>
      <c r="J40" s="40">
        <v>3086.6666666666665</v>
      </c>
      <c r="K40" s="31">
        <v>3016.6</v>
      </c>
      <c r="L40" s="31">
        <v>2954.5</v>
      </c>
      <c r="M40" s="31">
        <v>0.48426000000000002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409.4</v>
      </c>
      <c r="D41" s="40">
        <v>408.01666666666665</v>
      </c>
      <c r="E41" s="40">
        <v>404.33333333333331</v>
      </c>
      <c r="F41" s="40">
        <v>399.26666666666665</v>
      </c>
      <c r="G41" s="40">
        <v>395.58333333333331</v>
      </c>
      <c r="H41" s="40">
        <v>413.08333333333331</v>
      </c>
      <c r="I41" s="40">
        <v>416.76666666666671</v>
      </c>
      <c r="J41" s="40">
        <v>421.83333333333331</v>
      </c>
      <c r="K41" s="31">
        <v>411.7</v>
      </c>
      <c r="L41" s="31">
        <v>402.95</v>
      </c>
      <c r="M41" s="31">
        <v>32.427819999999997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1215.5999999999999</v>
      </c>
      <c r="D42" s="40">
        <v>1211.6666666666667</v>
      </c>
      <c r="E42" s="40">
        <v>1178.3333333333335</v>
      </c>
      <c r="F42" s="40">
        <v>1141.0666666666668</v>
      </c>
      <c r="G42" s="40">
        <v>1107.7333333333336</v>
      </c>
      <c r="H42" s="40">
        <v>1248.9333333333334</v>
      </c>
      <c r="I42" s="40">
        <v>1282.2666666666669</v>
      </c>
      <c r="J42" s="40">
        <v>1319.5333333333333</v>
      </c>
      <c r="K42" s="31">
        <v>1245</v>
      </c>
      <c r="L42" s="31">
        <v>1174.4000000000001</v>
      </c>
      <c r="M42" s="31">
        <v>5.1218300000000001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4028.4</v>
      </c>
      <c r="D43" s="40">
        <v>4037.9666666666667</v>
      </c>
      <c r="E43" s="40">
        <v>3975.9333333333334</v>
      </c>
      <c r="F43" s="40">
        <v>3923.4666666666667</v>
      </c>
      <c r="G43" s="40">
        <v>3861.4333333333334</v>
      </c>
      <c r="H43" s="40">
        <v>4090.4333333333334</v>
      </c>
      <c r="I43" s="40">
        <v>4152.4666666666672</v>
      </c>
      <c r="J43" s="40">
        <v>4204.9333333333334</v>
      </c>
      <c r="K43" s="31">
        <v>4100</v>
      </c>
      <c r="L43" s="31">
        <v>3985.5</v>
      </c>
      <c r="M43" s="31">
        <v>4.5524399999999998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220.9</v>
      </c>
      <c r="D44" s="40">
        <v>221.70000000000002</v>
      </c>
      <c r="E44" s="40">
        <v>219.20000000000005</v>
      </c>
      <c r="F44" s="40">
        <v>217.50000000000003</v>
      </c>
      <c r="G44" s="40">
        <v>215.00000000000006</v>
      </c>
      <c r="H44" s="40">
        <v>223.40000000000003</v>
      </c>
      <c r="I44" s="40">
        <v>225.89999999999998</v>
      </c>
      <c r="J44" s="40">
        <v>227.60000000000002</v>
      </c>
      <c r="K44" s="31">
        <v>224.2</v>
      </c>
      <c r="L44" s="31">
        <v>220</v>
      </c>
      <c r="M44" s="31">
        <v>36.348790000000001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363.5</v>
      </c>
      <c r="D45" s="40">
        <v>363.31666666666666</v>
      </c>
      <c r="E45" s="40">
        <v>359.18333333333334</v>
      </c>
      <c r="F45" s="40">
        <v>354.86666666666667</v>
      </c>
      <c r="G45" s="40">
        <v>350.73333333333335</v>
      </c>
      <c r="H45" s="40">
        <v>367.63333333333333</v>
      </c>
      <c r="I45" s="40">
        <v>371.76666666666665</v>
      </c>
      <c r="J45" s="40">
        <v>376.08333333333331</v>
      </c>
      <c r="K45" s="31">
        <v>367.45</v>
      </c>
      <c r="L45" s="31">
        <v>359</v>
      </c>
      <c r="M45" s="31">
        <v>0.77119000000000004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121.5</v>
      </c>
      <c r="D46" s="40">
        <v>121.48333333333333</v>
      </c>
      <c r="E46" s="40">
        <v>120.81666666666666</v>
      </c>
      <c r="F46" s="40">
        <v>120.13333333333333</v>
      </c>
      <c r="G46" s="40">
        <v>119.46666666666665</v>
      </c>
      <c r="H46" s="40">
        <v>122.16666666666667</v>
      </c>
      <c r="I46" s="40">
        <v>122.83333333333333</v>
      </c>
      <c r="J46" s="40">
        <v>123.51666666666668</v>
      </c>
      <c r="K46" s="31">
        <v>122.15</v>
      </c>
      <c r="L46" s="31">
        <v>120.8</v>
      </c>
      <c r="M46" s="31">
        <v>62.900269999999999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100.9</v>
      </c>
      <c r="D47" s="40">
        <v>100.55000000000001</v>
      </c>
      <c r="E47" s="40">
        <v>99.40000000000002</v>
      </c>
      <c r="F47" s="40">
        <v>97.9</v>
      </c>
      <c r="G47" s="40">
        <v>96.750000000000014</v>
      </c>
      <c r="H47" s="40">
        <v>102.05000000000003</v>
      </c>
      <c r="I47" s="40">
        <v>103.2</v>
      </c>
      <c r="J47" s="40">
        <v>104.70000000000003</v>
      </c>
      <c r="K47" s="31">
        <v>101.7</v>
      </c>
      <c r="L47" s="31">
        <v>99.05</v>
      </c>
      <c r="M47" s="31">
        <v>9.6974099999999996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3004.1</v>
      </c>
      <c r="D48" s="40">
        <v>3007.0333333333333</v>
      </c>
      <c r="E48" s="40">
        <v>2981.0666666666666</v>
      </c>
      <c r="F48" s="40">
        <v>2958.0333333333333</v>
      </c>
      <c r="G48" s="40">
        <v>2932.0666666666666</v>
      </c>
      <c r="H48" s="40">
        <v>3030.0666666666666</v>
      </c>
      <c r="I48" s="40">
        <v>3056.0333333333328</v>
      </c>
      <c r="J48" s="40">
        <v>3079.0666666666666</v>
      </c>
      <c r="K48" s="31">
        <v>3033</v>
      </c>
      <c r="L48" s="31">
        <v>2984</v>
      </c>
      <c r="M48" s="31">
        <v>9.9659399999999998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157</v>
      </c>
      <c r="D49" s="40">
        <v>157.76666666666665</v>
      </c>
      <c r="E49" s="40">
        <v>155.33333333333331</v>
      </c>
      <c r="F49" s="40">
        <v>153.66666666666666</v>
      </c>
      <c r="G49" s="40">
        <v>151.23333333333332</v>
      </c>
      <c r="H49" s="40">
        <v>159.43333333333331</v>
      </c>
      <c r="I49" s="40">
        <v>161.86666666666665</v>
      </c>
      <c r="J49" s="40">
        <v>163.5333333333333</v>
      </c>
      <c r="K49" s="31">
        <v>160.19999999999999</v>
      </c>
      <c r="L49" s="31">
        <v>156.1</v>
      </c>
      <c r="M49" s="31">
        <v>2.7861699999999998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3395.3</v>
      </c>
      <c r="D50" s="40">
        <v>3408.0833333333335</v>
      </c>
      <c r="E50" s="40">
        <v>3366.166666666667</v>
      </c>
      <c r="F50" s="40">
        <v>3337.0333333333333</v>
      </c>
      <c r="G50" s="40">
        <v>3295.1166666666668</v>
      </c>
      <c r="H50" s="40">
        <v>3437.2166666666672</v>
      </c>
      <c r="I50" s="40">
        <v>3479.1333333333341</v>
      </c>
      <c r="J50" s="40">
        <v>3508.2666666666673</v>
      </c>
      <c r="K50" s="31">
        <v>3450</v>
      </c>
      <c r="L50" s="31">
        <v>3378.95</v>
      </c>
      <c r="M50" s="31">
        <v>0.17917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2031.55</v>
      </c>
      <c r="D51" s="40">
        <v>2013.6000000000001</v>
      </c>
      <c r="E51" s="40">
        <v>1984.2500000000002</v>
      </c>
      <c r="F51" s="40">
        <v>1936.95</v>
      </c>
      <c r="G51" s="40">
        <v>1907.6000000000001</v>
      </c>
      <c r="H51" s="40">
        <v>2060.9000000000005</v>
      </c>
      <c r="I51" s="40">
        <v>2090.25</v>
      </c>
      <c r="J51" s="40">
        <v>2137.5500000000002</v>
      </c>
      <c r="K51" s="31">
        <v>2042.95</v>
      </c>
      <c r="L51" s="31">
        <v>1966.3</v>
      </c>
      <c r="M51" s="31">
        <v>2.4911300000000001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9046.75</v>
      </c>
      <c r="D52" s="40">
        <v>9020.5666666666675</v>
      </c>
      <c r="E52" s="40">
        <v>8896.1833333333343</v>
      </c>
      <c r="F52" s="40">
        <v>8745.6166666666668</v>
      </c>
      <c r="G52" s="40">
        <v>8621.2333333333336</v>
      </c>
      <c r="H52" s="40">
        <v>9171.133333333335</v>
      </c>
      <c r="I52" s="40">
        <v>9295.5166666666701</v>
      </c>
      <c r="J52" s="40">
        <v>9446.0833333333358</v>
      </c>
      <c r="K52" s="31">
        <v>9144.9500000000007</v>
      </c>
      <c r="L52" s="31">
        <v>8870</v>
      </c>
      <c r="M52" s="31">
        <v>1.2983899999999999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915.1</v>
      </c>
      <c r="D53" s="40">
        <v>904.04999999999984</v>
      </c>
      <c r="E53" s="40">
        <v>888.09999999999968</v>
      </c>
      <c r="F53" s="40">
        <v>861.0999999999998</v>
      </c>
      <c r="G53" s="40">
        <v>845.14999999999964</v>
      </c>
      <c r="H53" s="40">
        <v>931.04999999999973</v>
      </c>
      <c r="I53" s="40">
        <v>946.99999999999977</v>
      </c>
      <c r="J53" s="40">
        <v>973.99999999999977</v>
      </c>
      <c r="K53" s="31">
        <v>920</v>
      </c>
      <c r="L53" s="31">
        <v>877.05</v>
      </c>
      <c r="M53" s="31">
        <v>27.566880000000001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623.20000000000005</v>
      </c>
      <c r="D54" s="40">
        <v>626.31666666666672</v>
      </c>
      <c r="E54" s="40">
        <v>613.88333333333344</v>
      </c>
      <c r="F54" s="40">
        <v>604.56666666666672</v>
      </c>
      <c r="G54" s="40">
        <v>592.13333333333344</v>
      </c>
      <c r="H54" s="40">
        <v>635.63333333333344</v>
      </c>
      <c r="I54" s="40">
        <v>648.06666666666661</v>
      </c>
      <c r="J54" s="40">
        <v>657.38333333333344</v>
      </c>
      <c r="K54" s="31">
        <v>638.75</v>
      </c>
      <c r="L54" s="31">
        <v>617</v>
      </c>
      <c r="M54" s="31">
        <v>2.8637000000000001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3488.5</v>
      </c>
      <c r="D55" s="40">
        <v>3482.6</v>
      </c>
      <c r="E55" s="40">
        <v>3447</v>
      </c>
      <c r="F55" s="40">
        <v>3405.5</v>
      </c>
      <c r="G55" s="40">
        <v>3369.9</v>
      </c>
      <c r="H55" s="40">
        <v>3524.1</v>
      </c>
      <c r="I55" s="40">
        <v>3559.6999999999994</v>
      </c>
      <c r="J55" s="40">
        <v>3601.2</v>
      </c>
      <c r="K55" s="31">
        <v>3518.2</v>
      </c>
      <c r="L55" s="31">
        <v>3441.1</v>
      </c>
      <c r="M55" s="31">
        <v>1.7283200000000001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722.9</v>
      </c>
      <c r="D56" s="40">
        <v>723.26666666666654</v>
      </c>
      <c r="E56" s="40">
        <v>711.73333333333312</v>
      </c>
      <c r="F56" s="40">
        <v>700.56666666666661</v>
      </c>
      <c r="G56" s="40">
        <v>689.03333333333319</v>
      </c>
      <c r="H56" s="40">
        <v>734.43333333333305</v>
      </c>
      <c r="I56" s="40">
        <v>745.96666666666658</v>
      </c>
      <c r="J56" s="40">
        <v>757.13333333333298</v>
      </c>
      <c r="K56" s="31">
        <v>734.8</v>
      </c>
      <c r="L56" s="31">
        <v>712.1</v>
      </c>
      <c r="M56" s="31">
        <v>111.02486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2894</v>
      </c>
      <c r="D57" s="40">
        <v>2868</v>
      </c>
      <c r="E57" s="40">
        <v>2817</v>
      </c>
      <c r="F57" s="40">
        <v>2740</v>
      </c>
      <c r="G57" s="40">
        <v>2689</v>
      </c>
      <c r="H57" s="40">
        <v>2945</v>
      </c>
      <c r="I57" s="40">
        <v>2996</v>
      </c>
      <c r="J57" s="40">
        <v>3073</v>
      </c>
      <c r="K57" s="31">
        <v>2919</v>
      </c>
      <c r="L57" s="31">
        <v>2791</v>
      </c>
      <c r="M57" s="31">
        <v>0.58987999999999996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1287.8499999999999</v>
      </c>
      <c r="D58" s="40">
        <v>1293.05</v>
      </c>
      <c r="E58" s="40">
        <v>1275.0999999999999</v>
      </c>
      <c r="F58" s="40">
        <v>1262.3499999999999</v>
      </c>
      <c r="G58" s="40">
        <v>1244.3999999999999</v>
      </c>
      <c r="H58" s="40">
        <v>1305.8</v>
      </c>
      <c r="I58" s="40">
        <v>1323.7500000000002</v>
      </c>
      <c r="J58" s="40">
        <v>1336.5</v>
      </c>
      <c r="K58" s="31">
        <v>1311</v>
      </c>
      <c r="L58" s="31">
        <v>1280.3</v>
      </c>
      <c r="M58" s="31">
        <v>1.3845499999999999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1223.95</v>
      </c>
      <c r="D59" s="40">
        <v>1222.05</v>
      </c>
      <c r="E59" s="40">
        <v>1197</v>
      </c>
      <c r="F59" s="40">
        <v>1170.05</v>
      </c>
      <c r="G59" s="40">
        <v>1145</v>
      </c>
      <c r="H59" s="40">
        <v>1249</v>
      </c>
      <c r="I59" s="40">
        <v>1274.0499999999997</v>
      </c>
      <c r="J59" s="40">
        <v>1301</v>
      </c>
      <c r="K59" s="31">
        <v>1247.0999999999999</v>
      </c>
      <c r="L59" s="31">
        <v>1195.0999999999999</v>
      </c>
      <c r="M59" s="31">
        <v>5.66296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3818.5</v>
      </c>
      <c r="D60" s="40">
        <v>3813.65</v>
      </c>
      <c r="E60" s="40">
        <v>3785.8500000000004</v>
      </c>
      <c r="F60" s="40">
        <v>3753.2000000000003</v>
      </c>
      <c r="G60" s="40">
        <v>3725.4000000000005</v>
      </c>
      <c r="H60" s="40">
        <v>3846.3</v>
      </c>
      <c r="I60" s="40">
        <v>3874.1000000000004</v>
      </c>
      <c r="J60" s="40">
        <v>3906.75</v>
      </c>
      <c r="K60" s="31">
        <v>3841.45</v>
      </c>
      <c r="L60" s="31">
        <v>3781</v>
      </c>
      <c r="M60" s="31">
        <v>2.3576999999999999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281.7</v>
      </c>
      <c r="D61" s="40">
        <v>281.15000000000003</v>
      </c>
      <c r="E61" s="40">
        <v>277.80000000000007</v>
      </c>
      <c r="F61" s="40">
        <v>273.90000000000003</v>
      </c>
      <c r="G61" s="40">
        <v>270.55000000000007</v>
      </c>
      <c r="H61" s="40">
        <v>285.05000000000007</v>
      </c>
      <c r="I61" s="40">
        <v>288.40000000000009</v>
      </c>
      <c r="J61" s="40">
        <v>292.30000000000007</v>
      </c>
      <c r="K61" s="31">
        <v>284.5</v>
      </c>
      <c r="L61" s="31">
        <v>277.25</v>
      </c>
      <c r="M61" s="31">
        <v>3.3182200000000002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1121.8499999999999</v>
      </c>
      <c r="D62" s="40">
        <v>1121.05</v>
      </c>
      <c r="E62" s="40">
        <v>1101.0999999999999</v>
      </c>
      <c r="F62" s="40">
        <v>1080.3499999999999</v>
      </c>
      <c r="G62" s="40">
        <v>1060.3999999999999</v>
      </c>
      <c r="H62" s="40">
        <v>1141.8</v>
      </c>
      <c r="I62" s="40">
        <v>1161.7500000000002</v>
      </c>
      <c r="J62" s="40">
        <v>1182.5</v>
      </c>
      <c r="K62" s="31">
        <v>1141</v>
      </c>
      <c r="L62" s="31">
        <v>1100.3</v>
      </c>
      <c r="M62" s="31">
        <v>0.90644999999999998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6262</v>
      </c>
      <c r="D63" s="40">
        <v>6234.333333333333</v>
      </c>
      <c r="E63" s="40">
        <v>6184.6666666666661</v>
      </c>
      <c r="F63" s="40">
        <v>6107.333333333333</v>
      </c>
      <c r="G63" s="40">
        <v>6057.6666666666661</v>
      </c>
      <c r="H63" s="40">
        <v>6311.6666666666661</v>
      </c>
      <c r="I63" s="40">
        <v>6361.3333333333321</v>
      </c>
      <c r="J63" s="40">
        <v>6438.6666666666661</v>
      </c>
      <c r="K63" s="31">
        <v>6284</v>
      </c>
      <c r="L63" s="31">
        <v>6157</v>
      </c>
      <c r="M63" s="31">
        <v>11.491529999999999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13970.55</v>
      </c>
      <c r="D64" s="40">
        <v>13908.85</v>
      </c>
      <c r="E64" s="40">
        <v>13816.7</v>
      </c>
      <c r="F64" s="40">
        <v>13662.85</v>
      </c>
      <c r="G64" s="40">
        <v>13570.7</v>
      </c>
      <c r="H64" s="40">
        <v>14062.7</v>
      </c>
      <c r="I64" s="40">
        <v>14154.849999999999</v>
      </c>
      <c r="J64" s="40">
        <v>14308.7</v>
      </c>
      <c r="K64" s="31">
        <v>14001</v>
      </c>
      <c r="L64" s="31">
        <v>13755</v>
      </c>
      <c r="M64" s="31">
        <v>3.1949299999999998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3894</v>
      </c>
      <c r="D65" s="40">
        <v>3887.0666666666671</v>
      </c>
      <c r="E65" s="40">
        <v>3847.3333333333339</v>
      </c>
      <c r="F65" s="40">
        <v>3800.666666666667</v>
      </c>
      <c r="G65" s="40">
        <v>3760.9333333333338</v>
      </c>
      <c r="H65" s="40">
        <v>3933.733333333334</v>
      </c>
      <c r="I65" s="40">
        <v>3973.4666666666667</v>
      </c>
      <c r="J65" s="40">
        <v>4020.1333333333341</v>
      </c>
      <c r="K65" s="31">
        <v>3926.8</v>
      </c>
      <c r="L65" s="31">
        <v>3840.4</v>
      </c>
      <c r="M65" s="31">
        <v>0.48520000000000002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3351.2</v>
      </c>
      <c r="D66" s="40">
        <v>3320.7333333333336</v>
      </c>
      <c r="E66" s="40">
        <v>3231.4666666666672</v>
      </c>
      <c r="F66" s="40">
        <v>3111.7333333333336</v>
      </c>
      <c r="G66" s="40">
        <v>3022.4666666666672</v>
      </c>
      <c r="H66" s="40">
        <v>3440.4666666666672</v>
      </c>
      <c r="I66" s="40">
        <v>3529.7333333333336</v>
      </c>
      <c r="J66" s="40">
        <v>3649.4666666666672</v>
      </c>
      <c r="K66" s="31">
        <v>3410</v>
      </c>
      <c r="L66" s="31">
        <v>3201</v>
      </c>
      <c r="M66" s="31">
        <v>1.58832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2359.9</v>
      </c>
      <c r="D67" s="40">
        <v>2341.4499999999998</v>
      </c>
      <c r="E67" s="40">
        <v>2314.8999999999996</v>
      </c>
      <c r="F67" s="40">
        <v>2269.8999999999996</v>
      </c>
      <c r="G67" s="40">
        <v>2243.3499999999995</v>
      </c>
      <c r="H67" s="40">
        <v>2386.4499999999998</v>
      </c>
      <c r="I67" s="40">
        <v>2413</v>
      </c>
      <c r="J67" s="40">
        <v>2458</v>
      </c>
      <c r="K67" s="31">
        <v>2368</v>
      </c>
      <c r="L67" s="31">
        <v>2296.4499999999998</v>
      </c>
      <c r="M67" s="31">
        <v>3.08657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133.9</v>
      </c>
      <c r="D68" s="40">
        <v>134.56666666666666</v>
      </c>
      <c r="E68" s="40">
        <v>132.63333333333333</v>
      </c>
      <c r="F68" s="40">
        <v>131.36666666666667</v>
      </c>
      <c r="G68" s="40">
        <v>129.43333333333334</v>
      </c>
      <c r="H68" s="40">
        <v>135.83333333333331</v>
      </c>
      <c r="I68" s="40">
        <v>137.76666666666665</v>
      </c>
      <c r="J68" s="40">
        <v>139.0333333333333</v>
      </c>
      <c r="K68" s="31">
        <v>136.5</v>
      </c>
      <c r="L68" s="31">
        <v>133.30000000000001</v>
      </c>
      <c r="M68" s="31">
        <v>2.8481100000000001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347.6</v>
      </c>
      <c r="D69" s="40">
        <v>347.26666666666665</v>
      </c>
      <c r="E69" s="40">
        <v>341.63333333333333</v>
      </c>
      <c r="F69" s="40">
        <v>335.66666666666669</v>
      </c>
      <c r="G69" s="40">
        <v>330.03333333333336</v>
      </c>
      <c r="H69" s="40">
        <v>353.23333333333329</v>
      </c>
      <c r="I69" s="40">
        <v>358.86666666666662</v>
      </c>
      <c r="J69" s="40">
        <v>364.83333333333326</v>
      </c>
      <c r="K69" s="31">
        <v>352.9</v>
      </c>
      <c r="L69" s="31">
        <v>341.3</v>
      </c>
      <c r="M69" s="31">
        <v>8.9644499999999994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296.05</v>
      </c>
      <c r="D70" s="40">
        <v>295.89999999999998</v>
      </c>
      <c r="E70" s="40">
        <v>292.79999999999995</v>
      </c>
      <c r="F70" s="40">
        <v>289.54999999999995</v>
      </c>
      <c r="G70" s="40">
        <v>286.44999999999993</v>
      </c>
      <c r="H70" s="40">
        <v>299.14999999999998</v>
      </c>
      <c r="I70" s="40">
        <v>302.25</v>
      </c>
      <c r="J70" s="40">
        <v>305.5</v>
      </c>
      <c r="K70" s="31">
        <v>299</v>
      </c>
      <c r="L70" s="31">
        <v>292.64999999999998</v>
      </c>
      <c r="M70" s="31">
        <v>33.253039999999999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78.05</v>
      </c>
      <c r="D71" s="40">
        <v>78.36666666666666</v>
      </c>
      <c r="E71" s="40">
        <v>76.583333333333314</v>
      </c>
      <c r="F71" s="40">
        <v>75.11666666666666</v>
      </c>
      <c r="G71" s="40">
        <v>73.333333333333314</v>
      </c>
      <c r="H71" s="40">
        <v>79.833333333333314</v>
      </c>
      <c r="I71" s="40">
        <v>81.616666666666646</v>
      </c>
      <c r="J71" s="40">
        <v>83.083333333333314</v>
      </c>
      <c r="K71" s="31">
        <v>80.150000000000006</v>
      </c>
      <c r="L71" s="31">
        <v>76.900000000000006</v>
      </c>
      <c r="M71" s="31">
        <v>303.60309000000001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69.900000000000006</v>
      </c>
      <c r="D72" s="40">
        <v>70.216666666666669</v>
      </c>
      <c r="E72" s="40">
        <v>69.033333333333331</v>
      </c>
      <c r="F72" s="40">
        <v>68.166666666666657</v>
      </c>
      <c r="G72" s="40">
        <v>66.98333333333332</v>
      </c>
      <c r="H72" s="40">
        <v>71.083333333333343</v>
      </c>
      <c r="I72" s="40">
        <v>72.26666666666668</v>
      </c>
      <c r="J72" s="40">
        <v>73.133333333333354</v>
      </c>
      <c r="K72" s="31">
        <v>71.400000000000006</v>
      </c>
      <c r="L72" s="31">
        <v>69.349999999999994</v>
      </c>
      <c r="M72" s="31">
        <v>18.785250000000001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21.5</v>
      </c>
      <c r="D73" s="40">
        <v>21.683333333333334</v>
      </c>
      <c r="E73" s="40">
        <v>21.016666666666666</v>
      </c>
      <c r="F73" s="40">
        <v>20.533333333333331</v>
      </c>
      <c r="G73" s="40">
        <v>19.866666666666664</v>
      </c>
      <c r="H73" s="40">
        <v>22.166666666666668</v>
      </c>
      <c r="I73" s="40">
        <v>22.833333333333332</v>
      </c>
      <c r="J73" s="40">
        <v>23.31666666666667</v>
      </c>
      <c r="K73" s="31">
        <v>22.35</v>
      </c>
      <c r="L73" s="31">
        <v>21.2</v>
      </c>
      <c r="M73" s="31">
        <v>84.944490000000002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1598.5</v>
      </c>
      <c r="D74" s="40">
        <v>1586.5833333333333</v>
      </c>
      <c r="E74" s="40">
        <v>1570.9166666666665</v>
      </c>
      <c r="F74" s="40">
        <v>1543.3333333333333</v>
      </c>
      <c r="G74" s="40">
        <v>1527.6666666666665</v>
      </c>
      <c r="H74" s="40">
        <v>1614.1666666666665</v>
      </c>
      <c r="I74" s="40">
        <v>1629.833333333333</v>
      </c>
      <c r="J74" s="40">
        <v>1657.4166666666665</v>
      </c>
      <c r="K74" s="31">
        <v>1602.25</v>
      </c>
      <c r="L74" s="31">
        <v>1559</v>
      </c>
      <c r="M74" s="31">
        <v>2.5579000000000001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5851.3</v>
      </c>
      <c r="D75" s="40">
        <v>5807.8</v>
      </c>
      <c r="E75" s="40">
        <v>5750.5</v>
      </c>
      <c r="F75" s="40">
        <v>5649.7</v>
      </c>
      <c r="G75" s="40">
        <v>5592.4</v>
      </c>
      <c r="H75" s="40">
        <v>5908.6</v>
      </c>
      <c r="I75" s="40">
        <v>5965.9000000000015</v>
      </c>
      <c r="J75" s="40">
        <v>6066.7000000000007</v>
      </c>
      <c r="K75" s="31">
        <v>5865.1</v>
      </c>
      <c r="L75" s="31">
        <v>5707</v>
      </c>
      <c r="M75" s="31">
        <v>0.11612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850.35</v>
      </c>
      <c r="D76" s="40">
        <v>845.23333333333323</v>
      </c>
      <c r="E76" s="40">
        <v>838.46666666666647</v>
      </c>
      <c r="F76" s="40">
        <v>826.58333333333326</v>
      </c>
      <c r="G76" s="40">
        <v>819.81666666666649</v>
      </c>
      <c r="H76" s="40">
        <v>857.11666666666645</v>
      </c>
      <c r="I76" s="40">
        <v>863.8833333333331</v>
      </c>
      <c r="J76" s="40">
        <v>875.76666666666642</v>
      </c>
      <c r="K76" s="31">
        <v>852</v>
      </c>
      <c r="L76" s="31">
        <v>833.35</v>
      </c>
      <c r="M76" s="31">
        <v>7.3366199999999999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398.3</v>
      </c>
      <c r="D77" s="40">
        <v>399.06666666666666</v>
      </c>
      <c r="E77" s="40">
        <v>393.23333333333335</v>
      </c>
      <c r="F77" s="40">
        <v>388.16666666666669</v>
      </c>
      <c r="G77" s="40">
        <v>382.33333333333337</v>
      </c>
      <c r="H77" s="40">
        <v>404.13333333333333</v>
      </c>
      <c r="I77" s="40">
        <v>409.9666666666667</v>
      </c>
      <c r="J77" s="40">
        <v>415.0333333333333</v>
      </c>
      <c r="K77" s="31">
        <v>404.9</v>
      </c>
      <c r="L77" s="31">
        <v>394</v>
      </c>
      <c r="M77" s="31">
        <v>2.76362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189.95</v>
      </c>
      <c r="D78" s="40">
        <v>188.01666666666665</v>
      </c>
      <c r="E78" s="40">
        <v>184.43333333333331</v>
      </c>
      <c r="F78" s="40">
        <v>178.91666666666666</v>
      </c>
      <c r="G78" s="40">
        <v>175.33333333333331</v>
      </c>
      <c r="H78" s="40">
        <v>193.5333333333333</v>
      </c>
      <c r="I78" s="40">
        <v>197.11666666666667</v>
      </c>
      <c r="J78" s="40">
        <v>202.6333333333333</v>
      </c>
      <c r="K78" s="31">
        <v>191.6</v>
      </c>
      <c r="L78" s="31">
        <v>182.5</v>
      </c>
      <c r="M78" s="31">
        <v>160.91542999999999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778</v>
      </c>
      <c r="D79" s="40">
        <v>776.48333333333323</v>
      </c>
      <c r="E79" s="40">
        <v>768.46666666666647</v>
      </c>
      <c r="F79" s="40">
        <v>758.93333333333328</v>
      </c>
      <c r="G79" s="40">
        <v>750.91666666666652</v>
      </c>
      <c r="H79" s="40">
        <v>786.01666666666642</v>
      </c>
      <c r="I79" s="40">
        <v>794.03333333333308</v>
      </c>
      <c r="J79" s="40">
        <v>803.56666666666638</v>
      </c>
      <c r="K79" s="31">
        <v>784.5</v>
      </c>
      <c r="L79" s="31">
        <v>766.95</v>
      </c>
      <c r="M79" s="31">
        <v>4.2147199999999998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60.3</v>
      </c>
      <c r="D80" s="40">
        <v>60.266666666666673</v>
      </c>
      <c r="E80" s="40">
        <v>58.833333333333343</v>
      </c>
      <c r="F80" s="40">
        <v>57.366666666666667</v>
      </c>
      <c r="G80" s="40">
        <v>55.933333333333337</v>
      </c>
      <c r="H80" s="40">
        <v>61.733333333333348</v>
      </c>
      <c r="I80" s="40">
        <v>63.166666666666671</v>
      </c>
      <c r="J80" s="40">
        <v>64.633333333333354</v>
      </c>
      <c r="K80" s="31">
        <v>61.7</v>
      </c>
      <c r="L80" s="31">
        <v>58.8</v>
      </c>
      <c r="M80" s="31">
        <v>484.63360999999998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453.45</v>
      </c>
      <c r="D81" s="40">
        <v>453.08333333333331</v>
      </c>
      <c r="E81" s="40">
        <v>450.66666666666663</v>
      </c>
      <c r="F81" s="40">
        <v>447.88333333333333</v>
      </c>
      <c r="G81" s="40">
        <v>445.46666666666664</v>
      </c>
      <c r="H81" s="40">
        <v>455.86666666666662</v>
      </c>
      <c r="I81" s="40">
        <v>458.28333333333325</v>
      </c>
      <c r="J81" s="40">
        <v>461.06666666666661</v>
      </c>
      <c r="K81" s="31">
        <v>455.5</v>
      </c>
      <c r="L81" s="31">
        <v>450.3</v>
      </c>
      <c r="M81" s="31">
        <v>22.056100000000001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13113.6</v>
      </c>
      <c r="D82" s="40">
        <v>13167.75</v>
      </c>
      <c r="E82" s="40">
        <v>12963.5</v>
      </c>
      <c r="F82" s="40">
        <v>12813.4</v>
      </c>
      <c r="G82" s="40">
        <v>12609.15</v>
      </c>
      <c r="H82" s="40">
        <v>13317.85</v>
      </c>
      <c r="I82" s="40">
        <v>13522.1</v>
      </c>
      <c r="J82" s="40">
        <v>13672.2</v>
      </c>
      <c r="K82" s="31">
        <v>13372</v>
      </c>
      <c r="L82" s="31">
        <v>13017.65</v>
      </c>
      <c r="M82" s="31">
        <v>2.546E-2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567.9</v>
      </c>
      <c r="D83" s="40">
        <v>558.81666666666661</v>
      </c>
      <c r="E83" s="40">
        <v>546.93333333333317</v>
      </c>
      <c r="F83" s="40">
        <v>525.96666666666658</v>
      </c>
      <c r="G83" s="40">
        <v>514.08333333333314</v>
      </c>
      <c r="H83" s="40">
        <v>579.78333333333319</v>
      </c>
      <c r="I83" s="40">
        <v>591.66666666666663</v>
      </c>
      <c r="J83" s="40">
        <v>612.63333333333321</v>
      </c>
      <c r="K83" s="31">
        <v>570.70000000000005</v>
      </c>
      <c r="L83" s="31">
        <v>537.85</v>
      </c>
      <c r="M83" s="31">
        <v>319.32504999999998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381.7</v>
      </c>
      <c r="D84" s="40">
        <v>380.73333333333335</v>
      </c>
      <c r="E84" s="40">
        <v>377.66666666666669</v>
      </c>
      <c r="F84" s="40">
        <v>373.63333333333333</v>
      </c>
      <c r="G84" s="40">
        <v>370.56666666666666</v>
      </c>
      <c r="H84" s="40">
        <v>384.76666666666671</v>
      </c>
      <c r="I84" s="40">
        <v>387.83333333333331</v>
      </c>
      <c r="J84" s="40">
        <v>391.86666666666673</v>
      </c>
      <c r="K84" s="31">
        <v>383.8</v>
      </c>
      <c r="L84" s="31">
        <v>376.7</v>
      </c>
      <c r="M84" s="31">
        <v>19.69181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1488.9</v>
      </c>
      <c r="D85" s="40">
        <v>1478.1333333333332</v>
      </c>
      <c r="E85" s="40">
        <v>1457.2666666666664</v>
      </c>
      <c r="F85" s="40">
        <v>1425.6333333333332</v>
      </c>
      <c r="G85" s="40">
        <v>1404.7666666666664</v>
      </c>
      <c r="H85" s="40">
        <v>1509.7666666666664</v>
      </c>
      <c r="I85" s="40">
        <v>1530.6333333333332</v>
      </c>
      <c r="J85" s="40">
        <v>1562.2666666666664</v>
      </c>
      <c r="K85" s="31">
        <v>1499</v>
      </c>
      <c r="L85" s="31">
        <v>1446.5</v>
      </c>
      <c r="M85" s="31">
        <v>2.0221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405.8</v>
      </c>
      <c r="D86" s="40">
        <v>405.26666666666665</v>
      </c>
      <c r="E86" s="40">
        <v>395.5333333333333</v>
      </c>
      <c r="F86" s="40">
        <v>385.26666666666665</v>
      </c>
      <c r="G86" s="40">
        <v>375.5333333333333</v>
      </c>
      <c r="H86" s="40">
        <v>415.5333333333333</v>
      </c>
      <c r="I86" s="40">
        <v>425.26666666666665</v>
      </c>
      <c r="J86" s="40">
        <v>435.5333333333333</v>
      </c>
      <c r="K86" s="31">
        <v>415</v>
      </c>
      <c r="L86" s="31">
        <v>395</v>
      </c>
      <c r="M86" s="31">
        <v>44.964880000000001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108.05</v>
      </c>
      <c r="D87" s="40">
        <v>108.21666666666665</v>
      </c>
      <c r="E87" s="40">
        <v>106.43333333333331</v>
      </c>
      <c r="F87" s="40">
        <v>104.81666666666665</v>
      </c>
      <c r="G87" s="40">
        <v>103.0333333333333</v>
      </c>
      <c r="H87" s="40">
        <v>109.83333333333331</v>
      </c>
      <c r="I87" s="40">
        <v>111.61666666666665</v>
      </c>
      <c r="J87" s="40">
        <v>113.23333333333332</v>
      </c>
      <c r="K87" s="31">
        <v>110</v>
      </c>
      <c r="L87" s="31">
        <v>106.6</v>
      </c>
      <c r="M87" s="31">
        <v>2.4254699999999998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5550.4</v>
      </c>
      <c r="D88" s="40">
        <v>5578.4666666666672</v>
      </c>
      <c r="E88" s="40">
        <v>5456.9333333333343</v>
      </c>
      <c r="F88" s="40">
        <v>5363.4666666666672</v>
      </c>
      <c r="G88" s="40">
        <v>5241.9333333333343</v>
      </c>
      <c r="H88" s="40">
        <v>5671.9333333333343</v>
      </c>
      <c r="I88" s="40">
        <v>5793.4666666666672</v>
      </c>
      <c r="J88" s="40">
        <v>5886.9333333333343</v>
      </c>
      <c r="K88" s="31">
        <v>5700</v>
      </c>
      <c r="L88" s="31">
        <v>5485</v>
      </c>
      <c r="M88" s="31">
        <v>0.22753999999999999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834.45</v>
      </c>
      <c r="D89" s="40">
        <v>834</v>
      </c>
      <c r="E89" s="40">
        <v>827.05</v>
      </c>
      <c r="F89" s="40">
        <v>819.65</v>
      </c>
      <c r="G89" s="40">
        <v>812.69999999999993</v>
      </c>
      <c r="H89" s="40">
        <v>841.4</v>
      </c>
      <c r="I89" s="40">
        <v>848.35</v>
      </c>
      <c r="J89" s="40">
        <v>855.75</v>
      </c>
      <c r="K89" s="31">
        <v>840.95</v>
      </c>
      <c r="L89" s="31">
        <v>826.6</v>
      </c>
      <c r="M89" s="31">
        <v>0.39346999999999999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1247.9000000000001</v>
      </c>
      <c r="D90" s="40">
        <v>1260.3</v>
      </c>
      <c r="E90" s="40">
        <v>1226.5999999999999</v>
      </c>
      <c r="F90" s="40">
        <v>1205.3</v>
      </c>
      <c r="G90" s="40">
        <v>1171.5999999999999</v>
      </c>
      <c r="H90" s="40">
        <v>1281.5999999999999</v>
      </c>
      <c r="I90" s="40">
        <v>1315.3000000000002</v>
      </c>
      <c r="J90" s="40">
        <v>1336.6</v>
      </c>
      <c r="K90" s="31">
        <v>1294</v>
      </c>
      <c r="L90" s="31">
        <v>1239</v>
      </c>
      <c r="M90" s="31">
        <v>1.46469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15012</v>
      </c>
      <c r="D91" s="40">
        <v>15029</v>
      </c>
      <c r="E91" s="40">
        <v>14883</v>
      </c>
      <c r="F91" s="40">
        <v>14754</v>
      </c>
      <c r="G91" s="40">
        <v>14608</v>
      </c>
      <c r="H91" s="40">
        <v>15158</v>
      </c>
      <c r="I91" s="40">
        <v>15304</v>
      </c>
      <c r="J91" s="40">
        <v>15433</v>
      </c>
      <c r="K91" s="31">
        <v>15175</v>
      </c>
      <c r="L91" s="31">
        <v>14900</v>
      </c>
      <c r="M91" s="31">
        <v>0.18401000000000001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326.35000000000002</v>
      </c>
      <c r="D92" s="40">
        <v>326.81666666666666</v>
      </c>
      <c r="E92" s="40">
        <v>316.43333333333334</v>
      </c>
      <c r="F92" s="40">
        <v>306.51666666666665</v>
      </c>
      <c r="G92" s="40">
        <v>296.13333333333333</v>
      </c>
      <c r="H92" s="40">
        <v>336.73333333333335</v>
      </c>
      <c r="I92" s="40">
        <v>347.11666666666667</v>
      </c>
      <c r="J92" s="40">
        <v>357.03333333333336</v>
      </c>
      <c r="K92" s="31">
        <v>337.2</v>
      </c>
      <c r="L92" s="31">
        <v>316.89999999999998</v>
      </c>
      <c r="M92" s="31">
        <v>5.1659699999999997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3424.1</v>
      </c>
      <c r="D93" s="40">
        <v>3434.3666666666668</v>
      </c>
      <c r="E93" s="40">
        <v>3399.7333333333336</v>
      </c>
      <c r="F93" s="40">
        <v>3375.3666666666668</v>
      </c>
      <c r="G93" s="40">
        <v>3340.7333333333336</v>
      </c>
      <c r="H93" s="40">
        <v>3458.7333333333336</v>
      </c>
      <c r="I93" s="40">
        <v>3493.3666666666668</v>
      </c>
      <c r="J93" s="40">
        <v>3517.7333333333336</v>
      </c>
      <c r="K93" s="31">
        <v>3469</v>
      </c>
      <c r="L93" s="31">
        <v>3410</v>
      </c>
      <c r="M93" s="31">
        <v>3.5212699999999999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183.8</v>
      </c>
      <c r="D94" s="40">
        <v>180.04999999999998</v>
      </c>
      <c r="E94" s="40">
        <v>175.34999999999997</v>
      </c>
      <c r="F94" s="40">
        <v>166.89999999999998</v>
      </c>
      <c r="G94" s="40">
        <v>162.19999999999996</v>
      </c>
      <c r="H94" s="40">
        <v>188.49999999999997</v>
      </c>
      <c r="I94" s="40">
        <v>193.19999999999996</v>
      </c>
      <c r="J94" s="40">
        <v>201.64999999999998</v>
      </c>
      <c r="K94" s="31">
        <v>184.75</v>
      </c>
      <c r="L94" s="31">
        <v>171.6</v>
      </c>
      <c r="M94" s="31">
        <v>61.237299999999998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446.4</v>
      </c>
      <c r="D95" s="40">
        <v>458.68333333333334</v>
      </c>
      <c r="E95" s="40">
        <v>429.36666666666667</v>
      </c>
      <c r="F95" s="40">
        <v>412.33333333333331</v>
      </c>
      <c r="G95" s="40">
        <v>383.01666666666665</v>
      </c>
      <c r="H95" s="40">
        <v>475.7166666666667</v>
      </c>
      <c r="I95" s="40">
        <v>505.03333333333342</v>
      </c>
      <c r="J95" s="40">
        <v>522.06666666666672</v>
      </c>
      <c r="K95" s="31">
        <v>488</v>
      </c>
      <c r="L95" s="31">
        <v>441.65</v>
      </c>
      <c r="M95" s="31">
        <v>56.070189999999997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827.75</v>
      </c>
      <c r="D96" s="40">
        <v>829.48333333333323</v>
      </c>
      <c r="E96" s="40">
        <v>815.16666666666652</v>
      </c>
      <c r="F96" s="40">
        <v>802.58333333333326</v>
      </c>
      <c r="G96" s="40">
        <v>788.26666666666654</v>
      </c>
      <c r="H96" s="40">
        <v>842.06666666666649</v>
      </c>
      <c r="I96" s="40">
        <v>856.38333333333333</v>
      </c>
      <c r="J96" s="40">
        <v>868.96666666666647</v>
      </c>
      <c r="K96" s="31">
        <v>843.8</v>
      </c>
      <c r="L96" s="31">
        <v>816.9</v>
      </c>
      <c r="M96" s="31">
        <v>3.45878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2858.6</v>
      </c>
      <c r="D97" s="40">
        <v>2887.1</v>
      </c>
      <c r="E97" s="40">
        <v>2791.5</v>
      </c>
      <c r="F97" s="40">
        <v>2724.4</v>
      </c>
      <c r="G97" s="40">
        <v>2628.8</v>
      </c>
      <c r="H97" s="40">
        <v>2954.2</v>
      </c>
      <c r="I97" s="40">
        <v>3049.7999999999993</v>
      </c>
      <c r="J97" s="40">
        <v>3116.8999999999996</v>
      </c>
      <c r="K97" s="31">
        <v>2982.7</v>
      </c>
      <c r="L97" s="31">
        <v>2820</v>
      </c>
      <c r="M97" s="31">
        <v>1.3607100000000001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343.1</v>
      </c>
      <c r="D98" s="40">
        <v>345.13333333333338</v>
      </c>
      <c r="E98" s="40">
        <v>338.86666666666679</v>
      </c>
      <c r="F98" s="40">
        <v>334.63333333333338</v>
      </c>
      <c r="G98" s="40">
        <v>328.36666666666679</v>
      </c>
      <c r="H98" s="40">
        <v>349.36666666666679</v>
      </c>
      <c r="I98" s="40">
        <v>355.63333333333333</v>
      </c>
      <c r="J98" s="40">
        <v>359.86666666666679</v>
      </c>
      <c r="K98" s="31">
        <v>351.4</v>
      </c>
      <c r="L98" s="31">
        <v>340.9</v>
      </c>
      <c r="M98" s="31">
        <v>1.6981900000000001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577.35</v>
      </c>
      <c r="D99" s="40">
        <v>582.61666666666667</v>
      </c>
      <c r="E99" s="40">
        <v>567.58333333333337</v>
      </c>
      <c r="F99" s="40">
        <v>557.81666666666672</v>
      </c>
      <c r="G99" s="40">
        <v>542.78333333333342</v>
      </c>
      <c r="H99" s="40">
        <v>592.38333333333333</v>
      </c>
      <c r="I99" s="40">
        <v>607.41666666666663</v>
      </c>
      <c r="J99" s="40">
        <v>617.18333333333328</v>
      </c>
      <c r="K99" s="31">
        <v>597.65</v>
      </c>
      <c r="L99" s="31">
        <v>572.85</v>
      </c>
      <c r="M99" s="31">
        <v>46.852240000000002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554.35</v>
      </c>
      <c r="D100" s="40">
        <v>555.68333333333339</v>
      </c>
      <c r="E100" s="40">
        <v>545.66666666666674</v>
      </c>
      <c r="F100" s="40">
        <v>536.98333333333335</v>
      </c>
      <c r="G100" s="40">
        <v>526.9666666666667</v>
      </c>
      <c r="H100" s="40">
        <v>564.36666666666679</v>
      </c>
      <c r="I100" s="40">
        <v>574.38333333333344</v>
      </c>
      <c r="J100" s="40">
        <v>583.06666666666683</v>
      </c>
      <c r="K100" s="31">
        <v>565.70000000000005</v>
      </c>
      <c r="L100" s="31">
        <v>547</v>
      </c>
      <c r="M100" s="31">
        <v>7.2615699999999999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143.25</v>
      </c>
      <c r="D101" s="40">
        <v>145.28333333333333</v>
      </c>
      <c r="E101" s="40">
        <v>140.06666666666666</v>
      </c>
      <c r="F101" s="40">
        <v>136.88333333333333</v>
      </c>
      <c r="G101" s="40">
        <v>131.66666666666666</v>
      </c>
      <c r="H101" s="40">
        <v>148.46666666666667</v>
      </c>
      <c r="I101" s="40">
        <v>153.68333333333331</v>
      </c>
      <c r="J101" s="40">
        <v>156.86666666666667</v>
      </c>
      <c r="K101" s="31">
        <v>150.5</v>
      </c>
      <c r="L101" s="31">
        <v>142.1</v>
      </c>
      <c r="M101" s="31">
        <v>197.89687000000001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931.4</v>
      </c>
      <c r="D102" s="40">
        <v>919.80000000000007</v>
      </c>
      <c r="E102" s="40">
        <v>896.60000000000014</v>
      </c>
      <c r="F102" s="40">
        <v>861.80000000000007</v>
      </c>
      <c r="G102" s="40">
        <v>838.60000000000014</v>
      </c>
      <c r="H102" s="40">
        <v>954.60000000000014</v>
      </c>
      <c r="I102" s="40">
        <v>977.80000000000018</v>
      </c>
      <c r="J102" s="40">
        <v>1012.6000000000001</v>
      </c>
      <c r="K102" s="31">
        <v>943</v>
      </c>
      <c r="L102" s="31">
        <v>885</v>
      </c>
      <c r="M102" s="31">
        <v>16.018049999999999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521.35</v>
      </c>
      <c r="D103" s="40">
        <v>523.45000000000005</v>
      </c>
      <c r="E103" s="40">
        <v>518.60000000000014</v>
      </c>
      <c r="F103" s="40">
        <v>515.85000000000014</v>
      </c>
      <c r="G103" s="40">
        <v>511.00000000000023</v>
      </c>
      <c r="H103" s="40">
        <v>526.20000000000005</v>
      </c>
      <c r="I103" s="40">
        <v>531.04999999999995</v>
      </c>
      <c r="J103" s="40">
        <v>533.79999999999995</v>
      </c>
      <c r="K103" s="31">
        <v>528.29999999999995</v>
      </c>
      <c r="L103" s="31">
        <v>520.70000000000005</v>
      </c>
      <c r="M103" s="31">
        <v>0.20412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659.15</v>
      </c>
      <c r="D104" s="40">
        <v>662.4</v>
      </c>
      <c r="E104" s="40">
        <v>652.04999999999995</v>
      </c>
      <c r="F104" s="40">
        <v>644.94999999999993</v>
      </c>
      <c r="G104" s="40">
        <v>634.59999999999991</v>
      </c>
      <c r="H104" s="40">
        <v>669.5</v>
      </c>
      <c r="I104" s="40">
        <v>679.85000000000014</v>
      </c>
      <c r="J104" s="40">
        <v>686.95</v>
      </c>
      <c r="K104" s="31">
        <v>672.75</v>
      </c>
      <c r="L104" s="31">
        <v>655.29999999999995</v>
      </c>
      <c r="M104" s="31">
        <v>2.8719000000000001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140.4</v>
      </c>
      <c r="D105" s="40">
        <v>139.93333333333334</v>
      </c>
      <c r="E105" s="40">
        <v>138.16666666666669</v>
      </c>
      <c r="F105" s="40">
        <v>135.93333333333334</v>
      </c>
      <c r="G105" s="40">
        <v>134.16666666666669</v>
      </c>
      <c r="H105" s="40">
        <v>142.16666666666669</v>
      </c>
      <c r="I105" s="40">
        <v>143.93333333333334</v>
      </c>
      <c r="J105" s="40">
        <v>146.16666666666669</v>
      </c>
      <c r="K105" s="31">
        <v>141.69999999999999</v>
      </c>
      <c r="L105" s="31">
        <v>137.69999999999999</v>
      </c>
      <c r="M105" s="31">
        <v>7.5019499999999999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1327.05</v>
      </c>
      <c r="D106" s="40">
        <v>1328.8999999999999</v>
      </c>
      <c r="E106" s="40">
        <v>1316.1499999999996</v>
      </c>
      <c r="F106" s="40">
        <v>1305.2499999999998</v>
      </c>
      <c r="G106" s="40">
        <v>1292.4999999999995</v>
      </c>
      <c r="H106" s="40">
        <v>1339.7999999999997</v>
      </c>
      <c r="I106" s="40">
        <v>1352.5500000000002</v>
      </c>
      <c r="J106" s="40">
        <v>1363.4499999999998</v>
      </c>
      <c r="K106" s="31">
        <v>1341.65</v>
      </c>
      <c r="L106" s="31">
        <v>1318</v>
      </c>
      <c r="M106" s="31">
        <v>1.35833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24.45</v>
      </c>
      <c r="D107" s="40">
        <v>24.650000000000002</v>
      </c>
      <c r="E107" s="40">
        <v>24.000000000000004</v>
      </c>
      <c r="F107" s="40">
        <v>23.55</v>
      </c>
      <c r="G107" s="40">
        <v>22.900000000000002</v>
      </c>
      <c r="H107" s="40">
        <v>25.100000000000005</v>
      </c>
      <c r="I107" s="40">
        <v>25.750000000000004</v>
      </c>
      <c r="J107" s="40">
        <v>26.200000000000006</v>
      </c>
      <c r="K107" s="31">
        <v>25.3</v>
      </c>
      <c r="L107" s="31">
        <v>24.2</v>
      </c>
      <c r="M107" s="31">
        <v>130.98685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1329.35</v>
      </c>
      <c r="D108" s="40">
        <v>1336.4166666666667</v>
      </c>
      <c r="E108" s="40">
        <v>1292.9333333333334</v>
      </c>
      <c r="F108" s="40">
        <v>1256.5166666666667</v>
      </c>
      <c r="G108" s="40">
        <v>1213.0333333333333</v>
      </c>
      <c r="H108" s="40">
        <v>1372.8333333333335</v>
      </c>
      <c r="I108" s="40">
        <v>1416.3166666666666</v>
      </c>
      <c r="J108" s="40">
        <v>1452.7333333333336</v>
      </c>
      <c r="K108" s="31">
        <v>1379.9</v>
      </c>
      <c r="L108" s="31">
        <v>1300</v>
      </c>
      <c r="M108" s="31">
        <v>2.96441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433.45</v>
      </c>
      <c r="D109" s="40">
        <v>426.75</v>
      </c>
      <c r="E109" s="40">
        <v>394.5</v>
      </c>
      <c r="F109" s="40">
        <v>355.55</v>
      </c>
      <c r="G109" s="40">
        <v>323.3</v>
      </c>
      <c r="H109" s="40">
        <v>465.7</v>
      </c>
      <c r="I109" s="40">
        <v>497.95</v>
      </c>
      <c r="J109" s="40">
        <v>536.9</v>
      </c>
      <c r="K109" s="31">
        <v>459</v>
      </c>
      <c r="L109" s="31">
        <v>387.8</v>
      </c>
      <c r="M109" s="31">
        <v>7.8991199999999999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796.05</v>
      </c>
      <c r="D110" s="40">
        <v>761.26666666666677</v>
      </c>
      <c r="E110" s="40">
        <v>703.78333333333353</v>
      </c>
      <c r="F110" s="40">
        <v>611.51666666666677</v>
      </c>
      <c r="G110" s="40">
        <v>554.03333333333353</v>
      </c>
      <c r="H110" s="40">
        <v>853.53333333333353</v>
      </c>
      <c r="I110" s="40">
        <v>911.01666666666688</v>
      </c>
      <c r="J110" s="40">
        <v>1003.2833333333335</v>
      </c>
      <c r="K110" s="31">
        <v>818.75</v>
      </c>
      <c r="L110" s="31">
        <v>669</v>
      </c>
      <c r="M110" s="31">
        <v>83.619540000000001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4323.8</v>
      </c>
      <c r="D111" s="40">
        <v>4327.6499999999996</v>
      </c>
      <c r="E111" s="40">
        <v>4271.2999999999993</v>
      </c>
      <c r="F111" s="40">
        <v>4218.7999999999993</v>
      </c>
      <c r="G111" s="40">
        <v>4162.4499999999989</v>
      </c>
      <c r="H111" s="40">
        <v>4380.1499999999996</v>
      </c>
      <c r="I111" s="40">
        <v>4436.5</v>
      </c>
      <c r="J111" s="40">
        <v>4489</v>
      </c>
      <c r="K111" s="31">
        <v>4384</v>
      </c>
      <c r="L111" s="31">
        <v>4275.1499999999996</v>
      </c>
      <c r="M111" s="31">
        <v>2.5420000000000002E-2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175.35</v>
      </c>
      <c r="D112" s="40">
        <v>175.33333333333334</v>
      </c>
      <c r="E112" s="40">
        <v>172.26666666666668</v>
      </c>
      <c r="F112" s="40">
        <v>169.18333333333334</v>
      </c>
      <c r="G112" s="40">
        <v>166.11666666666667</v>
      </c>
      <c r="H112" s="40">
        <v>178.41666666666669</v>
      </c>
      <c r="I112" s="40">
        <v>181.48333333333335</v>
      </c>
      <c r="J112" s="40">
        <v>184.56666666666669</v>
      </c>
      <c r="K112" s="31">
        <v>178.4</v>
      </c>
      <c r="L112" s="31">
        <v>172.25</v>
      </c>
      <c r="M112" s="31">
        <v>1.87181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301.45</v>
      </c>
      <c r="D113" s="40">
        <v>301.15000000000003</v>
      </c>
      <c r="E113" s="40">
        <v>296.60000000000008</v>
      </c>
      <c r="F113" s="40">
        <v>291.75000000000006</v>
      </c>
      <c r="G113" s="40">
        <v>287.2000000000001</v>
      </c>
      <c r="H113" s="40">
        <v>306.00000000000006</v>
      </c>
      <c r="I113" s="40">
        <v>310.55</v>
      </c>
      <c r="J113" s="40">
        <v>315.40000000000003</v>
      </c>
      <c r="K113" s="31">
        <v>305.7</v>
      </c>
      <c r="L113" s="31">
        <v>296.3</v>
      </c>
      <c r="M113" s="31">
        <v>12.01309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646.54999999999995</v>
      </c>
      <c r="D114" s="40">
        <v>644.16666666666663</v>
      </c>
      <c r="E114" s="40">
        <v>632.93333333333328</v>
      </c>
      <c r="F114" s="40">
        <v>619.31666666666661</v>
      </c>
      <c r="G114" s="40">
        <v>608.08333333333326</v>
      </c>
      <c r="H114" s="40">
        <v>657.7833333333333</v>
      </c>
      <c r="I114" s="40">
        <v>669.01666666666665</v>
      </c>
      <c r="J114" s="40">
        <v>682.63333333333333</v>
      </c>
      <c r="K114" s="31">
        <v>655.4</v>
      </c>
      <c r="L114" s="31">
        <v>630.54999999999995</v>
      </c>
      <c r="M114" s="31">
        <v>1.12731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481.1</v>
      </c>
      <c r="D115" s="40">
        <v>478.7166666666667</v>
      </c>
      <c r="E115" s="40">
        <v>472.43333333333339</v>
      </c>
      <c r="F115" s="40">
        <v>463.76666666666671</v>
      </c>
      <c r="G115" s="40">
        <v>457.48333333333341</v>
      </c>
      <c r="H115" s="40">
        <v>487.38333333333338</v>
      </c>
      <c r="I115" s="40">
        <v>493.66666666666669</v>
      </c>
      <c r="J115" s="40">
        <v>502.33333333333337</v>
      </c>
      <c r="K115" s="31">
        <v>485</v>
      </c>
      <c r="L115" s="31">
        <v>470.05</v>
      </c>
      <c r="M115" s="31">
        <v>48.41574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889.9</v>
      </c>
      <c r="D116" s="40">
        <v>899.38333333333333</v>
      </c>
      <c r="E116" s="40">
        <v>877.16666666666663</v>
      </c>
      <c r="F116" s="40">
        <v>864.43333333333328</v>
      </c>
      <c r="G116" s="40">
        <v>842.21666666666658</v>
      </c>
      <c r="H116" s="40">
        <v>912.11666666666667</v>
      </c>
      <c r="I116" s="40">
        <v>934.33333333333337</v>
      </c>
      <c r="J116" s="40">
        <v>947.06666666666672</v>
      </c>
      <c r="K116" s="31">
        <v>921.6</v>
      </c>
      <c r="L116" s="31">
        <v>886.65</v>
      </c>
      <c r="M116" s="31">
        <v>50.94903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149.69999999999999</v>
      </c>
      <c r="D117" s="40">
        <v>150.31666666666666</v>
      </c>
      <c r="E117" s="40">
        <v>147.88333333333333</v>
      </c>
      <c r="F117" s="40">
        <v>146.06666666666666</v>
      </c>
      <c r="G117" s="40">
        <v>143.63333333333333</v>
      </c>
      <c r="H117" s="40">
        <v>152.13333333333333</v>
      </c>
      <c r="I117" s="40">
        <v>154.56666666666666</v>
      </c>
      <c r="J117" s="40">
        <v>156.38333333333333</v>
      </c>
      <c r="K117" s="31">
        <v>152.75</v>
      </c>
      <c r="L117" s="31">
        <v>148.5</v>
      </c>
      <c r="M117" s="31">
        <v>12.812749999999999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144.05000000000001</v>
      </c>
      <c r="D118" s="40">
        <v>143.13333333333335</v>
      </c>
      <c r="E118" s="40">
        <v>141.9666666666667</v>
      </c>
      <c r="F118" s="40">
        <v>139.88333333333335</v>
      </c>
      <c r="G118" s="40">
        <v>138.7166666666667</v>
      </c>
      <c r="H118" s="40">
        <v>145.2166666666667</v>
      </c>
      <c r="I118" s="40">
        <v>146.38333333333338</v>
      </c>
      <c r="J118" s="40">
        <v>148.4666666666667</v>
      </c>
      <c r="K118" s="31">
        <v>144.30000000000001</v>
      </c>
      <c r="L118" s="31">
        <v>141.05000000000001</v>
      </c>
      <c r="M118" s="31">
        <v>88.342280000000002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369.95</v>
      </c>
      <c r="D119" s="40">
        <v>371</v>
      </c>
      <c r="E119" s="40">
        <v>367.7</v>
      </c>
      <c r="F119" s="40">
        <v>365.45</v>
      </c>
      <c r="G119" s="40">
        <v>362.15</v>
      </c>
      <c r="H119" s="40">
        <v>373.25</v>
      </c>
      <c r="I119" s="40">
        <v>376.54999999999995</v>
      </c>
      <c r="J119" s="40">
        <v>378.8</v>
      </c>
      <c r="K119" s="31">
        <v>374.3</v>
      </c>
      <c r="L119" s="31">
        <v>368.75</v>
      </c>
      <c r="M119" s="31">
        <v>2.2821500000000001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4742.95</v>
      </c>
      <c r="D120" s="40">
        <v>4718.8166666666666</v>
      </c>
      <c r="E120" s="40">
        <v>4587.7333333333336</v>
      </c>
      <c r="F120" s="40">
        <v>4432.5166666666673</v>
      </c>
      <c r="G120" s="40">
        <v>4301.4333333333343</v>
      </c>
      <c r="H120" s="40">
        <v>4874.0333333333328</v>
      </c>
      <c r="I120" s="40">
        <v>5005.1166666666668</v>
      </c>
      <c r="J120" s="40">
        <v>5160.3333333333321</v>
      </c>
      <c r="K120" s="31">
        <v>4849.8999999999996</v>
      </c>
      <c r="L120" s="31">
        <v>4563.6000000000004</v>
      </c>
      <c r="M120" s="31">
        <v>9.8132999999999999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1792.35</v>
      </c>
      <c r="D121" s="40">
        <v>1793.7333333333333</v>
      </c>
      <c r="E121" s="40">
        <v>1781.6166666666668</v>
      </c>
      <c r="F121" s="40">
        <v>1770.8833333333334</v>
      </c>
      <c r="G121" s="40">
        <v>1758.7666666666669</v>
      </c>
      <c r="H121" s="40">
        <v>1804.4666666666667</v>
      </c>
      <c r="I121" s="40">
        <v>1816.583333333333</v>
      </c>
      <c r="J121" s="40">
        <v>1827.3166666666666</v>
      </c>
      <c r="K121" s="31">
        <v>1805.85</v>
      </c>
      <c r="L121" s="31">
        <v>1783</v>
      </c>
      <c r="M121" s="31">
        <v>1.81731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3169.3</v>
      </c>
      <c r="D122" s="40">
        <v>3195.4333333333329</v>
      </c>
      <c r="E122" s="40">
        <v>3110.4166666666661</v>
      </c>
      <c r="F122" s="40">
        <v>3051.5333333333333</v>
      </c>
      <c r="G122" s="40">
        <v>2966.5166666666664</v>
      </c>
      <c r="H122" s="40">
        <v>3254.3166666666657</v>
      </c>
      <c r="I122" s="40">
        <v>3339.333333333333</v>
      </c>
      <c r="J122" s="40">
        <v>3398.2166666666653</v>
      </c>
      <c r="K122" s="31">
        <v>3280.45</v>
      </c>
      <c r="L122" s="31">
        <v>3136.55</v>
      </c>
      <c r="M122" s="31">
        <v>1.79599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639.4</v>
      </c>
      <c r="D123" s="40">
        <v>640.81666666666661</v>
      </c>
      <c r="E123" s="40">
        <v>631.98333333333323</v>
      </c>
      <c r="F123" s="40">
        <v>624.56666666666661</v>
      </c>
      <c r="G123" s="40">
        <v>615.73333333333323</v>
      </c>
      <c r="H123" s="40">
        <v>648.23333333333323</v>
      </c>
      <c r="I123" s="40">
        <v>657.06666666666672</v>
      </c>
      <c r="J123" s="40">
        <v>664.48333333333323</v>
      </c>
      <c r="K123" s="31">
        <v>649.65</v>
      </c>
      <c r="L123" s="31">
        <v>633.4</v>
      </c>
      <c r="M123" s="31">
        <v>15.069710000000001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871.55</v>
      </c>
      <c r="D124" s="40">
        <v>873.63333333333321</v>
      </c>
      <c r="E124" s="40">
        <v>853.46666666666647</v>
      </c>
      <c r="F124" s="40">
        <v>835.38333333333321</v>
      </c>
      <c r="G124" s="40">
        <v>815.21666666666647</v>
      </c>
      <c r="H124" s="40">
        <v>891.71666666666647</v>
      </c>
      <c r="I124" s="40">
        <v>911.88333333333321</v>
      </c>
      <c r="J124" s="40">
        <v>929.96666666666647</v>
      </c>
      <c r="K124" s="31">
        <v>893.8</v>
      </c>
      <c r="L124" s="31">
        <v>855.55</v>
      </c>
      <c r="M124" s="31">
        <v>6.00291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640.85</v>
      </c>
      <c r="D125" s="40">
        <v>641.48333333333346</v>
      </c>
      <c r="E125" s="40">
        <v>631.51666666666688</v>
      </c>
      <c r="F125" s="40">
        <v>622.18333333333339</v>
      </c>
      <c r="G125" s="40">
        <v>612.21666666666681</v>
      </c>
      <c r="H125" s="40">
        <v>650.81666666666695</v>
      </c>
      <c r="I125" s="40">
        <v>660.78333333333342</v>
      </c>
      <c r="J125" s="40">
        <v>670.11666666666702</v>
      </c>
      <c r="K125" s="31">
        <v>651.45000000000005</v>
      </c>
      <c r="L125" s="31">
        <v>632.15</v>
      </c>
      <c r="M125" s="31">
        <v>0.69672000000000001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469.15</v>
      </c>
      <c r="D126" s="40">
        <v>469.56666666666666</v>
      </c>
      <c r="E126" s="40">
        <v>460.63333333333333</v>
      </c>
      <c r="F126" s="40">
        <v>452.11666666666667</v>
      </c>
      <c r="G126" s="40">
        <v>443.18333333333334</v>
      </c>
      <c r="H126" s="40">
        <v>478.08333333333331</v>
      </c>
      <c r="I126" s="40">
        <v>487.01666666666659</v>
      </c>
      <c r="J126" s="40">
        <v>495.5333333333333</v>
      </c>
      <c r="K126" s="31">
        <v>478.5</v>
      </c>
      <c r="L126" s="31">
        <v>461.05</v>
      </c>
      <c r="M126" s="31">
        <v>18.612020000000001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836.6</v>
      </c>
      <c r="D127" s="40">
        <v>835.66666666666663</v>
      </c>
      <c r="E127" s="40">
        <v>822.5333333333333</v>
      </c>
      <c r="F127" s="40">
        <v>808.4666666666667</v>
      </c>
      <c r="G127" s="40">
        <v>795.33333333333337</v>
      </c>
      <c r="H127" s="40">
        <v>849.73333333333323</v>
      </c>
      <c r="I127" s="40">
        <v>862.86666666666667</v>
      </c>
      <c r="J127" s="40">
        <v>876.93333333333317</v>
      </c>
      <c r="K127" s="31">
        <v>848.8</v>
      </c>
      <c r="L127" s="31">
        <v>821.6</v>
      </c>
      <c r="M127" s="31">
        <v>7.55307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987.7</v>
      </c>
      <c r="D128" s="40">
        <v>988.28333333333342</v>
      </c>
      <c r="E128" s="40">
        <v>976.61666666666679</v>
      </c>
      <c r="F128" s="40">
        <v>965.53333333333342</v>
      </c>
      <c r="G128" s="40">
        <v>953.86666666666679</v>
      </c>
      <c r="H128" s="40">
        <v>999.36666666666679</v>
      </c>
      <c r="I128" s="40">
        <v>1011.0333333333335</v>
      </c>
      <c r="J128" s="40">
        <v>1022.1166666666668</v>
      </c>
      <c r="K128" s="31">
        <v>999.95</v>
      </c>
      <c r="L128" s="31">
        <v>977.2</v>
      </c>
      <c r="M128" s="31">
        <v>2.6621800000000002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102.45</v>
      </c>
      <c r="D129" s="40">
        <v>102.7</v>
      </c>
      <c r="E129" s="40">
        <v>101.55000000000001</v>
      </c>
      <c r="F129" s="40">
        <v>100.65</v>
      </c>
      <c r="G129" s="40">
        <v>99.500000000000014</v>
      </c>
      <c r="H129" s="40">
        <v>103.60000000000001</v>
      </c>
      <c r="I129" s="40">
        <v>104.75000000000001</v>
      </c>
      <c r="J129" s="40">
        <v>105.65</v>
      </c>
      <c r="K129" s="31">
        <v>103.85</v>
      </c>
      <c r="L129" s="31">
        <v>101.8</v>
      </c>
      <c r="M129" s="31">
        <v>9.1072199999999999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906.8</v>
      </c>
      <c r="D130" s="40">
        <v>915</v>
      </c>
      <c r="E130" s="40">
        <v>885.05</v>
      </c>
      <c r="F130" s="40">
        <v>863.3</v>
      </c>
      <c r="G130" s="40">
        <v>833.34999999999991</v>
      </c>
      <c r="H130" s="40">
        <v>936.75</v>
      </c>
      <c r="I130" s="40">
        <v>966.7</v>
      </c>
      <c r="J130" s="40">
        <v>988.45</v>
      </c>
      <c r="K130" s="31">
        <v>944.95</v>
      </c>
      <c r="L130" s="31">
        <v>893.25</v>
      </c>
      <c r="M130" s="31">
        <v>2.1031300000000002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332.05</v>
      </c>
      <c r="D131" s="40">
        <v>332.65</v>
      </c>
      <c r="E131" s="40">
        <v>325.79999999999995</v>
      </c>
      <c r="F131" s="40">
        <v>319.54999999999995</v>
      </c>
      <c r="G131" s="40">
        <v>312.69999999999993</v>
      </c>
      <c r="H131" s="40">
        <v>338.9</v>
      </c>
      <c r="I131" s="40">
        <v>345.75</v>
      </c>
      <c r="J131" s="40">
        <v>352</v>
      </c>
      <c r="K131" s="31">
        <v>339.5</v>
      </c>
      <c r="L131" s="31">
        <v>326.39999999999998</v>
      </c>
      <c r="M131" s="31">
        <v>129.56787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590.1</v>
      </c>
      <c r="D132" s="40">
        <v>593.23333333333346</v>
      </c>
      <c r="E132" s="40">
        <v>583.01666666666688</v>
      </c>
      <c r="F132" s="40">
        <v>575.93333333333339</v>
      </c>
      <c r="G132" s="40">
        <v>565.71666666666681</v>
      </c>
      <c r="H132" s="40">
        <v>600.31666666666695</v>
      </c>
      <c r="I132" s="40">
        <v>610.53333333333342</v>
      </c>
      <c r="J132" s="40">
        <v>617.61666666666702</v>
      </c>
      <c r="K132" s="31">
        <v>603.45000000000005</v>
      </c>
      <c r="L132" s="31">
        <v>586.15</v>
      </c>
      <c r="M132" s="31">
        <v>25.59515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2147.9</v>
      </c>
      <c r="D133" s="40">
        <v>2166.8666666666663</v>
      </c>
      <c r="E133" s="40">
        <v>2096.4833333333327</v>
      </c>
      <c r="F133" s="40">
        <v>2045.0666666666662</v>
      </c>
      <c r="G133" s="40">
        <v>1974.6833333333325</v>
      </c>
      <c r="H133" s="40">
        <v>2218.2833333333328</v>
      </c>
      <c r="I133" s="40">
        <v>2288.666666666667</v>
      </c>
      <c r="J133" s="40">
        <v>2340.083333333333</v>
      </c>
      <c r="K133" s="31">
        <v>2237.25</v>
      </c>
      <c r="L133" s="31">
        <v>2115.4499999999998</v>
      </c>
      <c r="M133" s="31">
        <v>5.24627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1900</v>
      </c>
      <c r="D134" s="40">
        <v>1899.6666666666667</v>
      </c>
      <c r="E134" s="40">
        <v>1882.3333333333335</v>
      </c>
      <c r="F134" s="40">
        <v>1864.6666666666667</v>
      </c>
      <c r="G134" s="40">
        <v>1847.3333333333335</v>
      </c>
      <c r="H134" s="40">
        <v>1917.3333333333335</v>
      </c>
      <c r="I134" s="40">
        <v>1934.666666666667</v>
      </c>
      <c r="J134" s="40">
        <v>1952.3333333333335</v>
      </c>
      <c r="K134" s="31">
        <v>1917</v>
      </c>
      <c r="L134" s="31">
        <v>1882</v>
      </c>
      <c r="M134" s="31">
        <v>6.0079000000000002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177.95</v>
      </c>
      <c r="D135" s="40">
        <v>177.85</v>
      </c>
      <c r="E135" s="40">
        <v>175.2</v>
      </c>
      <c r="F135" s="40">
        <v>172.45</v>
      </c>
      <c r="G135" s="40">
        <v>169.79999999999998</v>
      </c>
      <c r="H135" s="40">
        <v>180.6</v>
      </c>
      <c r="I135" s="40">
        <v>183.25000000000003</v>
      </c>
      <c r="J135" s="40">
        <v>186</v>
      </c>
      <c r="K135" s="31">
        <v>180.5</v>
      </c>
      <c r="L135" s="31">
        <v>175.1</v>
      </c>
      <c r="M135" s="31">
        <v>13.98584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234.35</v>
      </c>
      <c r="D136" s="40">
        <v>229.41666666666666</v>
      </c>
      <c r="E136" s="40">
        <v>222.38333333333333</v>
      </c>
      <c r="F136" s="40">
        <v>210.41666666666666</v>
      </c>
      <c r="G136" s="40">
        <v>203.38333333333333</v>
      </c>
      <c r="H136" s="40">
        <v>241.38333333333333</v>
      </c>
      <c r="I136" s="40">
        <v>248.41666666666669</v>
      </c>
      <c r="J136" s="40">
        <v>260.38333333333333</v>
      </c>
      <c r="K136" s="31">
        <v>236.45</v>
      </c>
      <c r="L136" s="31">
        <v>217.45</v>
      </c>
      <c r="M136" s="31">
        <v>20.617650000000001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1000.85</v>
      </c>
      <c r="D137" s="40">
        <v>994.2833333333333</v>
      </c>
      <c r="E137" s="40">
        <v>981.56666666666661</v>
      </c>
      <c r="F137" s="40">
        <v>962.2833333333333</v>
      </c>
      <c r="G137" s="40">
        <v>949.56666666666661</v>
      </c>
      <c r="H137" s="40">
        <v>1013.5666666666666</v>
      </c>
      <c r="I137" s="40">
        <v>1026.2833333333333</v>
      </c>
      <c r="J137" s="40">
        <v>1045.5666666666666</v>
      </c>
      <c r="K137" s="31">
        <v>1007</v>
      </c>
      <c r="L137" s="31">
        <v>975</v>
      </c>
      <c r="M137" s="31">
        <v>0.60536000000000001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556.45000000000005</v>
      </c>
      <c r="D138" s="40">
        <v>558.48333333333335</v>
      </c>
      <c r="E138" s="40">
        <v>551.16666666666674</v>
      </c>
      <c r="F138" s="40">
        <v>545.88333333333344</v>
      </c>
      <c r="G138" s="40">
        <v>538.56666666666683</v>
      </c>
      <c r="H138" s="40">
        <v>563.76666666666665</v>
      </c>
      <c r="I138" s="40">
        <v>571.08333333333326</v>
      </c>
      <c r="J138" s="40">
        <v>576.36666666666656</v>
      </c>
      <c r="K138" s="31">
        <v>565.79999999999995</v>
      </c>
      <c r="L138" s="31">
        <v>553.20000000000005</v>
      </c>
      <c r="M138" s="31">
        <v>1.0117700000000001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14.15</v>
      </c>
      <c r="D139" s="40">
        <v>14.066666666666668</v>
      </c>
      <c r="E139" s="40">
        <v>13.833333333333336</v>
      </c>
      <c r="F139" s="40">
        <v>13.516666666666667</v>
      </c>
      <c r="G139" s="40">
        <v>13.283333333333335</v>
      </c>
      <c r="H139" s="40">
        <v>14.383333333333336</v>
      </c>
      <c r="I139" s="40">
        <v>14.616666666666667</v>
      </c>
      <c r="J139" s="40">
        <v>14.933333333333337</v>
      </c>
      <c r="K139" s="31">
        <v>14.3</v>
      </c>
      <c r="L139" s="31">
        <v>13.75</v>
      </c>
      <c r="M139" s="31">
        <v>72.875770000000003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204.9</v>
      </c>
      <c r="D140" s="40">
        <v>206.26666666666665</v>
      </c>
      <c r="E140" s="40">
        <v>202.6333333333333</v>
      </c>
      <c r="F140" s="40">
        <v>200.36666666666665</v>
      </c>
      <c r="G140" s="40">
        <v>196.73333333333329</v>
      </c>
      <c r="H140" s="40">
        <v>208.5333333333333</v>
      </c>
      <c r="I140" s="40">
        <v>212.16666666666663</v>
      </c>
      <c r="J140" s="40">
        <v>214.43333333333331</v>
      </c>
      <c r="K140" s="31">
        <v>209.9</v>
      </c>
      <c r="L140" s="31">
        <v>204</v>
      </c>
      <c r="M140" s="31">
        <v>5.6057499999999996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4890.6000000000004</v>
      </c>
      <c r="D141" s="40">
        <v>4857.5999999999995</v>
      </c>
      <c r="E141" s="40">
        <v>4801.2499999999991</v>
      </c>
      <c r="F141" s="40">
        <v>4711.8999999999996</v>
      </c>
      <c r="G141" s="40">
        <v>4655.5499999999993</v>
      </c>
      <c r="H141" s="40">
        <v>4946.9499999999989</v>
      </c>
      <c r="I141" s="40">
        <v>5003.2999999999993</v>
      </c>
      <c r="J141" s="40">
        <v>5092.6499999999987</v>
      </c>
      <c r="K141" s="31">
        <v>4913.95</v>
      </c>
      <c r="L141" s="31">
        <v>4768.25</v>
      </c>
      <c r="M141" s="31">
        <v>9.5683399999999992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4415.6499999999996</v>
      </c>
      <c r="D142" s="40">
        <v>4415.5166666666664</v>
      </c>
      <c r="E142" s="40">
        <v>4351.1333333333332</v>
      </c>
      <c r="F142" s="40">
        <v>4286.6166666666668</v>
      </c>
      <c r="G142" s="40">
        <v>4222.2333333333336</v>
      </c>
      <c r="H142" s="40">
        <v>4480.0333333333328</v>
      </c>
      <c r="I142" s="40">
        <v>4544.4166666666661</v>
      </c>
      <c r="J142" s="40">
        <v>4608.9333333333325</v>
      </c>
      <c r="K142" s="31">
        <v>4479.8999999999996</v>
      </c>
      <c r="L142" s="31">
        <v>4351</v>
      </c>
      <c r="M142" s="31">
        <v>3.0598299999999998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3621.45</v>
      </c>
      <c r="D143" s="40">
        <v>3611.0833333333335</v>
      </c>
      <c r="E143" s="40">
        <v>3566.166666666667</v>
      </c>
      <c r="F143" s="40">
        <v>3510.8833333333337</v>
      </c>
      <c r="G143" s="40">
        <v>3465.9666666666672</v>
      </c>
      <c r="H143" s="40">
        <v>3666.3666666666668</v>
      </c>
      <c r="I143" s="40">
        <v>3711.2833333333338</v>
      </c>
      <c r="J143" s="40">
        <v>3766.5666666666666</v>
      </c>
      <c r="K143" s="31">
        <v>3656</v>
      </c>
      <c r="L143" s="31">
        <v>3555.8</v>
      </c>
      <c r="M143" s="31">
        <v>4.1282899999999998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4731.75</v>
      </c>
      <c r="D144" s="40">
        <v>4757.7</v>
      </c>
      <c r="E144" s="40">
        <v>4640.5499999999993</v>
      </c>
      <c r="F144" s="40">
        <v>4549.3499999999995</v>
      </c>
      <c r="G144" s="40">
        <v>4432.1999999999989</v>
      </c>
      <c r="H144" s="40">
        <v>4848.8999999999996</v>
      </c>
      <c r="I144" s="40">
        <v>4966.0499999999993</v>
      </c>
      <c r="J144" s="40">
        <v>5057.25</v>
      </c>
      <c r="K144" s="31">
        <v>4874.8500000000004</v>
      </c>
      <c r="L144" s="31">
        <v>4666.5</v>
      </c>
      <c r="M144" s="31">
        <v>32.381300000000003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430.7</v>
      </c>
      <c r="D145" s="40">
        <v>432.2833333333333</v>
      </c>
      <c r="E145" s="40">
        <v>424.01666666666659</v>
      </c>
      <c r="F145" s="40">
        <v>417.33333333333331</v>
      </c>
      <c r="G145" s="40">
        <v>409.06666666666661</v>
      </c>
      <c r="H145" s="40">
        <v>438.96666666666658</v>
      </c>
      <c r="I145" s="40">
        <v>447.23333333333323</v>
      </c>
      <c r="J145" s="40">
        <v>453.91666666666657</v>
      </c>
      <c r="K145" s="31">
        <v>440.55</v>
      </c>
      <c r="L145" s="31">
        <v>425.6</v>
      </c>
      <c r="M145" s="31">
        <v>4.4225500000000002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111.45</v>
      </c>
      <c r="D146" s="40">
        <v>111.48333333333333</v>
      </c>
      <c r="E146" s="40">
        <v>109.71666666666667</v>
      </c>
      <c r="F146" s="40">
        <v>107.98333333333333</v>
      </c>
      <c r="G146" s="40">
        <v>106.21666666666667</v>
      </c>
      <c r="H146" s="40">
        <v>113.21666666666667</v>
      </c>
      <c r="I146" s="40">
        <v>114.98333333333335</v>
      </c>
      <c r="J146" s="40">
        <v>116.71666666666667</v>
      </c>
      <c r="K146" s="31">
        <v>113.25</v>
      </c>
      <c r="L146" s="31">
        <v>109.75</v>
      </c>
      <c r="M146" s="31">
        <v>3.0454400000000001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233.55</v>
      </c>
      <c r="D147" s="40">
        <v>237.03333333333333</v>
      </c>
      <c r="E147" s="40">
        <v>229.06666666666666</v>
      </c>
      <c r="F147" s="40">
        <v>224.58333333333334</v>
      </c>
      <c r="G147" s="40">
        <v>216.61666666666667</v>
      </c>
      <c r="H147" s="40">
        <v>241.51666666666665</v>
      </c>
      <c r="I147" s="40">
        <v>249.48333333333329</v>
      </c>
      <c r="J147" s="40">
        <v>253.96666666666664</v>
      </c>
      <c r="K147" s="31">
        <v>245</v>
      </c>
      <c r="L147" s="31">
        <v>232.55</v>
      </c>
      <c r="M147" s="31">
        <v>3.9957500000000001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88.45</v>
      </c>
      <c r="D148" s="40">
        <v>87.933333333333337</v>
      </c>
      <c r="E148" s="40">
        <v>86.066666666666677</v>
      </c>
      <c r="F148" s="40">
        <v>83.683333333333337</v>
      </c>
      <c r="G148" s="40">
        <v>81.816666666666677</v>
      </c>
      <c r="H148" s="40">
        <v>90.316666666666677</v>
      </c>
      <c r="I148" s="40">
        <v>92.183333333333351</v>
      </c>
      <c r="J148" s="40">
        <v>94.566666666666677</v>
      </c>
      <c r="K148" s="31">
        <v>89.8</v>
      </c>
      <c r="L148" s="31">
        <v>85.55</v>
      </c>
      <c r="M148" s="31">
        <v>30.304569999999998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2550.4</v>
      </c>
      <c r="D149" s="40">
        <v>2549.9666666666667</v>
      </c>
      <c r="E149" s="40">
        <v>2523.4333333333334</v>
      </c>
      <c r="F149" s="40">
        <v>2496.4666666666667</v>
      </c>
      <c r="G149" s="40">
        <v>2469.9333333333334</v>
      </c>
      <c r="H149" s="40">
        <v>2576.9333333333334</v>
      </c>
      <c r="I149" s="40">
        <v>2603.4666666666672</v>
      </c>
      <c r="J149" s="40">
        <v>2630.4333333333334</v>
      </c>
      <c r="K149" s="31">
        <v>2576.5</v>
      </c>
      <c r="L149" s="31">
        <v>2523</v>
      </c>
      <c r="M149" s="31">
        <v>3.8389600000000002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215.55</v>
      </c>
      <c r="D150" s="40">
        <v>215.18333333333331</v>
      </c>
      <c r="E150" s="40">
        <v>209.36666666666662</v>
      </c>
      <c r="F150" s="40">
        <v>203.18333333333331</v>
      </c>
      <c r="G150" s="40">
        <v>197.36666666666662</v>
      </c>
      <c r="H150" s="40">
        <v>221.36666666666662</v>
      </c>
      <c r="I150" s="40">
        <v>227.18333333333328</v>
      </c>
      <c r="J150" s="40">
        <v>233.36666666666662</v>
      </c>
      <c r="K150" s="31">
        <v>221</v>
      </c>
      <c r="L150" s="31">
        <v>209</v>
      </c>
      <c r="M150" s="31">
        <v>19.012440000000002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555.29999999999995</v>
      </c>
      <c r="D151" s="40">
        <v>555.23333333333323</v>
      </c>
      <c r="E151" s="40">
        <v>550.46666666666647</v>
      </c>
      <c r="F151" s="40">
        <v>545.63333333333321</v>
      </c>
      <c r="G151" s="40">
        <v>540.86666666666645</v>
      </c>
      <c r="H151" s="40">
        <v>560.06666666666649</v>
      </c>
      <c r="I151" s="40">
        <v>564.83333333333314</v>
      </c>
      <c r="J151" s="40">
        <v>569.66666666666652</v>
      </c>
      <c r="K151" s="31">
        <v>560</v>
      </c>
      <c r="L151" s="31">
        <v>550.4</v>
      </c>
      <c r="M151" s="31">
        <v>2.5169999999999999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1662.7</v>
      </c>
      <c r="D152" s="40">
        <v>1653.3500000000001</v>
      </c>
      <c r="E152" s="40">
        <v>1638.7500000000002</v>
      </c>
      <c r="F152" s="40">
        <v>1614.8000000000002</v>
      </c>
      <c r="G152" s="40">
        <v>1600.2000000000003</v>
      </c>
      <c r="H152" s="40">
        <v>1677.3000000000002</v>
      </c>
      <c r="I152" s="40">
        <v>1691.9</v>
      </c>
      <c r="J152" s="40">
        <v>1715.8500000000001</v>
      </c>
      <c r="K152" s="31">
        <v>1667.95</v>
      </c>
      <c r="L152" s="31">
        <v>1629.4</v>
      </c>
      <c r="M152" s="31">
        <v>0.32718000000000003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73.8</v>
      </c>
      <c r="D153" s="40">
        <v>74.166666666666671</v>
      </c>
      <c r="E153" s="40">
        <v>73.083333333333343</v>
      </c>
      <c r="F153" s="40">
        <v>72.366666666666674</v>
      </c>
      <c r="G153" s="40">
        <v>71.283333333333346</v>
      </c>
      <c r="H153" s="40">
        <v>74.88333333333334</v>
      </c>
      <c r="I153" s="40">
        <v>75.966666666666683</v>
      </c>
      <c r="J153" s="40">
        <v>76.683333333333337</v>
      </c>
      <c r="K153" s="31">
        <v>75.25</v>
      </c>
      <c r="L153" s="31">
        <v>73.45</v>
      </c>
      <c r="M153" s="31">
        <v>23.06681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129.94999999999999</v>
      </c>
      <c r="D154" s="40">
        <v>130.36666666666667</v>
      </c>
      <c r="E154" s="40">
        <v>127.73333333333335</v>
      </c>
      <c r="F154" s="40">
        <v>125.51666666666668</v>
      </c>
      <c r="G154" s="40">
        <v>122.88333333333335</v>
      </c>
      <c r="H154" s="40">
        <v>132.58333333333334</v>
      </c>
      <c r="I154" s="40">
        <v>135.21666666666667</v>
      </c>
      <c r="J154" s="40">
        <v>137.43333333333334</v>
      </c>
      <c r="K154" s="31">
        <v>133</v>
      </c>
      <c r="L154" s="31">
        <v>128.15</v>
      </c>
      <c r="M154" s="31">
        <v>67.526780000000002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742.15</v>
      </c>
      <c r="D155" s="40">
        <v>745.38333333333333</v>
      </c>
      <c r="E155" s="40">
        <v>734.76666666666665</v>
      </c>
      <c r="F155" s="40">
        <v>727.38333333333333</v>
      </c>
      <c r="G155" s="40">
        <v>716.76666666666665</v>
      </c>
      <c r="H155" s="40">
        <v>752.76666666666665</v>
      </c>
      <c r="I155" s="40">
        <v>763.38333333333321</v>
      </c>
      <c r="J155" s="40">
        <v>770.76666666666665</v>
      </c>
      <c r="K155" s="31">
        <v>756</v>
      </c>
      <c r="L155" s="31">
        <v>738</v>
      </c>
      <c r="M155" s="31">
        <v>0.52432000000000001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1137.45</v>
      </c>
      <c r="D156" s="40">
        <v>1138.0666666666666</v>
      </c>
      <c r="E156" s="40">
        <v>1127.3833333333332</v>
      </c>
      <c r="F156" s="40">
        <v>1117.3166666666666</v>
      </c>
      <c r="G156" s="40">
        <v>1106.6333333333332</v>
      </c>
      <c r="H156" s="40">
        <v>1148.1333333333332</v>
      </c>
      <c r="I156" s="40">
        <v>1158.8166666666666</v>
      </c>
      <c r="J156" s="40">
        <v>1168.8833333333332</v>
      </c>
      <c r="K156" s="31">
        <v>1148.75</v>
      </c>
      <c r="L156" s="31">
        <v>1128</v>
      </c>
      <c r="M156" s="31">
        <v>5.7453900000000004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176.5</v>
      </c>
      <c r="D157" s="40">
        <v>176.35</v>
      </c>
      <c r="E157" s="40">
        <v>174.79999999999998</v>
      </c>
      <c r="F157" s="40">
        <v>173.1</v>
      </c>
      <c r="G157" s="40">
        <v>171.54999999999998</v>
      </c>
      <c r="H157" s="40">
        <v>178.04999999999998</v>
      </c>
      <c r="I157" s="40">
        <v>179.6</v>
      </c>
      <c r="J157" s="40">
        <v>181.29999999999998</v>
      </c>
      <c r="K157" s="31">
        <v>177.9</v>
      </c>
      <c r="L157" s="31">
        <v>174.65</v>
      </c>
      <c r="M157" s="31">
        <v>17.67548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367.15</v>
      </c>
      <c r="D158" s="40">
        <v>367.81666666666666</v>
      </c>
      <c r="E158" s="40">
        <v>362.33333333333331</v>
      </c>
      <c r="F158" s="40">
        <v>357.51666666666665</v>
      </c>
      <c r="G158" s="40">
        <v>352.0333333333333</v>
      </c>
      <c r="H158" s="40">
        <v>372.63333333333333</v>
      </c>
      <c r="I158" s="40">
        <v>378.11666666666667</v>
      </c>
      <c r="J158" s="40">
        <v>382.93333333333334</v>
      </c>
      <c r="K158" s="31">
        <v>373.3</v>
      </c>
      <c r="L158" s="31">
        <v>363</v>
      </c>
      <c r="M158" s="31">
        <v>1.0651299999999999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85.55</v>
      </c>
      <c r="D159" s="40">
        <v>85.583333333333329</v>
      </c>
      <c r="E159" s="40">
        <v>84.716666666666654</v>
      </c>
      <c r="F159" s="40">
        <v>83.883333333333326</v>
      </c>
      <c r="G159" s="40">
        <v>83.016666666666652</v>
      </c>
      <c r="H159" s="40">
        <v>86.416666666666657</v>
      </c>
      <c r="I159" s="40">
        <v>87.283333333333331</v>
      </c>
      <c r="J159" s="40">
        <v>88.11666666666666</v>
      </c>
      <c r="K159" s="31">
        <v>86.45</v>
      </c>
      <c r="L159" s="31">
        <v>84.75</v>
      </c>
      <c r="M159" s="31">
        <v>122.26537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2950.5</v>
      </c>
      <c r="D160" s="40">
        <v>2951.8166666666671</v>
      </c>
      <c r="E160" s="40">
        <v>2888.6333333333341</v>
      </c>
      <c r="F160" s="40">
        <v>2826.7666666666669</v>
      </c>
      <c r="G160" s="40">
        <v>2763.5833333333339</v>
      </c>
      <c r="H160" s="40">
        <v>3013.6833333333343</v>
      </c>
      <c r="I160" s="40">
        <v>3076.8666666666677</v>
      </c>
      <c r="J160" s="40">
        <v>3138.7333333333345</v>
      </c>
      <c r="K160" s="31">
        <v>3015</v>
      </c>
      <c r="L160" s="31">
        <v>2889.95</v>
      </c>
      <c r="M160" s="31">
        <v>0.23607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517.95000000000005</v>
      </c>
      <c r="D161" s="40">
        <v>518.81666666666672</v>
      </c>
      <c r="E161" s="40">
        <v>513.38333333333344</v>
      </c>
      <c r="F161" s="40">
        <v>508.81666666666672</v>
      </c>
      <c r="G161" s="40">
        <v>503.38333333333344</v>
      </c>
      <c r="H161" s="40">
        <v>523.38333333333344</v>
      </c>
      <c r="I161" s="40">
        <v>528.81666666666661</v>
      </c>
      <c r="J161" s="40">
        <v>533.38333333333344</v>
      </c>
      <c r="K161" s="31">
        <v>524.25</v>
      </c>
      <c r="L161" s="31">
        <v>514.25</v>
      </c>
      <c r="M161" s="31">
        <v>1.58891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175.15</v>
      </c>
      <c r="D162" s="40">
        <v>174.41666666666666</v>
      </c>
      <c r="E162" s="40">
        <v>172.33333333333331</v>
      </c>
      <c r="F162" s="40">
        <v>169.51666666666665</v>
      </c>
      <c r="G162" s="40">
        <v>167.43333333333331</v>
      </c>
      <c r="H162" s="40">
        <v>177.23333333333332</v>
      </c>
      <c r="I162" s="40">
        <v>179.31666666666663</v>
      </c>
      <c r="J162" s="40">
        <v>182.13333333333333</v>
      </c>
      <c r="K162" s="31">
        <v>176.5</v>
      </c>
      <c r="L162" s="31">
        <v>171.6</v>
      </c>
      <c r="M162" s="31">
        <v>7.2506700000000004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204.3</v>
      </c>
      <c r="D163" s="40">
        <v>207.61666666666667</v>
      </c>
      <c r="E163" s="40">
        <v>198.73333333333335</v>
      </c>
      <c r="F163" s="40">
        <v>193.16666666666669</v>
      </c>
      <c r="G163" s="40">
        <v>184.28333333333336</v>
      </c>
      <c r="H163" s="40">
        <v>213.18333333333334</v>
      </c>
      <c r="I163" s="40">
        <v>222.06666666666666</v>
      </c>
      <c r="J163" s="40">
        <v>227.63333333333333</v>
      </c>
      <c r="K163" s="31">
        <v>216.5</v>
      </c>
      <c r="L163" s="31">
        <v>202.05</v>
      </c>
      <c r="M163" s="31">
        <v>51.61016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249.7</v>
      </c>
      <c r="D164" s="40">
        <v>251.53333333333333</v>
      </c>
      <c r="E164" s="40">
        <v>243.26666666666665</v>
      </c>
      <c r="F164" s="40">
        <v>236.83333333333331</v>
      </c>
      <c r="G164" s="40">
        <v>228.56666666666663</v>
      </c>
      <c r="H164" s="40">
        <v>257.9666666666667</v>
      </c>
      <c r="I164" s="40">
        <v>266.23333333333335</v>
      </c>
      <c r="J164" s="40">
        <v>272.66666666666669</v>
      </c>
      <c r="K164" s="31">
        <v>259.8</v>
      </c>
      <c r="L164" s="31">
        <v>245.1</v>
      </c>
      <c r="M164" s="31">
        <v>51.674970000000002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8</v>
      </c>
      <c r="D165" s="40">
        <v>8.0333333333333332</v>
      </c>
      <c r="E165" s="40">
        <v>7.6666666666666661</v>
      </c>
      <c r="F165" s="40">
        <v>7.333333333333333</v>
      </c>
      <c r="G165" s="40">
        <v>6.9666666666666659</v>
      </c>
      <c r="H165" s="40">
        <v>8.3666666666666671</v>
      </c>
      <c r="I165" s="40">
        <v>8.7333333333333343</v>
      </c>
      <c r="J165" s="40">
        <v>9.0666666666666664</v>
      </c>
      <c r="K165" s="31">
        <v>8.4</v>
      </c>
      <c r="L165" s="31">
        <v>7.7</v>
      </c>
      <c r="M165" s="31">
        <v>59.638269999999999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59.9</v>
      </c>
      <c r="D166" s="40">
        <v>59.933333333333337</v>
      </c>
      <c r="E166" s="40">
        <v>58.016666666666673</v>
      </c>
      <c r="F166" s="40">
        <v>56.133333333333333</v>
      </c>
      <c r="G166" s="40">
        <v>54.216666666666669</v>
      </c>
      <c r="H166" s="40">
        <v>61.816666666666677</v>
      </c>
      <c r="I166" s="40">
        <v>63.733333333333334</v>
      </c>
      <c r="J166" s="40">
        <v>65.616666666666674</v>
      </c>
      <c r="K166" s="31">
        <v>61.85</v>
      </c>
      <c r="L166" s="31">
        <v>58.05</v>
      </c>
      <c r="M166" s="31">
        <v>16.13242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137.85</v>
      </c>
      <c r="D167" s="40">
        <v>138.11666666666667</v>
      </c>
      <c r="E167" s="40">
        <v>136.33333333333334</v>
      </c>
      <c r="F167" s="40">
        <v>134.81666666666666</v>
      </c>
      <c r="G167" s="40">
        <v>133.03333333333333</v>
      </c>
      <c r="H167" s="40">
        <v>139.63333333333335</v>
      </c>
      <c r="I167" s="40">
        <v>141.41666666666666</v>
      </c>
      <c r="J167" s="40">
        <v>142.93333333333337</v>
      </c>
      <c r="K167" s="31">
        <v>139.9</v>
      </c>
      <c r="L167" s="31">
        <v>136.6</v>
      </c>
      <c r="M167" s="31">
        <v>91.550659999999993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331.6</v>
      </c>
      <c r="D168" s="40">
        <v>334.85</v>
      </c>
      <c r="E168" s="40">
        <v>326.85000000000002</v>
      </c>
      <c r="F168" s="40">
        <v>322.10000000000002</v>
      </c>
      <c r="G168" s="40">
        <v>314.10000000000002</v>
      </c>
      <c r="H168" s="40">
        <v>339.6</v>
      </c>
      <c r="I168" s="40">
        <v>347.6</v>
      </c>
      <c r="J168" s="40">
        <v>352.35</v>
      </c>
      <c r="K168" s="31">
        <v>342.85</v>
      </c>
      <c r="L168" s="31">
        <v>330.1</v>
      </c>
      <c r="M168" s="31">
        <v>2.4537800000000001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4616.3999999999996</v>
      </c>
      <c r="D169" s="40">
        <v>4643.95</v>
      </c>
      <c r="E169" s="40">
        <v>4497.45</v>
      </c>
      <c r="F169" s="40">
        <v>4378.5</v>
      </c>
      <c r="G169" s="40">
        <v>4232</v>
      </c>
      <c r="H169" s="40">
        <v>4762.8999999999996</v>
      </c>
      <c r="I169" s="40">
        <v>4909.3999999999996</v>
      </c>
      <c r="J169" s="40">
        <v>5028.3499999999995</v>
      </c>
      <c r="K169" s="31">
        <v>4790.45</v>
      </c>
      <c r="L169" s="31">
        <v>4525</v>
      </c>
      <c r="M169" s="31">
        <v>0.64251000000000003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27.55</v>
      </c>
      <c r="D170" s="40">
        <v>27.650000000000002</v>
      </c>
      <c r="E170" s="40">
        <v>27.250000000000004</v>
      </c>
      <c r="F170" s="40">
        <v>26.950000000000003</v>
      </c>
      <c r="G170" s="40">
        <v>26.550000000000004</v>
      </c>
      <c r="H170" s="40">
        <v>27.950000000000003</v>
      </c>
      <c r="I170" s="40">
        <v>28.35</v>
      </c>
      <c r="J170" s="40">
        <v>28.650000000000002</v>
      </c>
      <c r="K170" s="31">
        <v>28.05</v>
      </c>
      <c r="L170" s="31">
        <v>27.35</v>
      </c>
      <c r="M170" s="31">
        <v>153.99708000000001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3061.45</v>
      </c>
      <c r="D171" s="40">
        <v>3052.3166666666671</v>
      </c>
      <c r="E171" s="40">
        <v>3026.8833333333341</v>
      </c>
      <c r="F171" s="40">
        <v>2992.3166666666671</v>
      </c>
      <c r="G171" s="40">
        <v>2966.8833333333341</v>
      </c>
      <c r="H171" s="40">
        <v>3086.8833333333341</v>
      </c>
      <c r="I171" s="40">
        <v>3112.3166666666675</v>
      </c>
      <c r="J171" s="40">
        <v>3146.8833333333341</v>
      </c>
      <c r="K171" s="31">
        <v>3077.75</v>
      </c>
      <c r="L171" s="31">
        <v>3017.75</v>
      </c>
      <c r="M171" s="31">
        <v>0.14330999999999999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202.5</v>
      </c>
      <c r="D172" s="40">
        <v>203.80000000000004</v>
      </c>
      <c r="E172" s="40">
        <v>198.75000000000009</v>
      </c>
      <c r="F172" s="40">
        <v>195.00000000000006</v>
      </c>
      <c r="G172" s="40">
        <v>189.9500000000001</v>
      </c>
      <c r="H172" s="40">
        <v>207.55000000000007</v>
      </c>
      <c r="I172" s="40">
        <v>212.60000000000002</v>
      </c>
      <c r="J172" s="40">
        <v>216.35000000000005</v>
      </c>
      <c r="K172" s="31">
        <v>208.85</v>
      </c>
      <c r="L172" s="31">
        <v>200.05</v>
      </c>
      <c r="M172" s="31">
        <v>3.6108199999999999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3494.05</v>
      </c>
      <c r="D173" s="40">
        <v>3479.7666666666664</v>
      </c>
      <c r="E173" s="40">
        <v>3434.5333333333328</v>
      </c>
      <c r="F173" s="40">
        <v>3375.0166666666664</v>
      </c>
      <c r="G173" s="40">
        <v>3329.7833333333328</v>
      </c>
      <c r="H173" s="40">
        <v>3539.2833333333328</v>
      </c>
      <c r="I173" s="40">
        <v>3584.5166666666664</v>
      </c>
      <c r="J173" s="40">
        <v>3644.0333333333328</v>
      </c>
      <c r="K173" s="31">
        <v>3525</v>
      </c>
      <c r="L173" s="31">
        <v>3420.25</v>
      </c>
      <c r="M173" s="31">
        <v>0.10521999999999999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179.45</v>
      </c>
      <c r="D174" s="40">
        <v>178.83333333333334</v>
      </c>
      <c r="E174" s="40">
        <v>173.76666666666668</v>
      </c>
      <c r="F174" s="40">
        <v>168.08333333333334</v>
      </c>
      <c r="G174" s="40">
        <v>163.01666666666668</v>
      </c>
      <c r="H174" s="40">
        <v>184.51666666666668</v>
      </c>
      <c r="I174" s="40">
        <v>189.58333333333334</v>
      </c>
      <c r="J174" s="40">
        <v>195.26666666666668</v>
      </c>
      <c r="K174" s="31">
        <v>183.9</v>
      </c>
      <c r="L174" s="31">
        <v>173.15</v>
      </c>
      <c r="M174" s="31">
        <v>40.351660000000003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5952.3</v>
      </c>
      <c r="D175" s="40">
        <v>5950.8499999999995</v>
      </c>
      <c r="E175" s="40">
        <v>5902.6999999999989</v>
      </c>
      <c r="F175" s="40">
        <v>5853.0999999999995</v>
      </c>
      <c r="G175" s="40">
        <v>5804.9499999999989</v>
      </c>
      <c r="H175" s="40">
        <v>6000.4499999999989</v>
      </c>
      <c r="I175" s="40">
        <v>6048.5999999999985</v>
      </c>
      <c r="J175" s="40">
        <v>6098.1999999999989</v>
      </c>
      <c r="K175" s="31">
        <v>5999</v>
      </c>
      <c r="L175" s="31">
        <v>5901.25</v>
      </c>
      <c r="M175" s="31">
        <v>5.4390000000000001E-2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3910.05</v>
      </c>
      <c r="D176" s="40">
        <v>3875.6333333333332</v>
      </c>
      <c r="E176" s="40">
        <v>3812.4166666666665</v>
      </c>
      <c r="F176" s="40">
        <v>3714.7833333333333</v>
      </c>
      <c r="G176" s="40">
        <v>3651.5666666666666</v>
      </c>
      <c r="H176" s="40">
        <v>3973.2666666666664</v>
      </c>
      <c r="I176" s="40">
        <v>4036.4833333333336</v>
      </c>
      <c r="J176" s="40">
        <v>4134.1166666666668</v>
      </c>
      <c r="K176" s="31">
        <v>3938.85</v>
      </c>
      <c r="L176" s="31">
        <v>3778</v>
      </c>
      <c r="M176" s="31">
        <v>5.2376399999999999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1613.05</v>
      </c>
      <c r="D177" s="40">
        <v>1632.0333333333335</v>
      </c>
      <c r="E177" s="40">
        <v>1580.666666666667</v>
      </c>
      <c r="F177" s="40">
        <v>1548.2833333333335</v>
      </c>
      <c r="G177" s="40">
        <v>1496.916666666667</v>
      </c>
      <c r="H177" s="40">
        <v>1664.416666666667</v>
      </c>
      <c r="I177" s="40">
        <v>1715.7833333333333</v>
      </c>
      <c r="J177" s="40">
        <v>1748.166666666667</v>
      </c>
      <c r="K177" s="31">
        <v>1683.4</v>
      </c>
      <c r="L177" s="31">
        <v>1599.65</v>
      </c>
      <c r="M177" s="31">
        <v>0.94969000000000003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587.65</v>
      </c>
      <c r="D178" s="40">
        <v>591.63333333333333</v>
      </c>
      <c r="E178" s="40">
        <v>577.81666666666661</v>
      </c>
      <c r="F178" s="40">
        <v>567.98333333333323</v>
      </c>
      <c r="G178" s="40">
        <v>554.16666666666652</v>
      </c>
      <c r="H178" s="40">
        <v>601.4666666666667</v>
      </c>
      <c r="I178" s="40">
        <v>615.28333333333353</v>
      </c>
      <c r="J178" s="40">
        <v>625.11666666666679</v>
      </c>
      <c r="K178" s="31">
        <v>605.45000000000005</v>
      </c>
      <c r="L178" s="31">
        <v>581.79999999999995</v>
      </c>
      <c r="M178" s="31">
        <v>44.376980000000003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1052.55</v>
      </c>
      <c r="D179" s="40">
        <v>1049.4166666666667</v>
      </c>
      <c r="E179" s="40">
        <v>1038.8833333333334</v>
      </c>
      <c r="F179" s="40">
        <v>1025.2166666666667</v>
      </c>
      <c r="G179" s="40">
        <v>1014.6833333333334</v>
      </c>
      <c r="H179" s="40">
        <v>1063.0833333333335</v>
      </c>
      <c r="I179" s="40">
        <v>1073.6166666666668</v>
      </c>
      <c r="J179" s="40">
        <v>1087.2833333333335</v>
      </c>
      <c r="K179" s="31">
        <v>1059.95</v>
      </c>
      <c r="L179" s="31">
        <v>1035.75</v>
      </c>
      <c r="M179" s="31">
        <v>0.48466999999999999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660.55</v>
      </c>
      <c r="D180" s="40">
        <v>657.75</v>
      </c>
      <c r="E180" s="40">
        <v>652.4</v>
      </c>
      <c r="F180" s="40">
        <v>644.25</v>
      </c>
      <c r="G180" s="40">
        <v>638.9</v>
      </c>
      <c r="H180" s="40">
        <v>665.9</v>
      </c>
      <c r="I180" s="40">
        <v>671.24999999999989</v>
      </c>
      <c r="J180" s="40">
        <v>679.4</v>
      </c>
      <c r="K180" s="31">
        <v>663.1</v>
      </c>
      <c r="L180" s="31">
        <v>649.6</v>
      </c>
      <c r="M180" s="31">
        <v>1.63073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1000.95</v>
      </c>
      <c r="D181" s="40">
        <v>998.65</v>
      </c>
      <c r="E181" s="40">
        <v>987.3</v>
      </c>
      <c r="F181" s="40">
        <v>973.65</v>
      </c>
      <c r="G181" s="40">
        <v>962.3</v>
      </c>
      <c r="H181" s="40">
        <v>1012.3</v>
      </c>
      <c r="I181" s="40">
        <v>1023.6500000000001</v>
      </c>
      <c r="J181" s="40">
        <v>1037.3</v>
      </c>
      <c r="K181" s="31">
        <v>1010</v>
      </c>
      <c r="L181" s="31">
        <v>985</v>
      </c>
      <c r="M181" s="31">
        <v>14.087669999999999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545.25</v>
      </c>
      <c r="D182" s="40">
        <v>543.25</v>
      </c>
      <c r="E182" s="40">
        <v>538</v>
      </c>
      <c r="F182" s="40">
        <v>530.75</v>
      </c>
      <c r="G182" s="40">
        <v>525.5</v>
      </c>
      <c r="H182" s="40">
        <v>550.5</v>
      </c>
      <c r="I182" s="40">
        <v>555.75</v>
      </c>
      <c r="J182" s="40">
        <v>563</v>
      </c>
      <c r="K182" s="31">
        <v>548.5</v>
      </c>
      <c r="L182" s="31">
        <v>536</v>
      </c>
      <c r="M182" s="31">
        <v>1.06568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1541.85</v>
      </c>
      <c r="D183" s="40">
        <v>1536.6333333333332</v>
      </c>
      <c r="E183" s="40">
        <v>1520.9666666666665</v>
      </c>
      <c r="F183" s="40">
        <v>1500.0833333333333</v>
      </c>
      <c r="G183" s="40">
        <v>1484.4166666666665</v>
      </c>
      <c r="H183" s="40">
        <v>1557.5166666666664</v>
      </c>
      <c r="I183" s="40">
        <v>1573.1833333333334</v>
      </c>
      <c r="J183" s="40">
        <v>1594.0666666666664</v>
      </c>
      <c r="K183" s="31">
        <v>1552.3</v>
      </c>
      <c r="L183" s="31">
        <v>1515.75</v>
      </c>
      <c r="M183" s="31">
        <v>5.2452800000000002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371.65</v>
      </c>
      <c r="D184" s="40">
        <v>371.26666666666665</v>
      </c>
      <c r="E184" s="40">
        <v>358.63333333333333</v>
      </c>
      <c r="F184" s="40">
        <v>345.61666666666667</v>
      </c>
      <c r="G184" s="40">
        <v>332.98333333333335</v>
      </c>
      <c r="H184" s="40">
        <v>384.2833333333333</v>
      </c>
      <c r="I184" s="40">
        <v>396.91666666666663</v>
      </c>
      <c r="J184" s="40">
        <v>409.93333333333328</v>
      </c>
      <c r="K184" s="31">
        <v>383.9</v>
      </c>
      <c r="L184" s="31">
        <v>358.25</v>
      </c>
      <c r="M184" s="31">
        <v>148.82577000000001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683.9</v>
      </c>
      <c r="D185" s="40">
        <v>684.54999999999984</v>
      </c>
      <c r="E185" s="40">
        <v>664.54999999999973</v>
      </c>
      <c r="F185" s="40">
        <v>645.19999999999993</v>
      </c>
      <c r="G185" s="40">
        <v>625.19999999999982</v>
      </c>
      <c r="H185" s="40">
        <v>703.89999999999964</v>
      </c>
      <c r="I185" s="40">
        <v>723.89999999999986</v>
      </c>
      <c r="J185" s="40">
        <v>743.24999999999955</v>
      </c>
      <c r="K185" s="31">
        <v>704.55</v>
      </c>
      <c r="L185" s="31">
        <v>665.2</v>
      </c>
      <c r="M185" s="31">
        <v>10.293480000000001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1533.55</v>
      </c>
      <c r="D186" s="40">
        <v>1518.9333333333334</v>
      </c>
      <c r="E186" s="40">
        <v>1500.6166666666668</v>
      </c>
      <c r="F186" s="40">
        <v>1467.6833333333334</v>
      </c>
      <c r="G186" s="40">
        <v>1449.3666666666668</v>
      </c>
      <c r="H186" s="40">
        <v>1551.8666666666668</v>
      </c>
      <c r="I186" s="40">
        <v>1570.1833333333334</v>
      </c>
      <c r="J186" s="40">
        <v>1603.1166666666668</v>
      </c>
      <c r="K186" s="31">
        <v>1537.25</v>
      </c>
      <c r="L186" s="31">
        <v>1486</v>
      </c>
      <c r="M186" s="31">
        <v>12.934329999999999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359.65</v>
      </c>
      <c r="D187" s="40">
        <v>362.7833333333333</v>
      </c>
      <c r="E187" s="40">
        <v>355.16666666666663</v>
      </c>
      <c r="F187" s="40">
        <v>350.68333333333334</v>
      </c>
      <c r="G187" s="40">
        <v>343.06666666666666</v>
      </c>
      <c r="H187" s="40">
        <v>367.26666666666659</v>
      </c>
      <c r="I187" s="40">
        <v>374.88333333333327</v>
      </c>
      <c r="J187" s="40">
        <v>379.36666666666656</v>
      </c>
      <c r="K187" s="31">
        <v>370.4</v>
      </c>
      <c r="L187" s="31">
        <v>358.3</v>
      </c>
      <c r="M187" s="31">
        <v>1.9402999999999999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162.4</v>
      </c>
      <c r="D188" s="40">
        <v>162.03333333333333</v>
      </c>
      <c r="E188" s="40">
        <v>159.46666666666667</v>
      </c>
      <c r="F188" s="40">
        <v>156.53333333333333</v>
      </c>
      <c r="G188" s="40">
        <v>153.96666666666667</v>
      </c>
      <c r="H188" s="40">
        <v>164.96666666666667</v>
      </c>
      <c r="I188" s="40">
        <v>167.53333333333333</v>
      </c>
      <c r="J188" s="40">
        <v>170.46666666666667</v>
      </c>
      <c r="K188" s="31">
        <v>164.6</v>
      </c>
      <c r="L188" s="31">
        <v>159.1</v>
      </c>
      <c r="M188" s="31">
        <v>20.945430000000002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1286.5999999999999</v>
      </c>
      <c r="D189" s="40">
        <v>1283.3</v>
      </c>
      <c r="E189" s="40">
        <v>1241.5999999999999</v>
      </c>
      <c r="F189" s="40">
        <v>1196.5999999999999</v>
      </c>
      <c r="G189" s="40">
        <v>1154.8999999999999</v>
      </c>
      <c r="H189" s="40">
        <v>1328.3</v>
      </c>
      <c r="I189" s="40">
        <v>1370.0000000000002</v>
      </c>
      <c r="J189" s="40">
        <v>1415</v>
      </c>
      <c r="K189" s="31">
        <v>1325</v>
      </c>
      <c r="L189" s="31">
        <v>1238.3</v>
      </c>
      <c r="M189" s="31">
        <v>4.9044999999999996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468.65</v>
      </c>
      <c r="D190" s="40">
        <v>468.51666666666665</v>
      </c>
      <c r="E190" s="40">
        <v>458.0333333333333</v>
      </c>
      <c r="F190" s="40">
        <v>447.41666666666663</v>
      </c>
      <c r="G190" s="40">
        <v>436.93333333333328</v>
      </c>
      <c r="H190" s="40">
        <v>479.13333333333333</v>
      </c>
      <c r="I190" s="40">
        <v>489.61666666666667</v>
      </c>
      <c r="J190" s="40">
        <v>500.23333333333335</v>
      </c>
      <c r="K190" s="31">
        <v>479</v>
      </c>
      <c r="L190" s="31">
        <v>457.9</v>
      </c>
      <c r="M190" s="31">
        <v>5.5511299999999997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184.65</v>
      </c>
      <c r="D191" s="40">
        <v>186.4666666666667</v>
      </c>
      <c r="E191" s="40">
        <v>180.23333333333341</v>
      </c>
      <c r="F191" s="40">
        <v>175.81666666666672</v>
      </c>
      <c r="G191" s="40">
        <v>169.58333333333343</v>
      </c>
      <c r="H191" s="40">
        <v>190.88333333333338</v>
      </c>
      <c r="I191" s="40">
        <v>197.11666666666667</v>
      </c>
      <c r="J191" s="40">
        <v>201.53333333333336</v>
      </c>
      <c r="K191" s="31">
        <v>192.7</v>
      </c>
      <c r="L191" s="31">
        <v>182.05</v>
      </c>
      <c r="M191" s="31">
        <v>9.9592799999999997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1666.8</v>
      </c>
      <c r="D192" s="40">
        <v>1672.6000000000001</v>
      </c>
      <c r="E192" s="40">
        <v>1645.2000000000003</v>
      </c>
      <c r="F192" s="40">
        <v>1623.6000000000001</v>
      </c>
      <c r="G192" s="40">
        <v>1596.2000000000003</v>
      </c>
      <c r="H192" s="40">
        <v>1694.2000000000003</v>
      </c>
      <c r="I192" s="40">
        <v>1721.6000000000004</v>
      </c>
      <c r="J192" s="40">
        <v>1743.2000000000003</v>
      </c>
      <c r="K192" s="31">
        <v>1700</v>
      </c>
      <c r="L192" s="31">
        <v>1651</v>
      </c>
      <c r="M192" s="31">
        <v>1.1741299999999999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705.3</v>
      </c>
      <c r="D193" s="40">
        <v>704.80000000000007</v>
      </c>
      <c r="E193" s="40">
        <v>697.50000000000011</v>
      </c>
      <c r="F193" s="40">
        <v>689.7</v>
      </c>
      <c r="G193" s="40">
        <v>682.40000000000009</v>
      </c>
      <c r="H193" s="40">
        <v>712.60000000000014</v>
      </c>
      <c r="I193" s="40">
        <v>719.90000000000009</v>
      </c>
      <c r="J193" s="40">
        <v>727.70000000000016</v>
      </c>
      <c r="K193" s="31">
        <v>712.1</v>
      </c>
      <c r="L193" s="31">
        <v>697</v>
      </c>
      <c r="M193" s="31">
        <v>21.54805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383.95</v>
      </c>
      <c r="D194" s="40">
        <v>382.21666666666664</v>
      </c>
      <c r="E194" s="40">
        <v>376.7833333333333</v>
      </c>
      <c r="F194" s="40">
        <v>369.61666666666667</v>
      </c>
      <c r="G194" s="40">
        <v>364.18333333333334</v>
      </c>
      <c r="H194" s="40">
        <v>389.38333333333327</v>
      </c>
      <c r="I194" s="40">
        <v>394.81666666666655</v>
      </c>
      <c r="J194" s="40">
        <v>401.98333333333323</v>
      </c>
      <c r="K194" s="31">
        <v>387.65</v>
      </c>
      <c r="L194" s="31">
        <v>375.05</v>
      </c>
      <c r="M194" s="31">
        <v>12.517760000000001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105.1</v>
      </c>
      <c r="D195" s="40">
        <v>105.08333333333333</v>
      </c>
      <c r="E195" s="40">
        <v>103.66666666666666</v>
      </c>
      <c r="F195" s="40">
        <v>102.23333333333333</v>
      </c>
      <c r="G195" s="40">
        <v>100.81666666666666</v>
      </c>
      <c r="H195" s="40">
        <v>106.51666666666665</v>
      </c>
      <c r="I195" s="40">
        <v>107.93333333333331</v>
      </c>
      <c r="J195" s="40">
        <v>109.36666666666665</v>
      </c>
      <c r="K195" s="31">
        <v>106.5</v>
      </c>
      <c r="L195" s="31">
        <v>103.65</v>
      </c>
      <c r="M195" s="31">
        <v>3.7398099999999999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116.4</v>
      </c>
      <c r="D196" s="40">
        <v>116.71666666666665</v>
      </c>
      <c r="E196" s="40">
        <v>115.18333333333331</v>
      </c>
      <c r="F196" s="40">
        <v>113.96666666666665</v>
      </c>
      <c r="G196" s="40">
        <v>112.43333333333331</v>
      </c>
      <c r="H196" s="40">
        <v>117.93333333333331</v>
      </c>
      <c r="I196" s="40">
        <v>119.46666666666664</v>
      </c>
      <c r="J196" s="40">
        <v>120.68333333333331</v>
      </c>
      <c r="K196" s="31">
        <v>118.25</v>
      </c>
      <c r="L196" s="31">
        <v>115.5</v>
      </c>
      <c r="M196" s="31">
        <v>15.517609999999999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334.85</v>
      </c>
      <c r="D197" s="40">
        <v>336.01666666666665</v>
      </c>
      <c r="E197" s="40">
        <v>329.08333333333331</v>
      </c>
      <c r="F197" s="40">
        <v>323.31666666666666</v>
      </c>
      <c r="G197" s="40">
        <v>316.38333333333333</v>
      </c>
      <c r="H197" s="40">
        <v>341.7833333333333</v>
      </c>
      <c r="I197" s="40">
        <v>348.7166666666667</v>
      </c>
      <c r="J197" s="40">
        <v>354.48333333333329</v>
      </c>
      <c r="K197" s="31">
        <v>342.95</v>
      </c>
      <c r="L197" s="31">
        <v>330.25</v>
      </c>
      <c r="M197" s="31">
        <v>3.5761500000000002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637.4</v>
      </c>
      <c r="D198" s="40">
        <v>641.26666666666677</v>
      </c>
      <c r="E198" s="40">
        <v>631.53333333333353</v>
      </c>
      <c r="F198" s="40">
        <v>625.66666666666674</v>
      </c>
      <c r="G198" s="40">
        <v>615.93333333333351</v>
      </c>
      <c r="H198" s="40">
        <v>647.13333333333355</v>
      </c>
      <c r="I198" s="40">
        <v>656.8666666666669</v>
      </c>
      <c r="J198" s="40">
        <v>662.73333333333358</v>
      </c>
      <c r="K198" s="31">
        <v>651</v>
      </c>
      <c r="L198" s="31">
        <v>635.4</v>
      </c>
      <c r="M198" s="31">
        <v>0.35400999999999999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2239.6999999999998</v>
      </c>
      <c r="D199" s="40">
        <v>2261.5</v>
      </c>
      <c r="E199" s="40">
        <v>2195.1999999999998</v>
      </c>
      <c r="F199" s="40">
        <v>2150.6999999999998</v>
      </c>
      <c r="G199" s="40">
        <v>2084.3999999999996</v>
      </c>
      <c r="H199" s="40">
        <v>2306</v>
      </c>
      <c r="I199" s="40">
        <v>2372.3000000000002</v>
      </c>
      <c r="J199" s="40">
        <v>2416.8000000000002</v>
      </c>
      <c r="K199" s="31">
        <v>2327.8000000000002</v>
      </c>
      <c r="L199" s="31">
        <v>2217</v>
      </c>
      <c r="M199" s="31">
        <v>2.4052099999999998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983.1</v>
      </c>
      <c r="D200" s="40">
        <v>985.45000000000016</v>
      </c>
      <c r="E200" s="40">
        <v>974.95000000000027</v>
      </c>
      <c r="F200" s="40">
        <v>966.80000000000007</v>
      </c>
      <c r="G200" s="40">
        <v>956.30000000000018</v>
      </c>
      <c r="H200" s="40">
        <v>993.60000000000036</v>
      </c>
      <c r="I200" s="40">
        <v>1004.1000000000001</v>
      </c>
      <c r="J200" s="40">
        <v>1012.2500000000005</v>
      </c>
      <c r="K200" s="31">
        <v>995.95</v>
      </c>
      <c r="L200" s="31">
        <v>977.3</v>
      </c>
      <c r="M200" s="31">
        <v>29.522490000000001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2827.1</v>
      </c>
      <c r="D201" s="40">
        <v>2843.0333333333333</v>
      </c>
      <c r="E201" s="40">
        <v>2799.0666666666666</v>
      </c>
      <c r="F201" s="40">
        <v>2771.0333333333333</v>
      </c>
      <c r="G201" s="40">
        <v>2727.0666666666666</v>
      </c>
      <c r="H201" s="40">
        <v>2871.0666666666666</v>
      </c>
      <c r="I201" s="40">
        <v>2915.0333333333328</v>
      </c>
      <c r="J201" s="40">
        <v>2943.0666666666666</v>
      </c>
      <c r="K201" s="31">
        <v>2887</v>
      </c>
      <c r="L201" s="31">
        <v>2815</v>
      </c>
      <c r="M201" s="31">
        <v>2.1263899999999998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1417.3</v>
      </c>
      <c r="D202" s="40">
        <v>1420</v>
      </c>
      <c r="E202" s="40">
        <v>1401.3</v>
      </c>
      <c r="F202" s="40">
        <v>1385.3</v>
      </c>
      <c r="G202" s="40">
        <v>1366.6</v>
      </c>
      <c r="H202" s="40">
        <v>1436</v>
      </c>
      <c r="I202" s="40">
        <v>1454.6999999999998</v>
      </c>
      <c r="J202" s="40">
        <v>1470.7</v>
      </c>
      <c r="K202" s="31">
        <v>1438.7</v>
      </c>
      <c r="L202" s="31">
        <v>1404</v>
      </c>
      <c r="M202" s="31">
        <v>103.35171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664.85</v>
      </c>
      <c r="D203" s="40">
        <v>666.81666666666672</v>
      </c>
      <c r="E203" s="40">
        <v>659.18333333333339</v>
      </c>
      <c r="F203" s="40">
        <v>653.51666666666665</v>
      </c>
      <c r="G203" s="40">
        <v>645.88333333333333</v>
      </c>
      <c r="H203" s="40">
        <v>672.48333333333346</v>
      </c>
      <c r="I203" s="40">
        <v>680.1166666666669</v>
      </c>
      <c r="J203" s="40">
        <v>685.78333333333353</v>
      </c>
      <c r="K203" s="31">
        <v>674.45</v>
      </c>
      <c r="L203" s="31">
        <v>661.15</v>
      </c>
      <c r="M203" s="31">
        <v>26.866579999999999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68.349999999999994</v>
      </c>
      <c r="D204" s="40">
        <v>68.55</v>
      </c>
      <c r="E204" s="40">
        <v>66.3</v>
      </c>
      <c r="F204" s="40">
        <v>64.25</v>
      </c>
      <c r="G204" s="40">
        <v>62</v>
      </c>
      <c r="H204" s="40">
        <v>70.599999999999994</v>
      </c>
      <c r="I204" s="40">
        <v>72.849999999999994</v>
      </c>
      <c r="J204" s="40">
        <v>74.899999999999991</v>
      </c>
      <c r="K204" s="31">
        <v>70.8</v>
      </c>
      <c r="L204" s="31">
        <v>66.5</v>
      </c>
      <c r="M204" s="31">
        <v>60.307000000000002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1386.85</v>
      </c>
      <c r="D205" s="40">
        <v>1408.6499999999999</v>
      </c>
      <c r="E205" s="40">
        <v>1353.2999999999997</v>
      </c>
      <c r="F205" s="40">
        <v>1319.7499999999998</v>
      </c>
      <c r="G205" s="40">
        <v>1264.3999999999996</v>
      </c>
      <c r="H205" s="40">
        <v>1442.1999999999998</v>
      </c>
      <c r="I205" s="40">
        <v>1497.5499999999997</v>
      </c>
      <c r="J205" s="40">
        <v>1531.1</v>
      </c>
      <c r="K205" s="31">
        <v>1464</v>
      </c>
      <c r="L205" s="31">
        <v>1375.1</v>
      </c>
      <c r="M205" s="31">
        <v>16.375879999999999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926.2</v>
      </c>
      <c r="D206" s="40">
        <v>942.13333333333333</v>
      </c>
      <c r="E206" s="40">
        <v>904.56666666666661</v>
      </c>
      <c r="F206" s="40">
        <v>882.93333333333328</v>
      </c>
      <c r="G206" s="40">
        <v>845.36666666666656</v>
      </c>
      <c r="H206" s="40">
        <v>963.76666666666665</v>
      </c>
      <c r="I206" s="40">
        <v>1001.3333333333335</v>
      </c>
      <c r="J206" s="40">
        <v>1022.9666666666667</v>
      </c>
      <c r="K206" s="31">
        <v>979.7</v>
      </c>
      <c r="L206" s="31">
        <v>920.5</v>
      </c>
      <c r="M206" s="31">
        <v>1.1273599999999999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1157.5999999999999</v>
      </c>
      <c r="D207" s="40">
        <v>1161.4666666666667</v>
      </c>
      <c r="E207" s="40">
        <v>1144.2833333333333</v>
      </c>
      <c r="F207" s="40">
        <v>1130.9666666666667</v>
      </c>
      <c r="G207" s="40">
        <v>1113.7833333333333</v>
      </c>
      <c r="H207" s="40">
        <v>1174.7833333333333</v>
      </c>
      <c r="I207" s="40">
        <v>1191.9666666666667</v>
      </c>
      <c r="J207" s="40">
        <v>1205.2833333333333</v>
      </c>
      <c r="K207" s="31">
        <v>1178.6500000000001</v>
      </c>
      <c r="L207" s="31">
        <v>1148.1500000000001</v>
      </c>
      <c r="M207" s="31">
        <v>17.368829999999999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253.6</v>
      </c>
      <c r="D208" s="40">
        <v>255.13333333333333</v>
      </c>
      <c r="E208" s="40">
        <v>251.11666666666667</v>
      </c>
      <c r="F208" s="40">
        <v>248.63333333333335</v>
      </c>
      <c r="G208" s="40">
        <v>244.6166666666667</v>
      </c>
      <c r="H208" s="40">
        <v>257.61666666666667</v>
      </c>
      <c r="I208" s="40">
        <v>261.63333333333333</v>
      </c>
      <c r="J208" s="40">
        <v>264.11666666666662</v>
      </c>
      <c r="K208" s="31">
        <v>259.14999999999998</v>
      </c>
      <c r="L208" s="31">
        <v>252.65</v>
      </c>
      <c r="M208" s="31">
        <v>1.7202200000000001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143.44999999999999</v>
      </c>
      <c r="D209" s="40">
        <v>142.85</v>
      </c>
      <c r="E209" s="40">
        <v>140.69999999999999</v>
      </c>
      <c r="F209" s="40">
        <v>137.94999999999999</v>
      </c>
      <c r="G209" s="40">
        <v>135.79999999999998</v>
      </c>
      <c r="H209" s="40">
        <v>145.6</v>
      </c>
      <c r="I209" s="40">
        <v>147.75000000000003</v>
      </c>
      <c r="J209" s="40">
        <v>150.5</v>
      </c>
      <c r="K209" s="31">
        <v>145</v>
      </c>
      <c r="L209" s="31">
        <v>140.1</v>
      </c>
      <c r="M209" s="31">
        <v>7.6566999999999998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2777.7</v>
      </c>
      <c r="D210" s="40">
        <v>2781.5499999999997</v>
      </c>
      <c r="E210" s="40">
        <v>2757.1499999999996</v>
      </c>
      <c r="F210" s="40">
        <v>2736.6</v>
      </c>
      <c r="G210" s="40">
        <v>2712.2</v>
      </c>
      <c r="H210" s="40">
        <v>2802.0999999999995</v>
      </c>
      <c r="I210" s="40">
        <v>2826.5</v>
      </c>
      <c r="J210" s="40">
        <v>2847.0499999999993</v>
      </c>
      <c r="K210" s="31">
        <v>2805.95</v>
      </c>
      <c r="L210" s="31">
        <v>2761</v>
      </c>
      <c r="M210" s="31">
        <v>4.1504799999999999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51.95</v>
      </c>
      <c r="D211" s="40">
        <v>52.016666666666673</v>
      </c>
      <c r="E211" s="40">
        <v>50.733333333333348</v>
      </c>
      <c r="F211" s="40">
        <v>49.516666666666673</v>
      </c>
      <c r="G211" s="40">
        <v>48.233333333333348</v>
      </c>
      <c r="H211" s="40">
        <v>53.233333333333348</v>
      </c>
      <c r="I211" s="40">
        <v>54.516666666666666</v>
      </c>
      <c r="J211" s="40">
        <v>55.733333333333348</v>
      </c>
      <c r="K211" s="31">
        <v>53.3</v>
      </c>
      <c r="L211" s="31">
        <v>50.8</v>
      </c>
      <c r="M211" s="31">
        <v>150.39001999999999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416.3</v>
      </c>
      <c r="D212" s="40">
        <v>414.41666666666669</v>
      </c>
      <c r="E212" s="40">
        <v>409.43333333333339</v>
      </c>
      <c r="F212" s="40">
        <v>402.56666666666672</v>
      </c>
      <c r="G212" s="40">
        <v>397.58333333333343</v>
      </c>
      <c r="H212" s="40">
        <v>421.28333333333336</v>
      </c>
      <c r="I212" s="40">
        <v>426.26666666666659</v>
      </c>
      <c r="J212" s="40">
        <v>433.13333333333333</v>
      </c>
      <c r="K212" s="31">
        <v>419.4</v>
      </c>
      <c r="L212" s="31">
        <v>407.55</v>
      </c>
      <c r="M212" s="31">
        <v>127.75129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1095.4000000000001</v>
      </c>
      <c r="D213" s="40">
        <v>1095.8999999999999</v>
      </c>
      <c r="E213" s="40">
        <v>1082.5499999999997</v>
      </c>
      <c r="F213" s="40">
        <v>1069.6999999999998</v>
      </c>
      <c r="G213" s="40">
        <v>1056.3499999999997</v>
      </c>
      <c r="H213" s="40">
        <v>1108.7499999999998</v>
      </c>
      <c r="I213" s="40">
        <v>1122.0999999999997</v>
      </c>
      <c r="J213" s="40">
        <v>1134.9499999999998</v>
      </c>
      <c r="K213" s="31">
        <v>1109.25</v>
      </c>
      <c r="L213" s="31">
        <v>1083.05</v>
      </c>
      <c r="M213" s="31">
        <v>1.97132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149.19999999999999</v>
      </c>
      <c r="D214" s="40">
        <v>149.93333333333334</v>
      </c>
      <c r="E214" s="40">
        <v>145.96666666666667</v>
      </c>
      <c r="F214" s="40">
        <v>142.73333333333332</v>
      </c>
      <c r="G214" s="40">
        <v>138.76666666666665</v>
      </c>
      <c r="H214" s="40">
        <v>153.16666666666669</v>
      </c>
      <c r="I214" s="40">
        <v>157.13333333333338</v>
      </c>
      <c r="J214" s="40">
        <v>160.3666666666667</v>
      </c>
      <c r="K214" s="31">
        <v>153.9</v>
      </c>
      <c r="L214" s="31">
        <v>146.69999999999999</v>
      </c>
      <c r="M214" s="31">
        <v>39.20214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264.95</v>
      </c>
      <c r="D215" s="40">
        <v>265.84999999999997</v>
      </c>
      <c r="E215" s="40">
        <v>260.34999999999991</v>
      </c>
      <c r="F215" s="40">
        <v>255.74999999999994</v>
      </c>
      <c r="G215" s="40">
        <v>250.24999999999989</v>
      </c>
      <c r="H215" s="40">
        <v>270.44999999999993</v>
      </c>
      <c r="I215" s="40">
        <v>275.95000000000005</v>
      </c>
      <c r="J215" s="40">
        <v>280.54999999999995</v>
      </c>
      <c r="K215" s="31">
        <v>271.35000000000002</v>
      </c>
      <c r="L215" s="31">
        <v>261.25</v>
      </c>
      <c r="M215" s="31">
        <v>39.714060000000003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2361.4</v>
      </c>
      <c r="D216" s="40">
        <v>2357.65</v>
      </c>
      <c r="E216" s="40">
        <v>2346.8500000000004</v>
      </c>
      <c r="F216" s="40">
        <v>2332.3000000000002</v>
      </c>
      <c r="G216" s="40">
        <v>2321.5000000000005</v>
      </c>
      <c r="H216" s="40">
        <v>2372.2000000000003</v>
      </c>
      <c r="I216" s="40">
        <v>2383.0000000000005</v>
      </c>
      <c r="J216" s="40">
        <v>2397.5500000000002</v>
      </c>
      <c r="K216" s="31">
        <v>2368.4499999999998</v>
      </c>
      <c r="L216" s="31">
        <v>2343.1</v>
      </c>
      <c r="M216" s="31">
        <v>9.1237300000000001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316.25</v>
      </c>
      <c r="D217" s="40">
        <v>317.93333333333334</v>
      </c>
      <c r="E217" s="40">
        <v>312.01666666666665</v>
      </c>
      <c r="F217" s="40">
        <v>307.7833333333333</v>
      </c>
      <c r="G217" s="40">
        <v>301.86666666666662</v>
      </c>
      <c r="H217" s="40">
        <v>322.16666666666669</v>
      </c>
      <c r="I217" s="40">
        <v>328.08333333333331</v>
      </c>
      <c r="J217" s="40">
        <v>332.31666666666672</v>
      </c>
      <c r="K217" s="31">
        <v>323.85000000000002</v>
      </c>
      <c r="L217" s="31">
        <v>313.7</v>
      </c>
      <c r="M217" s="31">
        <v>9.0273400000000006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43020.7</v>
      </c>
      <c r="D218" s="40">
        <v>42927.700000000004</v>
      </c>
      <c r="E218" s="40">
        <v>42710.400000000009</v>
      </c>
      <c r="F218" s="40">
        <v>42400.100000000006</v>
      </c>
      <c r="G218" s="40">
        <v>42182.80000000001</v>
      </c>
      <c r="H218" s="40">
        <v>43238.000000000007</v>
      </c>
      <c r="I218" s="40">
        <v>43455.30000000001</v>
      </c>
      <c r="J218" s="40">
        <v>43765.600000000006</v>
      </c>
      <c r="K218" s="31">
        <v>43145</v>
      </c>
      <c r="L218" s="31">
        <v>42617.4</v>
      </c>
      <c r="M218" s="31">
        <v>1.753E-2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45.2</v>
      </c>
      <c r="D219" s="40">
        <v>45.133333333333326</v>
      </c>
      <c r="E219" s="40">
        <v>44.866666666666653</v>
      </c>
      <c r="F219" s="40">
        <v>44.533333333333324</v>
      </c>
      <c r="G219" s="40">
        <v>44.266666666666652</v>
      </c>
      <c r="H219" s="40">
        <v>45.466666666666654</v>
      </c>
      <c r="I219" s="40">
        <v>45.733333333333334</v>
      </c>
      <c r="J219" s="40">
        <v>46.066666666666656</v>
      </c>
      <c r="K219" s="31">
        <v>45.4</v>
      </c>
      <c r="L219" s="31">
        <v>44.8</v>
      </c>
      <c r="M219" s="31">
        <v>90.679379999999995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2425.8000000000002</v>
      </c>
      <c r="D220" s="40">
        <v>2412.75</v>
      </c>
      <c r="E220" s="40">
        <v>2393.0500000000002</v>
      </c>
      <c r="F220" s="40">
        <v>2360.3000000000002</v>
      </c>
      <c r="G220" s="40">
        <v>2340.6000000000004</v>
      </c>
      <c r="H220" s="40">
        <v>2445.5</v>
      </c>
      <c r="I220" s="40">
        <v>2465.1999999999998</v>
      </c>
      <c r="J220" s="40">
        <v>2497.9499999999998</v>
      </c>
      <c r="K220" s="31">
        <v>2432.4499999999998</v>
      </c>
      <c r="L220" s="31">
        <v>2380</v>
      </c>
      <c r="M220" s="31">
        <v>39.888779999999997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304.85000000000002</v>
      </c>
      <c r="D221" s="40">
        <v>301.88333333333338</v>
      </c>
      <c r="E221" s="40">
        <v>295.26666666666677</v>
      </c>
      <c r="F221" s="40">
        <v>285.68333333333339</v>
      </c>
      <c r="G221" s="40">
        <v>279.06666666666678</v>
      </c>
      <c r="H221" s="40">
        <v>311.46666666666675</v>
      </c>
      <c r="I221" s="40">
        <v>318.08333333333343</v>
      </c>
      <c r="J221" s="40">
        <v>327.66666666666674</v>
      </c>
      <c r="K221" s="31">
        <v>308.5</v>
      </c>
      <c r="L221" s="31">
        <v>292.3</v>
      </c>
      <c r="M221" s="31">
        <v>0.82340999999999998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685.05</v>
      </c>
      <c r="D222" s="40">
        <v>680.69999999999993</v>
      </c>
      <c r="E222" s="40">
        <v>674.39999999999986</v>
      </c>
      <c r="F222" s="40">
        <v>663.74999999999989</v>
      </c>
      <c r="G222" s="40">
        <v>657.44999999999982</v>
      </c>
      <c r="H222" s="40">
        <v>691.34999999999991</v>
      </c>
      <c r="I222" s="40">
        <v>697.64999999999986</v>
      </c>
      <c r="J222" s="40">
        <v>708.3</v>
      </c>
      <c r="K222" s="31">
        <v>687</v>
      </c>
      <c r="L222" s="31">
        <v>670.05</v>
      </c>
      <c r="M222" s="31">
        <v>183.67497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1499.35</v>
      </c>
      <c r="D223" s="40">
        <v>1489.8166666666666</v>
      </c>
      <c r="E223" s="40">
        <v>1474.6333333333332</v>
      </c>
      <c r="F223" s="40">
        <v>1449.9166666666665</v>
      </c>
      <c r="G223" s="40">
        <v>1434.7333333333331</v>
      </c>
      <c r="H223" s="40">
        <v>1514.5333333333333</v>
      </c>
      <c r="I223" s="40">
        <v>1529.7166666666667</v>
      </c>
      <c r="J223" s="40">
        <v>1554.4333333333334</v>
      </c>
      <c r="K223" s="31">
        <v>1505</v>
      </c>
      <c r="L223" s="31">
        <v>1465.1</v>
      </c>
      <c r="M223" s="31">
        <v>6.1619799999999998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652.6</v>
      </c>
      <c r="D224" s="40">
        <v>651.5333333333333</v>
      </c>
      <c r="E224" s="40">
        <v>646.06666666666661</v>
      </c>
      <c r="F224" s="40">
        <v>639.5333333333333</v>
      </c>
      <c r="G224" s="40">
        <v>634.06666666666661</v>
      </c>
      <c r="H224" s="40">
        <v>658.06666666666661</v>
      </c>
      <c r="I224" s="40">
        <v>663.5333333333333</v>
      </c>
      <c r="J224" s="40">
        <v>670.06666666666661</v>
      </c>
      <c r="K224" s="31">
        <v>657</v>
      </c>
      <c r="L224" s="31">
        <v>645</v>
      </c>
      <c r="M224" s="31">
        <v>8.3327399999999994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728</v>
      </c>
      <c r="D225" s="40">
        <v>729.4666666666667</v>
      </c>
      <c r="E225" s="40">
        <v>716.53333333333342</v>
      </c>
      <c r="F225" s="40">
        <v>705.06666666666672</v>
      </c>
      <c r="G225" s="40">
        <v>692.13333333333344</v>
      </c>
      <c r="H225" s="40">
        <v>740.93333333333339</v>
      </c>
      <c r="I225" s="40">
        <v>753.86666666666679</v>
      </c>
      <c r="J225" s="40">
        <v>765.33333333333337</v>
      </c>
      <c r="K225" s="31">
        <v>742.4</v>
      </c>
      <c r="L225" s="31">
        <v>718</v>
      </c>
      <c r="M225" s="31">
        <v>4.8957600000000001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37.700000000000003</v>
      </c>
      <c r="D226" s="40">
        <v>38.016666666666673</v>
      </c>
      <c r="E226" s="40">
        <v>37.183333333333344</v>
      </c>
      <c r="F226" s="40">
        <v>36.666666666666671</v>
      </c>
      <c r="G226" s="40">
        <v>35.833333333333343</v>
      </c>
      <c r="H226" s="40">
        <v>38.533333333333346</v>
      </c>
      <c r="I226" s="40">
        <v>39.366666666666674</v>
      </c>
      <c r="J226" s="40">
        <v>39.883333333333347</v>
      </c>
      <c r="K226" s="31">
        <v>38.85</v>
      </c>
      <c r="L226" s="31">
        <v>37.5</v>
      </c>
      <c r="M226" s="31">
        <v>183.84334000000001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50.7</v>
      </c>
      <c r="D227" s="40">
        <v>50.616666666666667</v>
      </c>
      <c r="E227" s="40">
        <v>50.083333333333336</v>
      </c>
      <c r="F227" s="40">
        <v>49.466666666666669</v>
      </c>
      <c r="G227" s="40">
        <v>48.933333333333337</v>
      </c>
      <c r="H227" s="40">
        <v>51.233333333333334</v>
      </c>
      <c r="I227" s="40">
        <v>51.766666666666666</v>
      </c>
      <c r="J227" s="40">
        <v>52.383333333333333</v>
      </c>
      <c r="K227" s="31">
        <v>51.15</v>
      </c>
      <c r="L227" s="31">
        <v>50</v>
      </c>
      <c r="M227" s="31">
        <v>217.29596000000001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57.65</v>
      </c>
      <c r="D228" s="40">
        <v>57.050000000000004</v>
      </c>
      <c r="E228" s="40">
        <v>55.600000000000009</v>
      </c>
      <c r="F228" s="40">
        <v>53.550000000000004</v>
      </c>
      <c r="G228" s="40">
        <v>52.100000000000009</v>
      </c>
      <c r="H228" s="40">
        <v>59.100000000000009</v>
      </c>
      <c r="I228" s="40">
        <v>60.550000000000011</v>
      </c>
      <c r="J228" s="40">
        <v>62.600000000000009</v>
      </c>
      <c r="K228" s="31">
        <v>58.5</v>
      </c>
      <c r="L228" s="31">
        <v>55</v>
      </c>
      <c r="M228" s="31">
        <v>45.10866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1026.45</v>
      </c>
      <c r="D229" s="40">
        <v>1034.8166666666666</v>
      </c>
      <c r="E229" s="40">
        <v>1009.6333333333332</v>
      </c>
      <c r="F229" s="40">
        <v>992.81666666666661</v>
      </c>
      <c r="G229" s="40">
        <v>967.63333333333321</v>
      </c>
      <c r="H229" s="40">
        <v>1051.6333333333332</v>
      </c>
      <c r="I229" s="40">
        <v>1076.8166666666666</v>
      </c>
      <c r="J229" s="40">
        <v>1093.6333333333332</v>
      </c>
      <c r="K229" s="31">
        <v>1060</v>
      </c>
      <c r="L229" s="31">
        <v>1018</v>
      </c>
      <c r="M229" s="31">
        <v>0.18104000000000001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297.5</v>
      </c>
      <c r="D230" s="40">
        <v>297</v>
      </c>
      <c r="E230" s="40">
        <v>288.95</v>
      </c>
      <c r="F230" s="40">
        <v>280.39999999999998</v>
      </c>
      <c r="G230" s="40">
        <v>272.34999999999997</v>
      </c>
      <c r="H230" s="40">
        <v>305.55</v>
      </c>
      <c r="I230" s="40">
        <v>313.59999999999997</v>
      </c>
      <c r="J230" s="40">
        <v>322.15000000000003</v>
      </c>
      <c r="K230" s="31">
        <v>305.05</v>
      </c>
      <c r="L230" s="31">
        <v>288.45</v>
      </c>
      <c r="M230" s="31">
        <v>2.8648799999999999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1299.4000000000001</v>
      </c>
      <c r="D231" s="40">
        <v>1290.7166666666667</v>
      </c>
      <c r="E231" s="40">
        <v>1272.4333333333334</v>
      </c>
      <c r="F231" s="40">
        <v>1245.4666666666667</v>
      </c>
      <c r="G231" s="40">
        <v>1227.1833333333334</v>
      </c>
      <c r="H231" s="40">
        <v>1317.6833333333334</v>
      </c>
      <c r="I231" s="40">
        <v>1335.9666666666667</v>
      </c>
      <c r="J231" s="40">
        <v>1362.9333333333334</v>
      </c>
      <c r="K231" s="31">
        <v>1309</v>
      </c>
      <c r="L231" s="31">
        <v>1263.75</v>
      </c>
      <c r="M231" s="31">
        <v>0.60170999999999997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670.8</v>
      </c>
      <c r="D232" s="40">
        <v>673.61666666666667</v>
      </c>
      <c r="E232" s="40">
        <v>659.23333333333335</v>
      </c>
      <c r="F232" s="40">
        <v>647.66666666666663</v>
      </c>
      <c r="G232" s="40">
        <v>633.2833333333333</v>
      </c>
      <c r="H232" s="40">
        <v>685.18333333333339</v>
      </c>
      <c r="I232" s="40">
        <v>699.56666666666683</v>
      </c>
      <c r="J232" s="40">
        <v>711.13333333333344</v>
      </c>
      <c r="K232" s="31">
        <v>688</v>
      </c>
      <c r="L232" s="31">
        <v>662.05</v>
      </c>
      <c r="M232" s="31">
        <v>4.3538500000000004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162.65</v>
      </c>
      <c r="D233" s="40">
        <v>163.79999999999998</v>
      </c>
      <c r="E233" s="40">
        <v>159.84999999999997</v>
      </c>
      <c r="F233" s="40">
        <v>157.04999999999998</v>
      </c>
      <c r="G233" s="40">
        <v>153.09999999999997</v>
      </c>
      <c r="H233" s="40">
        <v>166.59999999999997</v>
      </c>
      <c r="I233" s="40">
        <v>170.54999999999995</v>
      </c>
      <c r="J233" s="40">
        <v>173.34999999999997</v>
      </c>
      <c r="K233" s="31">
        <v>167.75</v>
      </c>
      <c r="L233" s="31">
        <v>161</v>
      </c>
      <c r="M233" s="31">
        <v>18.062329999999999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43.95</v>
      </c>
      <c r="D234" s="40">
        <v>44.183333333333337</v>
      </c>
      <c r="E234" s="40">
        <v>43.566666666666677</v>
      </c>
      <c r="F234" s="40">
        <v>43.183333333333337</v>
      </c>
      <c r="G234" s="40">
        <v>42.566666666666677</v>
      </c>
      <c r="H234" s="40">
        <v>44.566666666666677</v>
      </c>
      <c r="I234" s="40">
        <v>45.183333333333337</v>
      </c>
      <c r="J234" s="40">
        <v>45.566666666666677</v>
      </c>
      <c r="K234" s="31">
        <v>44.8</v>
      </c>
      <c r="L234" s="31">
        <v>43.8</v>
      </c>
      <c r="M234" s="31">
        <v>21.258030000000002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209.1</v>
      </c>
      <c r="D235" s="40">
        <v>208.85</v>
      </c>
      <c r="E235" s="40">
        <v>207.7</v>
      </c>
      <c r="F235" s="40">
        <v>206.29999999999998</v>
      </c>
      <c r="G235" s="40">
        <v>205.14999999999998</v>
      </c>
      <c r="H235" s="40">
        <v>210.25</v>
      </c>
      <c r="I235" s="40">
        <v>211.40000000000003</v>
      </c>
      <c r="J235" s="40">
        <v>212.8</v>
      </c>
      <c r="K235" s="31">
        <v>210</v>
      </c>
      <c r="L235" s="31">
        <v>207.45</v>
      </c>
      <c r="M235" s="31">
        <v>147.36840000000001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124.25</v>
      </c>
      <c r="D236" s="40">
        <v>125.23333333333333</v>
      </c>
      <c r="E236" s="40">
        <v>122.96666666666667</v>
      </c>
      <c r="F236" s="40">
        <v>121.68333333333334</v>
      </c>
      <c r="G236" s="40">
        <v>119.41666666666667</v>
      </c>
      <c r="H236" s="40">
        <v>126.51666666666667</v>
      </c>
      <c r="I236" s="40">
        <v>128.78333333333336</v>
      </c>
      <c r="J236" s="40">
        <v>130.06666666666666</v>
      </c>
      <c r="K236" s="31">
        <v>127.5</v>
      </c>
      <c r="L236" s="31">
        <v>123.95</v>
      </c>
      <c r="M236" s="31">
        <v>4.7816200000000002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191.55</v>
      </c>
      <c r="D237" s="40">
        <v>190.98333333333335</v>
      </c>
      <c r="E237" s="40">
        <v>187.8666666666667</v>
      </c>
      <c r="F237" s="40">
        <v>184.18333333333337</v>
      </c>
      <c r="G237" s="40">
        <v>181.06666666666672</v>
      </c>
      <c r="H237" s="40">
        <v>194.66666666666669</v>
      </c>
      <c r="I237" s="40">
        <v>197.78333333333336</v>
      </c>
      <c r="J237" s="40">
        <v>201.46666666666667</v>
      </c>
      <c r="K237" s="31">
        <v>194.1</v>
      </c>
      <c r="L237" s="31">
        <v>187.3</v>
      </c>
      <c r="M237" s="31">
        <v>16.00994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273.89999999999998</v>
      </c>
      <c r="D238" s="40">
        <v>275.23333333333329</v>
      </c>
      <c r="E238" s="40">
        <v>268.06666666666661</v>
      </c>
      <c r="F238" s="40">
        <v>262.23333333333329</v>
      </c>
      <c r="G238" s="40">
        <v>255.06666666666661</v>
      </c>
      <c r="H238" s="40">
        <v>281.06666666666661</v>
      </c>
      <c r="I238" s="40">
        <v>288.23333333333323</v>
      </c>
      <c r="J238" s="40">
        <v>294.06666666666661</v>
      </c>
      <c r="K238" s="31">
        <v>282.39999999999998</v>
      </c>
      <c r="L238" s="31">
        <v>269.39999999999998</v>
      </c>
      <c r="M238" s="31">
        <v>230.67513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150.19999999999999</v>
      </c>
      <c r="D239" s="40">
        <v>151.25</v>
      </c>
      <c r="E239" s="40">
        <v>145.5</v>
      </c>
      <c r="F239" s="40">
        <v>140.80000000000001</v>
      </c>
      <c r="G239" s="40">
        <v>135.05000000000001</v>
      </c>
      <c r="H239" s="40">
        <v>155.94999999999999</v>
      </c>
      <c r="I239" s="40">
        <v>161.69999999999999</v>
      </c>
      <c r="J239" s="40">
        <v>166.39999999999998</v>
      </c>
      <c r="K239" s="31">
        <v>157</v>
      </c>
      <c r="L239" s="31">
        <v>146.55000000000001</v>
      </c>
      <c r="M239" s="31">
        <v>131.38135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7084.3</v>
      </c>
      <c r="D240" s="40">
        <v>7102.5999999999995</v>
      </c>
      <c r="E240" s="40">
        <v>6990.1999999999989</v>
      </c>
      <c r="F240" s="40">
        <v>6896.0999999999995</v>
      </c>
      <c r="G240" s="40">
        <v>6783.6999999999989</v>
      </c>
      <c r="H240" s="40">
        <v>7196.6999999999989</v>
      </c>
      <c r="I240" s="40">
        <v>7309.0999999999985</v>
      </c>
      <c r="J240" s="40">
        <v>7403.1999999999989</v>
      </c>
      <c r="K240" s="31">
        <v>7215</v>
      </c>
      <c r="L240" s="31">
        <v>7008.5</v>
      </c>
      <c r="M240" s="31">
        <v>1.24888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135</v>
      </c>
      <c r="D241" s="40">
        <v>135.91666666666666</v>
      </c>
      <c r="E241" s="40">
        <v>133.33333333333331</v>
      </c>
      <c r="F241" s="40">
        <v>131.66666666666666</v>
      </c>
      <c r="G241" s="40">
        <v>129.08333333333331</v>
      </c>
      <c r="H241" s="40">
        <v>137.58333333333331</v>
      </c>
      <c r="I241" s="40">
        <v>140.16666666666663</v>
      </c>
      <c r="J241" s="40">
        <v>141.83333333333331</v>
      </c>
      <c r="K241" s="31">
        <v>138.5</v>
      </c>
      <c r="L241" s="31">
        <v>134.25</v>
      </c>
      <c r="M241" s="31">
        <v>17.047090000000001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418.9</v>
      </c>
      <c r="D242" s="40">
        <v>421.51666666666665</v>
      </c>
      <c r="E242" s="40">
        <v>411.43333333333328</v>
      </c>
      <c r="F242" s="40">
        <v>403.96666666666664</v>
      </c>
      <c r="G242" s="40">
        <v>393.88333333333327</v>
      </c>
      <c r="H242" s="40">
        <v>428.98333333333329</v>
      </c>
      <c r="I242" s="40">
        <v>439.06666666666666</v>
      </c>
      <c r="J242" s="40">
        <v>446.5333333333333</v>
      </c>
      <c r="K242" s="31">
        <v>431.6</v>
      </c>
      <c r="L242" s="31">
        <v>414.05</v>
      </c>
      <c r="M242" s="31">
        <v>20.932220000000001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146.30000000000001</v>
      </c>
      <c r="D243" s="40">
        <v>146.08333333333334</v>
      </c>
      <c r="E243" s="40">
        <v>143.41666666666669</v>
      </c>
      <c r="F243" s="40">
        <v>140.53333333333333</v>
      </c>
      <c r="G243" s="40">
        <v>137.86666666666667</v>
      </c>
      <c r="H243" s="40">
        <v>148.9666666666667</v>
      </c>
      <c r="I243" s="40">
        <v>151.63333333333338</v>
      </c>
      <c r="J243" s="40">
        <v>154.51666666666671</v>
      </c>
      <c r="K243" s="31">
        <v>148.75</v>
      </c>
      <c r="L243" s="31">
        <v>143.19999999999999</v>
      </c>
      <c r="M243" s="31">
        <v>24.07657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104</v>
      </c>
      <c r="D244" s="40">
        <v>103.95</v>
      </c>
      <c r="E244" s="40">
        <v>103.15</v>
      </c>
      <c r="F244" s="40">
        <v>102.3</v>
      </c>
      <c r="G244" s="40">
        <v>101.5</v>
      </c>
      <c r="H244" s="40">
        <v>104.80000000000001</v>
      </c>
      <c r="I244" s="40">
        <v>105.6</v>
      </c>
      <c r="J244" s="40">
        <v>106.45000000000002</v>
      </c>
      <c r="K244" s="31">
        <v>104.75</v>
      </c>
      <c r="L244" s="31">
        <v>103.1</v>
      </c>
      <c r="M244" s="31">
        <v>91.558909999999997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24.3</v>
      </c>
      <c r="D245" s="40">
        <v>24.400000000000002</v>
      </c>
      <c r="E245" s="40">
        <v>24.000000000000004</v>
      </c>
      <c r="F245" s="40">
        <v>23.700000000000003</v>
      </c>
      <c r="G245" s="40">
        <v>23.300000000000004</v>
      </c>
      <c r="H245" s="40">
        <v>24.700000000000003</v>
      </c>
      <c r="I245" s="40">
        <v>25.1</v>
      </c>
      <c r="J245" s="40">
        <v>25.400000000000002</v>
      </c>
      <c r="K245" s="31">
        <v>24.8</v>
      </c>
      <c r="L245" s="31">
        <v>24.1</v>
      </c>
      <c r="M245" s="31">
        <v>82.466650000000001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2283.65</v>
      </c>
      <c r="D246" s="40">
        <v>2287.1666666666665</v>
      </c>
      <c r="E246" s="40">
        <v>2259.333333333333</v>
      </c>
      <c r="F246" s="40">
        <v>2235.0166666666664</v>
      </c>
      <c r="G246" s="40">
        <v>2207.1833333333329</v>
      </c>
      <c r="H246" s="40">
        <v>2311.4833333333331</v>
      </c>
      <c r="I246" s="40">
        <v>2339.3166666666662</v>
      </c>
      <c r="J246" s="40">
        <v>2363.6333333333332</v>
      </c>
      <c r="K246" s="31">
        <v>2315</v>
      </c>
      <c r="L246" s="31">
        <v>2262.85</v>
      </c>
      <c r="M246" s="31">
        <v>7.1580599999999999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264.39999999999998</v>
      </c>
      <c r="D247" s="40">
        <v>255.36666666666665</v>
      </c>
      <c r="E247" s="40">
        <v>244.0333333333333</v>
      </c>
      <c r="F247" s="40">
        <v>223.66666666666666</v>
      </c>
      <c r="G247" s="40">
        <v>212.33333333333331</v>
      </c>
      <c r="H247" s="40">
        <v>275.73333333333329</v>
      </c>
      <c r="I247" s="40">
        <v>287.06666666666661</v>
      </c>
      <c r="J247" s="40">
        <v>307.43333333333328</v>
      </c>
      <c r="K247" s="31">
        <v>266.7</v>
      </c>
      <c r="L247" s="31">
        <v>235</v>
      </c>
      <c r="M247" s="31">
        <v>14.09625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442.85</v>
      </c>
      <c r="D248" s="40">
        <v>433.58333333333331</v>
      </c>
      <c r="E248" s="40">
        <v>421.16666666666663</v>
      </c>
      <c r="F248" s="40">
        <v>399.48333333333329</v>
      </c>
      <c r="G248" s="40">
        <v>387.06666666666661</v>
      </c>
      <c r="H248" s="40">
        <v>455.26666666666665</v>
      </c>
      <c r="I248" s="40">
        <v>467.68333333333328</v>
      </c>
      <c r="J248" s="40">
        <v>489.36666666666667</v>
      </c>
      <c r="K248" s="31">
        <v>446</v>
      </c>
      <c r="L248" s="31">
        <v>411.9</v>
      </c>
      <c r="M248" s="31">
        <v>2.6541399999999999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546.5</v>
      </c>
      <c r="D249" s="40">
        <v>547.56666666666672</v>
      </c>
      <c r="E249" s="40">
        <v>540.23333333333346</v>
      </c>
      <c r="F249" s="40">
        <v>533.9666666666667</v>
      </c>
      <c r="G249" s="40">
        <v>526.63333333333344</v>
      </c>
      <c r="H249" s="40">
        <v>553.83333333333348</v>
      </c>
      <c r="I249" s="40">
        <v>561.16666666666674</v>
      </c>
      <c r="J249" s="40">
        <v>567.43333333333351</v>
      </c>
      <c r="K249" s="31">
        <v>554.9</v>
      </c>
      <c r="L249" s="31">
        <v>541.29999999999995</v>
      </c>
      <c r="M249" s="31">
        <v>25.780950000000001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232.9</v>
      </c>
      <c r="D250" s="40">
        <v>229.03333333333333</v>
      </c>
      <c r="E250" s="40">
        <v>223.36666666666667</v>
      </c>
      <c r="F250" s="40">
        <v>213.83333333333334</v>
      </c>
      <c r="G250" s="40">
        <v>208.16666666666669</v>
      </c>
      <c r="H250" s="40">
        <v>238.56666666666666</v>
      </c>
      <c r="I250" s="40">
        <v>244.23333333333335</v>
      </c>
      <c r="J250" s="40">
        <v>253.76666666666665</v>
      </c>
      <c r="K250" s="31">
        <v>234.7</v>
      </c>
      <c r="L250" s="31">
        <v>219.5</v>
      </c>
      <c r="M250" s="31">
        <v>101.05474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992.75</v>
      </c>
      <c r="D251" s="40">
        <v>993.85</v>
      </c>
      <c r="E251" s="40">
        <v>977.90000000000009</v>
      </c>
      <c r="F251" s="40">
        <v>963.05000000000007</v>
      </c>
      <c r="G251" s="40">
        <v>947.10000000000014</v>
      </c>
      <c r="H251" s="40">
        <v>1008.7</v>
      </c>
      <c r="I251" s="40">
        <v>1024.6500000000001</v>
      </c>
      <c r="J251" s="40">
        <v>1039.5</v>
      </c>
      <c r="K251" s="31">
        <v>1009.8</v>
      </c>
      <c r="L251" s="31">
        <v>979</v>
      </c>
      <c r="M251" s="31">
        <v>88.203400000000002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44.65</v>
      </c>
      <c r="D252" s="40">
        <v>44.699999999999996</v>
      </c>
      <c r="E252" s="40">
        <v>43.949999999999989</v>
      </c>
      <c r="F252" s="40">
        <v>43.249999999999993</v>
      </c>
      <c r="G252" s="40">
        <v>42.499999999999986</v>
      </c>
      <c r="H252" s="40">
        <v>45.399999999999991</v>
      </c>
      <c r="I252" s="40">
        <v>46.150000000000006</v>
      </c>
      <c r="J252" s="40">
        <v>46.849999999999994</v>
      </c>
      <c r="K252" s="31">
        <v>45.45</v>
      </c>
      <c r="L252" s="31">
        <v>44</v>
      </c>
      <c r="M252" s="31">
        <v>67.900970000000001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5255.3</v>
      </c>
      <c r="D253" s="40">
        <v>5201.0999999999995</v>
      </c>
      <c r="E253" s="40">
        <v>5134.1999999999989</v>
      </c>
      <c r="F253" s="40">
        <v>5013.0999999999995</v>
      </c>
      <c r="G253" s="40">
        <v>4946.1999999999989</v>
      </c>
      <c r="H253" s="40">
        <v>5322.1999999999989</v>
      </c>
      <c r="I253" s="40">
        <v>5389.0999999999985</v>
      </c>
      <c r="J253" s="40">
        <v>5510.1999999999989</v>
      </c>
      <c r="K253" s="31">
        <v>5268</v>
      </c>
      <c r="L253" s="31">
        <v>5080</v>
      </c>
      <c r="M253" s="31">
        <v>5.0266200000000003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1605.6</v>
      </c>
      <c r="D254" s="40">
        <v>1599.5666666666666</v>
      </c>
      <c r="E254" s="40">
        <v>1591.5333333333333</v>
      </c>
      <c r="F254" s="40">
        <v>1577.4666666666667</v>
      </c>
      <c r="G254" s="40">
        <v>1569.4333333333334</v>
      </c>
      <c r="H254" s="40">
        <v>1613.6333333333332</v>
      </c>
      <c r="I254" s="40">
        <v>1621.6666666666665</v>
      </c>
      <c r="J254" s="40">
        <v>1635.7333333333331</v>
      </c>
      <c r="K254" s="31">
        <v>1607.6</v>
      </c>
      <c r="L254" s="31">
        <v>1585.5</v>
      </c>
      <c r="M254" s="31">
        <v>46.86788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993.55</v>
      </c>
      <c r="D255" s="40">
        <v>996.65</v>
      </c>
      <c r="E255" s="40">
        <v>977.69999999999993</v>
      </c>
      <c r="F255" s="40">
        <v>961.84999999999991</v>
      </c>
      <c r="G255" s="40">
        <v>942.89999999999986</v>
      </c>
      <c r="H255" s="40">
        <v>1012.5</v>
      </c>
      <c r="I255" s="40">
        <v>1031.45</v>
      </c>
      <c r="J255" s="40">
        <v>1047.3000000000002</v>
      </c>
      <c r="K255" s="31">
        <v>1015.6</v>
      </c>
      <c r="L255" s="31">
        <v>980.8</v>
      </c>
      <c r="M255" s="31">
        <v>0.21601000000000001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315.89999999999998</v>
      </c>
      <c r="D256" s="40">
        <v>318.16666666666669</v>
      </c>
      <c r="E256" s="40">
        <v>309.73333333333335</v>
      </c>
      <c r="F256" s="40">
        <v>303.56666666666666</v>
      </c>
      <c r="G256" s="40">
        <v>295.13333333333333</v>
      </c>
      <c r="H256" s="40">
        <v>324.33333333333337</v>
      </c>
      <c r="I256" s="40">
        <v>332.76666666666665</v>
      </c>
      <c r="J256" s="40">
        <v>338.93333333333339</v>
      </c>
      <c r="K256" s="31">
        <v>326.60000000000002</v>
      </c>
      <c r="L256" s="31">
        <v>312</v>
      </c>
      <c r="M256" s="31">
        <v>7.6670400000000001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744.9</v>
      </c>
      <c r="D257" s="40">
        <v>767.0333333333333</v>
      </c>
      <c r="E257" s="40">
        <v>693.11666666666656</v>
      </c>
      <c r="F257" s="40">
        <v>641.33333333333326</v>
      </c>
      <c r="G257" s="40">
        <v>567.41666666666652</v>
      </c>
      <c r="H257" s="40">
        <v>818.81666666666661</v>
      </c>
      <c r="I257" s="40">
        <v>892.73333333333335</v>
      </c>
      <c r="J257" s="40">
        <v>944.51666666666665</v>
      </c>
      <c r="K257" s="31">
        <v>840.95</v>
      </c>
      <c r="L257" s="31">
        <v>715.25</v>
      </c>
      <c r="M257" s="31">
        <v>19.19201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1667.45</v>
      </c>
      <c r="D258" s="40">
        <v>1664.55</v>
      </c>
      <c r="E258" s="40">
        <v>1629.35</v>
      </c>
      <c r="F258" s="40">
        <v>1591.25</v>
      </c>
      <c r="G258" s="40">
        <v>1556.05</v>
      </c>
      <c r="H258" s="40">
        <v>1702.6499999999999</v>
      </c>
      <c r="I258" s="40">
        <v>1737.8500000000001</v>
      </c>
      <c r="J258" s="40">
        <v>1775.9499999999998</v>
      </c>
      <c r="K258" s="31">
        <v>1699.75</v>
      </c>
      <c r="L258" s="31">
        <v>1626.45</v>
      </c>
      <c r="M258" s="31">
        <v>28.444019999999998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2176.5500000000002</v>
      </c>
      <c r="D259" s="40">
        <v>2186.9333333333334</v>
      </c>
      <c r="E259" s="40">
        <v>2139.6166666666668</v>
      </c>
      <c r="F259" s="40">
        <v>2102.6833333333334</v>
      </c>
      <c r="G259" s="40">
        <v>2055.3666666666668</v>
      </c>
      <c r="H259" s="40">
        <v>2223.8666666666668</v>
      </c>
      <c r="I259" s="40">
        <v>2271.1833333333334</v>
      </c>
      <c r="J259" s="40">
        <v>2308.1166666666668</v>
      </c>
      <c r="K259" s="31">
        <v>2234.25</v>
      </c>
      <c r="L259" s="31">
        <v>2150</v>
      </c>
      <c r="M259" s="31">
        <v>0.85167999999999999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1807.55</v>
      </c>
      <c r="D260" s="40">
        <v>1789.3833333333332</v>
      </c>
      <c r="E260" s="40">
        <v>1758.1666666666665</v>
      </c>
      <c r="F260" s="40">
        <v>1708.7833333333333</v>
      </c>
      <c r="G260" s="40">
        <v>1677.5666666666666</v>
      </c>
      <c r="H260" s="40">
        <v>1838.7666666666664</v>
      </c>
      <c r="I260" s="40">
        <v>1869.9833333333331</v>
      </c>
      <c r="J260" s="40">
        <v>1919.3666666666663</v>
      </c>
      <c r="K260" s="31">
        <v>1820.6</v>
      </c>
      <c r="L260" s="31">
        <v>1740</v>
      </c>
      <c r="M260" s="31">
        <v>2.0588700000000002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3038.55</v>
      </c>
      <c r="D261" s="40">
        <v>3030.4833333333336</v>
      </c>
      <c r="E261" s="40">
        <v>2993.0666666666671</v>
      </c>
      <c r="F261" s="40">
        <v>2947.5833333333335</v>
      </c>
      <c r="G261" s="40">
        <v>2910.166666666667</v>
      </c>
      <c r="H261" s="40">
        <v>3075.9666666666672</v>
      </c>
      <c r="I261" s="40">
        <v>3113.3833333333332</v>
      </c>
      <c r="J261" s="40">
        <v>3158.8666666666672</v>
      </c>
      <c r="K261" s="31">
        <v>3067.9</v>
      </c>
      <c r="L261" s="31">
        <v>2985</v>
      </c>
      <c r="M261" s="31">
        <v>0.27527000000000001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725.25</v>
      </c>
      <c r="D262" s="40">
        <v>723.23333333333323</v>
      </c>
      <c r="E262" s="40">
        <v>715.41666666666652</v>
      </c>
      <c r="F262" s="40">
        <v>705.58333333333326</v>
      </c>
      <c r="G262" s="40">
        <v>697.76666666666654</v>
      </c>
      <c r="H262" s="40">
        <v>733.06666666666649</v>
      </c>
      <c r="I262" s="40">
        <v>740.88333333333333</v>
      </c>
      <c r="J262" s="40">
        <v>750.71666666666647</v>
      </c>
      <c r="K262" s="31">
        <v>731.05</v>
      </c>
      <c r="L262" s="31">
        <v>713.4</v>
      </c>
      <c r="M262" s="31">
        <v>10.120889999999999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252.95</v>
      </c>
      <c r="D263" s="40">
        <v>246.96666666666661</v>
      </c>
      <c r="E263" s="40">
        <v>226.28333333333325</v>
      </c>
      <c r="F263" s="40">
        <v>199.61666666666665</v>
      </c>
      <c r="G263" s="40">
        <v>178.93333333333328</v>
      </c>
      <c r="H263" s="40">
        <v>273.63333333333321</v>
      </c>
      <c r="I263" s="40">
        <v>294.31666666666655</v>
      </c>
      <c r="J263" s="40">
        <v>320.98333333333318</v>
      </c>
      <c r="K263" s="31">
        <v>267.64999999999998</v>
      </c>
      <c r="L263" s="31">
        <v>220.3</v>
      </c>
      <c r="M263" s="31">
        <v>98.544989999999999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139.5</v>
      </c>
      <c r="D264" s="40">
        <v>139.18333333333331</v>
      </c>
      <c r="E264" s="40">
        <v>136.91666666666663</v>
      </c>
      <c r="F264" s="40">
        <v>134.33333333333331</v>
      </c>
      <c r="G264" s="40">
        <v>132.06666666666663</v>
      </c>
      <c r="H264" s="40">
        <v>141.76666666666662</v>
      </c>
      <c r="I264" s="40">
        <v>144.03333333333333</v>
      </c>
      <c r="J264" s="40">
        <v>146.61666666666662</v>
      </c>
      <c r="K264" s="31">
        <v>141.44999999999999</v>
      </c>
      <c r="L264" s="31">
        <v>136.6</v>
      </c>
      <c r="M264" s="31">
        <v>7.2176900000000002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104</v>
      </c>
      <c r="D265" s="40">
        <v>105</v>
      </c>
      <c r="E265" s="40">
        <v>101.3</v>
      </c>
      <c r="F265" s="40">
        <v>98.6</v>
      </c>
      <c r="G265" s="40">
        <v>94.899999999999991</v>
      </c>
      <c r="H265" s="40">
        <v>107.7</v>
      </c>
      <c r="I265" s="40">
        <v>111.39999999999999</v>
      </c>
      <c r="J265" s="40">
        <v>114.10000000000001</v>
      </c>
      <c r="K265" s="31">
        <v>108.7</v>
      </c>
      <c r="L265" s="31">
        <v>102.3</v>
      </c>
      <c r="M265" s="31">
        <v>55.389060000000001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253.45</v>
      </c>
      <c r="D266" s="40">
        <v>251.01666666666665</v>
      </c>
      <c r="E266" s="40">
        <v>243.73333333333329</v>
      </c>
      <c r="F266" s="40">
        <v>234.01666666666665</v>
      </c>
      <c r="G266" s="40">
        <v>226.73333333333329</v>
      </c>
      <c r="H266" s="40">
        <v>260.73333333333329</v>
      </c>
      <c r="I266" s="40">
        <v>268.01666666666665</v>
      </c>
      <c r="J266" s="40">
        <v>277.73333333333329</v>
      </c>
      <c r="K266" s="31">
        <v>258.3</v>
      </c>
      <c r="L266" s="31">
        <v>241.3</v>
      </c>
      <c r="M266" s="31">
        <v>64.885379999999998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721.7</v>
      </c>
      <c r="D267" s="40">
        <v>716.18333333333339</v>
      </c>
      <c r="E267" s="40">
        <v>706.96666666666681</v>
      </c>
      <c r="F267" s="40">
        <v>692.23333333333346</v>
      </c>
      <c r="G267" s="40">
        <v>683.01666666666688</v>
      </c>
      <c r="H267" s="40">
        <v>730.91666666666674</v>
      </c>
      <c r="I267" s="40">
        <v>740.13333333333344</v>
      </c>
      <c r="J267" s="40">
        <v>754.86666666666667</v>
      </c>
      <c r="K267" s="31">
        <v>725.4</v>
      </c>
      <c r="L267" s="31">
        <v>701.45</v>
      </c>
      <c r="M267" s="31">
        <v>83.294550000000001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111.75</v>
      </c>
      <c r="D268" s="40">
        <v>111.48333333333333</v>
      </c>
      <c r="E268" s="40">
        <v>108.31666666666666</v>
      </c>
      <c r="F268" s="40">
        <v>104.88333333333333</v>
      </c>
      <c r="G268" s="40">
        <v>101.71666666666665</v>
      </c>
      <c r="H268" s="40">
        <v>114.91666666666667</v>
      </c>
      <c r="I268" s="40">
        <v>118.08333333333333</v>
      </c>
      <c r="J268" s="40">
        <v>121.51666666666668</v>
      </c>
      <c r="K268" s="31">
        <v>114.65</v>
      </c>
      <c r="L268" s="31">
        <v>108.05</v>
      </c>
      <c r="M268" s="31">
        <v>7.1016599999999999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86.5</v>
      </c>
      <c r="D269" s="40">
        <v>86.316666666666663</v>
      </c>
      <c r="E269" s="40">
        <v>84.98333333333332</v>
      </c>
      <c r="F269" s="40">
        <v>83.466666666666654</v>
      </c>
      <c r="G269" s="40">
        <v>82.133333333333312</v>
      </c>
      <c r="H269" s="40">
        <v>87.833333333333329</v>
      </c>
      <c r="I269" s="40">
        <v>89.166666666666671</v>
      </c>
      <c r="J269" s="40">
        <v>90.683333333333337</v>
      </c>
      <c r="K269" s="31">
        <v>87.65</v>
      </c>
      <c r="L269" s="31">
        <v>84.8</v>
      </c>
      <c r="M269" s="31">
        <v>6.3697499999999998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141.1</v>
      </c>
      <c r="D270" s="40">
        <v>140.31666666666666</v>
      </c>
      <c r="E270" s="40">
        <v>137.03333333333333</v>
      </c>
      <c r="F270" s="40">
        <v>132.96666666666667</v>
      </c>
      <c r="G270" s="40">
        <v>129.68333333333334</v>
      </c>
      <c r="H270" s="40">
        <v>144.38333333333333</v>
      </c>
      <c r="I270" s="40">
        <v>147.66666666666663</v>
      </c>
      <c r="J270" s="40">
        <v>151.73333333333332</v>
      </c>
      <c r="K270" s="31">
        <v>143.6</v>
      </c>
      <c r="L270" s="31">
        <v>136.25</v>
      </c>
      <c r="M270" s="31">
        <v>46.718989999999998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276.85000000000002</v>
      </c>
      <c r="D271" s="40">
        <v>275.28333333333336</v>
      </c>
      <c r="E271" s="40">
        <v>271.56666666666672</v>
      </c>
      <c r="F271" s="40">
        <v>266.28333333333336</v>
      </c>
      <c r="G271" s="40">
        <v>262.56666666666672</v>
      </c>
      <c r="H271" s="40">
        <v>280.56666666666672</v>
      </c>
      <c r="I271" s="40">
        <v>284.2833333333333</v>
      </c>
      <c r="J271" s="40">
        <v>289.56666666666672</v>
      </c>
      <c r="K271" s="31">
        <v>279</v>
      </c>
      <c r="L271" s="31">
        <v>270</v>
      </c>
      <c r="M271" s="31">
        <v>9.7615999999999996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150.69999999999999</v>
      </c>
      <c r="D272" s="40">
        <v>150.20000000000002</v>
      </c>
      <c r="E272" s="40">
        <v>144.50000000000003</v>
      </c>
      <c r="F272" s="40">
        <v>138.30000000000001</v>
      </c>
      <c r="G272" s="40">
        <v>132.60000000000002</v>
      </c>
      <c r="H272" s="40">
        <v>156.40000000000003</v>
      </c>
      <c r="I272" s="40">
        <v>162.10000000000002</v>
      </c>
      <c r="J272" s="40">
        <v>168.30000000000004</v>
      </c>
      <c r="K272" s="31">
        <v>155.9</v>
      </c>
      <c r="L272" s="31">
        <v>144</v>
      </c>
      <c r="M272" s="31">
        <v>34.709780000000002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419.7</v>
      </c>
      <c r="D273" s="40">
        <v>416.73333333333335</v>
      </c>
      <c r="E273" s="40">
        <v>410.01666666666671</v>
      </c>
      <c r="F273" s="40">
        <v>400.33333333333337</v>
      </c>
      <c r="G273" s="40">
        <v>393.61666666666673</v>
      </c>
      <c r="H273" s="40">
        <v>426.41666666666669</v>
      </c>
      <c r="I273" s="40">
        <v>433.13333333333338</v>
      </c>
      <c r="J273" s="40">
        <v>442.81666666666666</v>
      </c>
      <c r="K273" s="31">
        <v>423.45</v>
      </c>
      <c r="L273" s="31">
        <v>407.05</v>
      </c>
      <c r="M273" s="31">
        <v>120.69376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2278.4</v>
      </c>
      <c r="D274" s="40">
        <v>2282.1333333333332</v>
      </c>
      <c r="E274" s="40">
        <v>2265.2666666666664</v>
      </c>
      <c r="F274" s="40">
        <v>2252.1333333333332</v>
      </c>
      <c r="G274" s="40">
        <v>2235.2666666666664</v>
      </c>
      <c r="H274" s="40">
        <v>2295.2666666666664</v>
      </c>
      <c r="I274" s="40">
        <v>2312.1333333333332</v>
      </c>
      <c r="J274" s="40">
        <v>2325.2666666666664</v>
      </c>
      <c r="K274" s="31">
        <v>2299</v>
      </c>
      <c r="L274" s="31">
        <v>2269</v>
      </c>
      <c r="M274" s="31">
        <v>0.1779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3660.3</v>
      </c>
      <c r="D275" s="40">
        <v>3641.6833333333329</v>
      </c>
      <c r="E275" s="40">
        <v>3588.6166666666659</v>
      </c>
      <c r="F275" s="40">
        <v>3516.9333333333329</v>
      </c>
      <c r="G275" s="40">
        <v>3463.8666666666659</v>
      </c>
      <c r="H275" s="40">
        <v>3713.3666666666659</v>
      </c>
      <c r="I275" s="40">
        <v>3766.4333333333325</v>
      </c>
      <c r="J275" s="40">
        <v>3838.1166666666659</v>
      </c>
      <c r="K275" s="31">
        <v>3694.75</v>
      </c>
      <c r="L275" s="31">
        <v>3570</v>
      </c>
      <c r="M275" s="31">
        <v>6.6839300000000001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956.7</v>
      </c>
      <c r="D276" s="40">
        <v>955.25</v>
      </c>
      <c r="E276" s="40">
        <v>946.45</v>
      </c>
      <c r="F276" s="40">
        <v>936.2</v>
      </c>
      <c r="G276" s="40">
        <v>927.40000000000009</v>
      </c>
      <c r="H276" s="40">
        <v>965.5</v>
      </c>
      <c r="I276" s="40">
        <v>974.3</v>
      </c>
      <c r="J276" s="40">
        <v>984.55</v>
      </c>
      <c r="K276" s="31">
        <v>964.05</v>
      </c>
      <c r="L276" s="31">
        <v>945</v>
      </c>
      <c r="M276" s="31">
        <v>17.490349999999999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173.05</v>
      </c>
      <c r="D277" s="40">
        <v>173.38333333333335</v>
      </c>
      <c r="E277" s="40">
        <v>170.9666666666667</v>
      </c>
      <c r="F277" s="40">
        <v>168.88333333333335</v>
      </c>
      <c r="G277" s="40">
        <v>166.4666666666667</v>
      </c>
      <c r="H277" s="40">
        <v>175.4666666666667</v>
      </c>
      <c r="I277" s="40">
        <v>177.88333333333338</v>
      </c>
      <c r="J277" s="40">
        <v>179.9666666666667</v>
      </c>
      <c r="K277" s="31">
        <v>175.8</v>
      </c>
      <c r="L277" s="31">
        <v>171.3</v>
      </c>
      <c r="M277" s="31">
        <v>4.21028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1973</v>
      </c>
      <c r="D278" s="40">
        <v>1981.5833333333333</v>
      </c>
      <c r="E278" s="40">
        <v>1917.5166666666664</v>
      </c>
      <c r="F278" s="40">
        <v>1862.0333333333331</v>
      </c>
      <c r="G278" s="40">
        <v>1797.9666666666662</v>
      </c>
      <c r="H278" s="40">
        <v>2037.0666666666666</v>
      </c>
      <c r="I278" s="40">
        <v>2101.1333333333337</v>
      </c>
      <c r="J278" s="40">
        <v>2156.6166666666668</v>
      </c>
      <c r="K278" s="31">
        <v>2045.65</v>
      </c>
      <c r="L278" s="31">
        <v>1926.1</v>
      </c>
      <c r="M278" s="31">
        <v>1.56755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702.65</v>
      </c>
      <c r="D279" s="40">
        <v>703.35</v>
      </c>
      <c r="E279" s="40">
        <v>688.80000000000007</v>
      </c>
      <c r="F279" s="40">
        <v>674.95</v>
      </c>
      <c r="G279" s="40">
        <v>660.40000000000009</v>
      </c>
      <c r="H279" s="40">
        <v>717.2</v>
      </c>
      <c r="I279" s="40">
        <v>731.75</v>
      </c>
      <c r="J279" s="40">
        <v>745.6</v>
      </c>
      <c r="K279" s="31">
        <v>717.9</v>
      </c>
      <c r="L279" s="31">
        <v>689.5</v>
      </c>
      <c r="M279" s="31">
        <v>2.8358400000000001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273.60000000000002</v>
      </c>
      <c r="D280" s="40">
        <v>270.38333333333333</v>
      </c>
      <c r="E280" s="40">
        <v>263.86666666666667</v>
      </c>
      <c r="F280" s="40">
        <v>254.13333333333333</v>
      </c>
      <c r="G280" s="40">
        <v>247.61666666666667</v>
      </c>
      <c r="H280" s="40">
        <v>280.11666666666667</v>
      </c>
      <c r="I280" s="40">
        <v>286.63333333333333</v>
      </c>
      <c r="J280" s="40">
        <v>296.36666666666667</v>
      </c>
      <c r="K280" s="31">
        <v>276.89999999999998</v>
      </c>
      <c r="L280" s="31">
        <v>260.64999999999998</v>
      </c>
      <c r="M280" s="31">
        <v>9.6708599999999993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286.95</v>
      </c>
      <c r="D281" s="40">
        <v>288.34999999999997</v>
      </c>
      <c r="E281" s="40">
        <v>280.79999999999995</v>
      </c>
      <c r="F281" s="40">
        <v>274.64999999999998</v>
      </c>
      <c r="G281" s="40">
        <v>267.09999999999997</v>
      </c>
      <c r="H281" s="40">
        <v>294.49999999999994</v>
      </c>
      <c r="I281" s="40">
        <v>302.05</v>
      </c>
      <c r="J281" s="40">
        <v>308.19999999999993</v>
      </c>
      <c r="K281" s="31">
        <v>295.89999999999998</v>
      </c>
      <c r="L281" s="31">
        <v>282.2</v>
      </c>
      <c r="M281" s="31">
        <v>8.7473200000000002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267.60000000000002</v>
      </c>
      <c r="D282" s="40">
        <v>269.86666666666667</v>
      </c>
      <c r="E282" s="40">
        <v>263.63333333333333</v>
      </c>
      <c r="F282" s="40">
        <v>259.66666666666663</v>
      </c>
      <c r="G282" s="40">
        <v>253.43333333333328</v>
      </c>
      <c r="H282" s="40">
        <v>273.83333333333337</v>
      </c>
      <c r="I282" s="40">
        <v>280.06666666666672</v>
      </c>
      <c r="J282" s="40">
        <v>284.03333333333342</v>
      </c>
      <c r="K282" s="31">
        <v>276.10000000000002</v>
      </c>
      <c r="L282" s="31">
        <v>265.89999999999998</v>
      </c>
      <c r="M282" s="31">
        <v>7.5784000000000002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1056.05</v>
      </c>
      <c r="D283" s="40">
        <v>1061.6666666666667</v>
      </c>
      <c r="E283" s="40">
        <v>1040.3333333333335</v>
      </c>
      <c r="F283" s="40">
        <v>1024.6166666666668</v>
      </c>
      <c r="G283" s="40">
        <v>1003.2833333333335</v>
      </c>
      <c r="H283" s="40">
        <v>1077.3833333333334</v>
      </c>
      <c r="I283" s="40">
        <v>1098.7166666666669</v>
      </c>
      <c r="J283" s="40">
        <v>1114.4333333333334</v>
      </c>
      <c r="K283" s="31">
        <v>1083</v>
      </c>
      <c r="L283" s="31">
        <v>1045.95</v>
      </c>
      <c r="M283" s="31">
        <v>0.23388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972.8</v>
      </c>
      <c r="D284" s="40">
        <v>980.85</v>
      </c>
      <c r="E284" s="40">
        <v>962.95</v>
      </c>
      <c r="F284" s="40">
        <v>953.1</v>
      </c>
      <c r="G284" s="40">
        <v>935.2</v>
      </c>
      <c r="H284" s="40">
        <v>990.7</v>
      </c>
      <c r="I284" s="40">
        <v>1008.5999999999999</v>
      </c>
      <c r="J284" s="40">
        <v>1018.45</v>
      </c>
      <c r="K284" s="31">
        <v>998.75</v>
      </c>
      <c r="L284" s="31">
        <v>971</v>
      </c>
      <c r="M284" s="31">
        <v>0.53107000000000004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460.75</v>
      </c>
      <c r="D285" s="40">
        <v>462.83333333333331</v>
      </c>
      <c r="E285" s="40">
        <v>453.91666666666663</v>
      </c>
      <c r="F285" s="40">
        <v>447.08333333333331</v>
      </c>
      <c r="G285" s="40">
        <v>438.16666666666663</v>
      </c>
      <c r="H285" s="40">
        <v>469.66666666666663</v>
      </c>
      <c r="I285" s="40">
        <v>478.58333333333326</v>
      </c>
      <c r="J285" s="40">
        <v>485.41666666666663</v>
      </c>
      <c r="K285" s="31">
        <v>471.75</v>
      </c>
      <c r="L285" s="31">
        <v>456</v>
      </c>
      <c r="M285" s="31">
        <v>1.5039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609.95000000000005</v>
      </c>
      <c r="D286" s="40">
        <v>610.35</v>
      </c>
      <c r="E286" s="40">
        <v>599.65000000000009</v>
      </c>
      <c r="F286" s="40">
        <v>589.35</v>
      </c>
      <c r="G286" s="40">
        <v>578.65000000000009</v>
      </c>
      <c r="H286" s="40">
        <v>620.65000000000009</v>
      </c>
      <c r="I286" s="40">
        <v>631.35000000000014</v>
      </c>
      <c r="J286" s="40">
        <v>641.65000000000009</v>
      </c>
      <c r="K286" s="31">
        <v>621.04999999999995</v>
      </c>
      <c r="L286" s="31">
        <v>600.04999999999995</v>
      </c>
      <c r="M286" s="31">
        <v>1.60182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46.15</v>
      </c>
      <c r="D287" s="40">
        <v>46.633333333333326</v>
      </c>
      <c r="E287" s="40">
        <v>45.216666666666654</v>
      </c>
      <c r="F287" s="40">
        <v>44.283333333333331</v>
      </c>
      <c r="G287" s="40">
        <v>42.86666666666666</v>
      </c>
      <c r="H287" s="40">
        <v>47.566666666666649</v>
      </c>
      <c r="I287" s="40">
        <v>48.98333333333332</v>
      </c>
      <c r="J287" s="40">
        <v>49.916666666666643</v>
      </c>
      <c r="K287" s="31">
        <v>48.05</v>
      </c>
      <c r="L287" s="31">
        <v>45.7</v>
      </c>
      <c r="M287" s="31">
        <v>22.182659999999998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705.95</v>
      </c>
      <c r="D288" s="40">
        <v>702.65</v>
      </c>
      <c r="E288" s="40">
        <v>694.3</v>
      </c>
      <c r="F288" s="40">
        <v>682.65</v>
      </c>
      <c r="G288" s="40">
        <v>674.3</v>
      </c>
      <c r="H288" s="40">
        <v>714.3</v>
      </c>
      <c r="I288" s="40">
        <v>722.65000000000009</v>
      </c>
      <c r="J288" s="40">
        <v>734.3</v>
      </c>
      <c r="K288" s="31">
        <v>711</v>
      </c>
      <c r="L288" s="31">
        <v>691</v>
      </c>
      <c r="M288" s="31">
        <v>1.23488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422.6</v>
      </c>
      <c r="D289" s="40">
        <v>421.81666666666666</v>
      </c>
      <c r="E289" s="40">
        <v>417.63333333333333</v>
      </c>
      <c r="F289" s="40">
        <v>412.66666666666669</v>
      </c>
      <c r="G289" s="40">
        <v>408.48333333333335</v>
      </c>
      <c r="H289" s="40">
        <v>426.7833333333333</v>
      </c>
      <c r="I289" s="40">
        <v>430.96666666666658</v>
      </c>
      <c r="J289" s="40">
        <v>435.93333333333328</v>
      </c>
      <c r="K289" s="31">
        <v>426</v>
      </c>
      <c r="L289" s="31">
        <v>416.85</v>
      </c>
      <c r="M289" s="31">
        <v>1.5851999999999999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1652.85</v>
      </c>
      <c r="D290" s="40">
        <v>1668.2166666666665</v>
      </c>
      <c r="E290" s="40">
        <v>1630.633333333333</v>
      </c>
      <c r="F290" s="40">
        <v>1608.4166666666665</v>
      </c>
      <c r="G290" s="40">
        <v>1570.833333333333</v>
      </c>
      <c r="H290" s="40">
        <v>1690.4333333333329</v>
      </c>
      <c r="I290" s="40">
        <v>1728.0166666666664</v>
      </c>
      <c r="J290" s="40">
        <v>1750.2333333333329</v>
      </c>
      <c r="K290" s="31">
        <v>1705.8</v>
      </c>
      <c r="L290" s="31">
        <v>1646</v>
      </c>
      <c r="M290" s="31">
        <v>50.527549999999998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86.35</v>
      </c>
      <c r="D291" s="40">
        <v>86.866666666666674</v>
      </c>
      <c r="E291" s="40">
        <v>85.333333333333343</v>
      </c>
      <c r="F291" s="40">
        <v>84.316666666666663</v>
      </c>
      <c r="G291" s="40">
        <v>82.783333333333331</v>
      </c>
      <c r="H291" s="40">
        <v>87.883333333333354</v>
      </c>
      <c r="I291" s="40">
        <v>89.416666666666686</v>
      </c>
      <c r="J291" s="40">
        <v>90.433333333333366</v>
      </c>
      <c r="K291" s="31">
        <v>88.4</v>
      </c>
      <c r="L291" s="31">
        <v>85.85</v>
      </c>
      <c r="M291" s="31">
        <v>86.824690000000004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3483.3</v>
      </c>
      <c r="D292" s="40">
        <v>3481.5499999999997</v>
      </c>
      <c r="E292" s="40">
        <v>3441.7499999999995</v>
      </c>
      <c r="F292" s="40">
        <v>3400.2</v>
      </c>
      <c r="G292" s="40">
        <v>3360.3999999999996</v>
      </c>
      <c r="H292" s="40">
        <v>3523.0999999999995</v>
      </c>
      <c r="I292" s="40">
        <v>3562.8999999999996</v>
      </c>
      <c r="J292" s="40">
        <v>3604.4499999999994</v>
      </c>
      <c r="K292" s="31">
        <v>3521.35</v>
      </c>
      <c r="L292" s="31">
        <v>3440</v>
      </c>
      <c r="M292" s="31">
        <v>1.4951000000000001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433.05</v>
      </c>
      <c r="D293" s="40">
        <v>436.05</v>
      </c>
      <c r="E293" s="40">
        <v>427.15000000000003</v>
      </c>
      <c r="F293" s="40">
        <v>421.25</v>
      </c>
      <c r="G293" s="40">
        <v>412.35</v>
      </c>
      <c r="H293" s="40">
        <v>441.95000000000005</v>
      </c>
      <c r="I293" s="40">
        <v>450.85</v>
      </c>
      <c r="J293" s="40">
        <v>456.75000000000006</v>
      </c>
      <c r="K293" s="31">
        <v>444.95</v>
      </c>
      <c r="L293" s="31">
        <v>430.15</v>
      </c>
      <c r="M293" s="31">
        <v>24.53304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266.7</v>
      </c>
      <c r="D294" s="40">
        <v>268.31666666666666</v>
      </c>
      <c r="E294" s="40">
        <v>263.58333333333331</v>
      </c>
      <c r="F294" s="40">
        <v>260.46666666666664</v>
      </c>
      <c r="G294" s="40">
        <v>255.73333333333329</v>
      </c>
      <c r="H294" s="40">
        <v>271.43333333333334</v>
      </c>
      <c r="I294" s="40">
        <v>276.16666666666669</v>
      </c>
      <c r="J294" s="40">
        <v>279.28333333333336</v>
      </c>
      <c r="K294" s="31">
        <v>273.05</v>
      </c>
      <c r="L294" s="31">
        <v>265.2</v>
      </c>
      <c r="M294" s="31">
        <v>0.95191000000000003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8014.1</v>
      </c>
      <c r="D295" s="40">
        <v>7948.3499999999995</v>
      </c>
      <c r="E295" s="40">
        <v>7771.6999999999989</v>
      </c>
      <c r="F295" s="40">
        <v>7529.2999999999993</v>
      </c>
      <c r="G295" s="40">
        <v>7352.6499999999987</v>
      </c>
      <c r="H295" s="40">
        <v>8190.7499999999991</v>
      </c>
      <c r="I295" s="40">
        <v>8367.3999999999978</v>
      </c>
      <c r="J295" s="40">
        <v>8609.7999999999993</v>
      </c>
      <c r="K295" s="31">
        <v>8125</v>
      </c>
      <c r="L295" s="31">
        <v>7705.95</v>
      </c>
      <c r="M295" s="31">
        <v>0.21651999999999999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4357.3</v>
      </c>
      <c r="D296" s="40">
        <v>4335.55</v>
      </c>
      <c r="E296" s="40">
        <v>4284.75</v>
      </c>
      <c r="F296" s="40">
        <v>4212.2</v>
      </c>
      <c r="G296" s="40">
        <v>4161.3999999999996</v>
      </c>
      <c r="H296" s="40">
        <v>4408.1000000000004</v>
      </c>
      <c r="I296" s="40">
        <v>4458.9000000000015</v>
      </c>
      <c r="J296" s="40">
        <v>4531.4500000000007</v>
      </c>
      <c r="K296" s="31">
        <v>4386.3500000000004</v>
      </c>
      <c r="L296" s="31">
        <v>4263</v>
      </c>
      <c r="M296" s="31">
        <v>1.96069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1594.2</v>
      </c>
      <c r="D297" s="40">
        <v>1582.8333333333333</v>
      </c>
      <c r="E297" s="40">
        <v>1564.3666666666666</v>
      </c>
      <c r="F297" s="40">
        <v>1534.5333333333333</v>
      </c>
      <c r="G297" s="40">
        <v>1516.0666666666666</v>
      </c>
      <c r="H297" s="40">
        <v>1612.6666666666665</v>
      </c>
      <c r="I297" s="40">
        <v>1631.1333333333332</v>
      </c>
      <c r="J297" s="40">
        <v>1660.9666666666665</v>
      </c>
      <c r="K297" s="31">
        <v>1601.3</v>
      </c>
      <c r="L297" s="31">
        <v>1553</v>
      </c>
      <c r="M297" s="31">
        <v>41.198920000000001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618.5</v>
      </c>
      <c r="D298" s="40">
        <v>626.23333333333335</v>
      </c>
      <c r="E298" s="40">
        <v>607.51666666666665</v>
      </c>
      <c r="F298" s="40">
        <v>596.5333333333333</v>
      </c>
      <c r="G298" s="40">
        <v>577.81666666666661</v>
      </c>
      <c r="H298" s="40">
        <v>637.2166666666667</v>
      </c>
      <c r="I298" s="40">
        <v>655.93333333333339</v>
      </c>
      <c r="J298" s="40">
        <v>666.91666666666674</v>
      </c>
      <c r="K298" s="31">
        <v>644.95000000000005</v>
      </c>
      <c r="L298" s="31">
        <v>615.25</v>
      </c>
      <c r="M298" s="31">
        <v>27.37257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40.700000000000003</v>
      </c>
      <c r="D299" s="40">
        <v>40.81666666666667</v>
      </c>
      <c r="E299" s="40">
        <v>39.833333333333343</v>
      </c>
      <c r="F299" s="40">
        <v>38.966666666666676</v>
      </c>
      <c r="G299" s="40">
        <v>37.983333333333348</v>
      </c>
      <c r="H299" s="40">
        <v>41.683333333333337</v>
      </c>
      <c r="I299" s="40">
        <v>42.666666666666671</v>
      </c>
      <c r="J299" s="40">
        <v>43.533333333333331</v>
      </c>
      <c r="K299" s="31">
        <v>41.8</v>
      </c>
      <c r="L299" s="31">
        <v>39.950000000000003</v>
      </c>
      <c r="M299" s="31">
        <v>62.98657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1728.55</v>
      </c>
      <c r="D300" s="40">
        <v>1721.3166666666666</v>
      </c>
      <c r="E300" s="40">
        <v>1697.2333333333331</v>
      </c>
      <c r="F300" s="40">
        <v>1665.9166666666665</v>
      </c>
      <c r="G300" s="40">
        <v>1641.833333333333</v>
      </c>
      <c r="H300" s="40">
        <v>1752.6333333333332</v>
      </c>
      <c r="I300" s="40">
        <v>1776.7166666666667</v>
      </c>
      <c r="J300" s="40">
        <v>1808.0333333333333</v>
      </c>
      <c r="K300" s="31">
        <v>1745.4</v>
      </c>
      <c r="L300" s="31">
        <v>1690</v>
      </c>
      <c r="M300" s="31">
        <v>0.59104000000000001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1102.95</v>
      </c>
      <c r="D301" s="40">
        <v>1103.1000000000001</v>
      </c>
      <c r="E301" s="40">
        <v>1088.2500000000002</v>
      </c>
      <c r="F301" s="40">
        <v>1073.5500000000002</v>
      </c>
      <c r="G301" s="40">
        <v>1058.7000000000003</v>
      </c>
      <c r="H301" s="40">
        <v>1117.8000000000002</v>
      </c>
      <c r="I301" s="40">
        <v>1132.6500000000001</v>
      </c>
      <c r="J301" s="40">
        <v>1147.3500000000001</v>
      </c>
      <c r="K301" s="31">
        <v>1117.95</v>
      </c>
      <c r="L301" s="31">
        <v>1088.4000000000001</v>
      </c>
      <c r="M301" s="31">
        <v>13.56732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4134.8500000000004</v>
      </c>
      <c r="D302" s="40">
        <v>4106.4000000000005</v>
      </c>
      <c r="E302" s="40">
        <v>4013.8000000000011</v>
      </c>
      <c r="F302" s="40">
        <v>3892.7500000000005</v>
      </c>
      <c r="G302" s="40">
        <v>3800.150000000001</v>
      </c>
      <c r="H302" s="40">
        <v>4227.4500000000007</v>
      </c>
      <c r="I302" s="40">
        <v>4320.0500000000011</v>
      </c>
      <c r="J302" s="40">
        <v>4441.1000000000013</v>
      </c>
      <c r="K302" s="31">
        <v>4199</v>
      </c>
      <c r="L302" s="31">
        <v>3985.35</v>
      </c>
      <c r="M302" s="31">
        <v>0.62778999999999996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788.7</v>
      </c>
      <c r="D303" s="40">
        <v>792.94999999999993</v>
      </c>
      <c r="E303" s="40">
        <v>779.89999999999986</v>
      </c>
      <c r="F303" s="40">
        <v>771.09999999999991</v>
      </c>
      <c r="G303" s="40">
        <v>758.04999999999984</v>
      </c>
      <c r="H303" s="40">
        <v>801.74999999999989</v>
      </c>
      <c r="I303" s="40">
        <v>814.79999999999984</v>
      </c>
      <c r="J303" s="40">
        <v>823.59999999999991</v>
      </c>
      <c r="K303" s="31">
        <v>806</v>
      </c>
      <c r="L303" s="31">
        <v>784.15</v>
      </c>
      <c r="M303" s="31">
        <v>0.17555000000000001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51</v>
      </c>
      <c r="D304" s="40">
        <v>51.5</v>
      </c>
      <c r="E304" s="40">
        <v>49.75</v>
      </c>
      <c r="F304" s="40">
        <v>48.5</v>
      </c>
      <c r="G304" s="40">
        <v>46.75</v>
      </c>
      <c r="H304" s="40">
        <v>52.75</v>
      </c>
      <c r="I304" s="40">
        <v>54.5</v>
      </c>
      <c r="J304" s="40">
        <v>55.75</v>
      </c>
      <c r="K304" s="31">
        <v>53.25</v>
      </c>
      <c r="L304" s="31">
        <v>50.25</v>
      </c>
      <c r="M304" s="31">
        <v>57.142490000000002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186.95</v>
      </c>
      <c r="D305" s="40">
        <v>184.93333333333331</v>
      </c>
      <c r="E305" s="40">
        <v>182.01666666666662</v>
      </c>
      <c r="F305" s="40">
        <v>177.08333333333331</v>
      </c>
      <c r="G305" s="40">
        <v>174.16666666666663</v>
      </c>
      <c r="H305" s="40">
        <v>189.86666666666662</v>
      </c>
      <c r="I305" s="40">
        <v>192.7833333333333</v>
      </c>
      <c r="J305" s="40">
        <v>197.71666666666661</v>
      </c>
      <c r="K305" s="31">
        <v>187.85</v>
      </c>
      <c r="L305" s="31">
        <v>180</v>
      </c>
      <c r="M305" s="31">
        <v>14.66455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79922.75</v>
      </c>
      <c r="D306" s="40">
        <v>79889.599999999991</v>
      </c>
      <c r="E306" s="40">
        <v>79234.199999999983</v>
      </c>
      <c r="F306" s="40">
        <v>78545.649999999994</v>
      </c>
      <c r="G306" s="40">
        <v>77890.249999999985</v>
      </c>
      <c r="H306" s="40">
        <v>80578.14999999998</v>
      </c>
      <c r="I306" s="40">
        <v>81233.549999999974</v>
      </c>
      <c r="J306" s="40">
        <v>81922.099999999977</v>
      </c>
      <c r="K306" s="31">
        <v>80545</v>
      </c>
      <c r="L306" s="31">
        <v>79201.05</v>
      </c>
      <c r="M306" s="31">
        <v>7.5590000000000004E-2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1119.25</v>
      </c>
      <c r="D307" s="40">
        <v>1122.7</v>
      </c>
      <c r="E307" s="40">
        <v>1104.9000000000001</v>
      </c>
      <c r="F307" s="40">
        <v>1090.55</v>
      </c>
      <c r="G307" s="40">
        <v>1072.75</v>
      </c>
      <c r="H307" s="40">
        <v>1137.0500000000002</v>
      </c>
      <c r="I307" s="40">
        <v>1154.8499999999999</v>
      </c>
      <c r="J307" s="40">
        <v>1169.2000000000003</v>
      </c>
      <c r="K307" s="31">
        <v>1140.5</v>
      </c>
      <c r="L307" s="31">
        <v>1108.3499999999999</v>
      </c>
      <c r="M307" s="31">
        <v>3.7112799999999999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4077.1</v>
      </c>
      <c r="D308" s="40">
        <v>4147.2</v>
      </c>
      <c r="E308" s="40">
        <v>3974.6499999999996</v>
      </c>
      <c r="F308" s="40">
        <v>3872.2</v>
      </c>
      <c r="G308" s="40">
        <v>3699.6499999999996</v>
      </c>
      <c r="H308" s="40">
        <v>4249.6499999999996</v>
      </c>
      <c r="I308" s="40">
        <v>4422.2000000000007</v>
      </c>
      <c r="J308" s="40">
        <v>4524.6499999999996</v>
      </c>
      <c r="K308" s="31">
        <v>4319.75</v>
      </c>
      <c r="L308" s="31">
        <v>4044.75</v>
      </c>
      <c r="M308" s="31">
        <v>0.15690000000000001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307.55</v>
      </c>
      <c r="D309" s="40">
        <v>307.84999999999997</v>
      </c>
      <c r="E309" s="40">
        <v>302.19999999999993</v>
      </c>
      <c r="F309" s="40">
        <v>296.84999999999997</v>
      </c>
      <c r="G309" s="40">
        <v>291.19999999999993</v>
      </c>
      <c r="H309" s="40">
        <v>313.19999999999993</v>
      </c>
      <c r="I309" s="40">
        <v>318.84999999999991</v>
      </c>
      <c r="J309" s="40">
        <v>324.19999999999993</v>
      </c>
      <c r="K309" s="31">
        <v>313.5</v>
      </c>
      <c r="L309" s="31">
        <v>302.5</v>
      </c>
      <c r="M309" s="31">
        <v>0.60050000000000003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142.5</v>
      </c>
      <c r="D310" s="40">
        <v>144.51666666666665</v>
      </c>
      <c r="E310" s="40">
        <v>139.3833333333333</v>
      </c>
      <c r="F310" s="40">
        <v>136.26666666666665</v>
      </c>
      <c r="G310" s="40">
        <v>131.1333333333333</v>
      </c>
      <c r="H310" s="40">
        <v>147.6333333333333</v>
      </c>
      <c r="I310" s="40">
        <v>152.76666666666662</v>
      </c>
      <c r="J310" s="40">
        <v>155.8833333333333</v>
      </c>
      <c r="K310" s="31">
        <v>149.65</v>
      </c>
      <c r="L310" s="31">
        <v>141.4</v>
      </c>
      <c r="M310" s="31">
        <v>162.35198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728.7</v>
      </c>
      <c r="D311" s="40">
        <v>734.68333333333339</v>
      </c>
      <c r="E311" s="40">
        <v>718.66666666666674</v>
      </c>
      <c r="F311" s="40">
        <v>708.63333333333333</v>
      </c>
      <c r="G311" s="40">
        <v>692.61666666666667</v>
      </c>
      <c r="H311" s="40">
        <v>744.71666666666681</v>
      </c>
      <c r="I311" s="40">
        <v>760.73333333333346</v>
      </c>
      <c r="J311" s="40">
        <v>770.76666666666688</v>
      </c>
      <c r="K311" s="31">
        <v>750.7</v>
      </c>
      <c r="L311" s="31">
        <v>724.65</v>
      </c>
      <c r="M311" s="31">
        <v>40.167580000000001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268.14999999999998</v>
      </c>
      <c r="D312" s="40">
        <v>266.7</v>
      </c>
      <c r="E312" s="40">
        <v>263.39999999999998</v>
      </c>
      <c r="F312" s="40">
        <v>258.64999999999998</v>
      </c>
      <c r="G312" s="40">
        <v>255.34999999999997</v>
      </c>
      <c r="H312" s="40">
        <v>271.45</v>
      </c>
      <c r="I312" s="40">
        <v>274.75000000000006</v>
      </c>
      <c r="J312" s="40">
        <v>279.5</v>
      </c>
      <c r="K312" s="31">
        <v>270</v>
      </c>
      <c r="L312" s="31">
        <v>261.95</v>
      </c>
      <c r="M312" s="31">
        <v>3.6625800000000002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319.60000000000002</v>
      </c>
      <c r="D313" s="40">
        <v>315.75</v>
      </c>
      <c r="E313" s="40">
        <v>306.5</v>
      </c>
      <c r="F313" s="40">
        <v>293.39999999999998</v>
      </c>
      <c r="G313" s="40">
        <v>284.14999999999998</v>
      </c>
      <c r="H313" s="40">
        <v>328.85</v>
      </c>
      <c r="I313" s="40">
        <v>338.1</v>
      </c>
      <c r="J313" s="40">
        <v>351.20000000000005</v>
      </c>
      <c r="K313" s="31">
        <v>325</v>
      </c>
      <c r="L313" s="31">
        <v>302.64999999999998</v>
      </c>
      <c r="M313" s="31">
        <v>5.0010500000000002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612.35</v>
      </c>
      <c r="D314" s="40">
        <v>610.51666666666677</v>
      </c>
      <c r="E314" s="40">
        <v>604.33333333333348</v>
      </c>
      <c r="F314" s="40">
        <v>596.31666666666672</v>
      </c>
      <c r="G314" s="40">
        <v>590.13333333333344</v>
      </c>
      <c r="H314" s="40">
        <v>618.53333333333353</v>
      </c>
      <c r="I314" s="40">
        <v>624.7166666666667</v>
      </c>
      <c r="J314" s="40">
        <v>632.73333333333358</v>
      </c>
      <c r="K314" s="31">
        <v>616.70000000000005</v>
      </c>
      <c r="L314" s="31">
        <v>602.5</v>
      </c>
      <c r="M314" s="31">
        <v>1.9336599999999999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208.35</v>
      </c>
      <c r="D315" s="40">
        <v>209.11666666666667</v>
      </c>
      <c r="E315" s="40">
        <v>204.73333333333335</v>
      </c>
      <c r="F315" s="40">
        <v>201.11666666666667</v>
      </c>
      <c r="G315" s="40">
        <v>196.73333333333335</v>
      </c>
      <c r="H315" s="40">
        <v>212.73333333333335</v>
      </c>
      <c r="I315" s="40">
        <v>217.11666666666667</v>
      </c>
      <c r="J315" s="40">
        <v>220.73333333333335</v>
      </c>
      <c r="K315" s="31">
        <v>213.5</v>
      </c>
      <c r="L315" s="31">
        <v>205.5</v>
      </c>
      <c r="M315" s="31">
        <v>162.07302999999999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46.5</v>
      </c>
      <c r="D316" s="40">
        <v>46.216666666666669</v>
      </c>
      <c r="E316" s="40">
        <v>45.533333333333339</v>
      </c>
      <c r="F316" s="40">
        <v>44.56666666666667</v>
      </c>
      <c r="G316" s="40">
        <v>43.88333333333334</v>
      </c>
      <c r="H316" s="40">
        <v>47.183333333333337</v>
      </c>
      <c r="I316" s="40">
        <v>47.866666666666674</v>
      </c>
      <c r="J316" s="40">
        <v>48.833333333333336</v>
      </c>
      <c r="K316" s="31">
        <v>46.9</v>
      </c>
      <c r="L316" s="31">
        <v>45.25</v>
      </c>
      <c r="M316" s="31">
        <v>21.178519999999999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530.15</v>
      </c>
      <c r="D317" s="40">
        <v>532.38333333333333</v>
      </c>
      <c r="E317" s="40">
        <v>526.06666666666661</v>
      </c>
      <c r="F317" s="40">
        <v>521.98333333333323</v>
      </c>
      <c r="G317" s="40">
        <v>515.66666666666652</v>
      </c>
      <c r="H317" s="40">
        <v>536.4666666666667</v>
      </c>
      <c r="I317" s="40">
        <v>542.78333333333353</v>
      </c>
      <c r="J317" s="40">
        <v>546.86666666666679</v>
      </c>
      <c r="K317" s="31">
        <v>538.70000000000005</v>
      </c>
      <c r="L317" s="31">
        <v>528.29999999999995</v>
      </c>
      <c r="M317" s="31">
        <v>13.082599999999999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7165.05</v>
      </c>
      <c r="D318" s="40">
        <v>7180.0166666666664</v>
      </c>
      <c r="E318" s="40">
        <v>7048.0333333333328</v>
      </c>
      <c r="F318" s="40">
        <v>6931.0166666666664</v>
      </c>
      <c r="G318" s="40">
        <v>6799.0333333333328</v>
      </c>
      <c r="H318" s="40">
        <v>7297.0333333333328</v>
      </c>
      <c r="I318" s="40">
        <v>7429.0166666666664</v>
      </c>
      <c r="J318" s="40">
        <v>7546.0333333333328</v>
      </c>
      <c r="K318" s="31">
        <v>7312</v>
      </c>
      <c r="L318" s="31">
        <v>7063</v>
      </c>
      <c r="M318" s="31">
        <v>7.3942699999999997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1114.8</v>
      </c>
      <c r="D319" s="40">
        <v>1119.3500000000001</v>
      </c>
      <c r="E319" s="40">
        <v>1104.2500000000002</v>
      </c>
      <c r="F319" s="40">
        <v>1093.7</v>
      </c>
      <c r="G319" s="40">
        <v>1078.6000000000001</v>
      </c>
      <c r="H319" s="40">
        <v>1129.9000000000003</v>
      </c>
      <c r="I319" s="40">
        <v>1145.0000000000002</v>
      </c>
      <c r="J319" s="40">
        <v>1155.5500000000004</v>
      </c>
      <c r="K319" s="31">
        <v>1134.45</v>
      </c>
      <c r="L319" s="31">
        <v>1108.8</v>
      </c>
      <c r="M319" s="31">
        <v>13.46064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274.5</v>
      </c>
      <c r="D320" s="40">
        <v>275.40000000000003</v>
      </c>
      <c r="E320" s="40">
        <v>272.45000000000005</v>
      </c>
      <c r="F320" s="40">
        <v>270.40000000000003</v>
      </c>
      <c r="G320" s="40">
        <v>267.45000000000005</v>
      </c>
      <c r="H320" s="40">
        <v>277.45000000000005</v>
      </c>
      <c r="I320" s="40">
        <v>280.39999999999998</v>
      </c>
      <c r="J320" s="40">
        <v>282.45000000000005</v>
      </c>
      <c r="K320" s="31">
        <v>278.35000000000002</v>
      </c>
      <c r="L320" s="31">
        <v>273.35000000000002</v>
      </c>
      <c r="M320" s="31">
        <v>11.512460000000001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255.1</v>
      </c>
      <c r="D321" s="40">
        <v>254.46666666666667</v>
      </c>
      <c r="E321" s="40">
        <v>250.88333333333333</v>
      </c>
      <c r="F321" s="40">
        <v>246.66666666666666</v>
      </c>
      <c r="G321" s="40">
        <v>243.08333333333331</v>
      </c>
      <c r="H321" s="40">
        <v>258.68333333333334</v>
      </c>
      <c r="I321" s="40">
        <v>262.26666666666665</v>
      </c>
      <c r="J321" s="40">
        <v>266.48333333333335</v>
      </c>
      <c r="K321" s="31">
        <v>258.05</v>
      </c>
      <c r="L321" s="31">
        <v>250.25</v>
      </c>
      <c r="M321" s="31">
        <v>5.6048400000000003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2942.55</v>
      </c>
      <c r="D322" s="40">
        <v>2933.65</v>
      </c>
      <c r="E322" s="40">
        <v>2909.75</v>
      </c>
      <c r="F322" s="40">
        <v>2876.95</v>
      </c>
      <c r="G322" s="40">
        <v>2853.0499999999997</v>
      </c>
      <c r="H322" s="40">
        <v>2966.4500000000003</v>
      </c>
      <c r="I322" s="40">
        <v>2990.3500000000008</v>
      </c>
      <c r="J322" s="40">
        <v>3023.1500000000005</v>
      </c>
      <c r="K322" s="31">
        <v>2957.55</v>
      </c>
      <c r="L322" s="31">
        <v>2900.85</v>
      </c>
      <c r="M322" s="31">
        <v>2.2061600000000001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2708.8</v>
      </c>
      <c r="D323" s="40">
        <v>2704.5166666666669</v>
      </c>
      <c r="E323" s="40">
        <v>2680.0333333333338</v>
      </c>
      <c r="F323" s="40">
        <v>2651.2666666666669</v>
      </c>
      <c r="G323" s="40">
        <v>2626.7833333333338</v>
      </c>
      <c r="H323" s="40">
        <v>2733.2833333333338</v>
      </c>
      <c r="I323" s="40">
        <v>2757.7666666666664</v>
      </c>
      <c r="J323" s="40">
        <v>2786.5333333333338</v>
      </c>
      <c r="K323" s="31">
        <v>2729</v>
      </c>
      <c r="L323" s="31">
        <v>2675.75</v>
      </c>
      <c r="M323" s="31">
        <v>3.0542199999999999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132.4</v>
      </c>
      <c r="D324" s="40">
        <v>132.73333333333335</v>
      </c>
      <c r="E324" s="40">
        <v>129.66666666666669</v>
      </c>
      <c r="F324" s="40">
        <v>126.93333333333334</v>
      </c>
      <c r="G324" s="40">
        <v>123.86666666666667</v>
      </c>
      <c r="H324" s="40">
        <v>135.4666666666667</v>
      </c>
      <c r="I324" s="40">
        <v>138.53333333333336</v>
      </c>
      <c r="J324" s="40">
        <v>141.26666666666671</v>
      </c>
      <c r="K324" s="31">
        <v>135.80000000000001</v>
      </c>
      <c r="L324" s="31">
        <v>130</v>
      </c>
      <c r="M324" s="31">
        <v>2.1997399999999998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729.8</v>
      </c>
      <c r="D325" s="40">
        <v>725.61666666666667</v>
      </c>
      <c r="E325" s="40">
        <v>713.43333333333339</v>
      </c>
      <c r="F325" s="40">
        <v>697.06666666666672</v>
      </c>
      <c r="G325" s="40">
        <v>684.88333333333344</v>
      </c>
      <c r="H325" s="40">
        <v>741.98333333333335</v>
      </c>
      <c r="I325" s="40">
        <v>754.16666666666652</v>
      </c>
      <c r="J325" s="40">
        <v>770.5333333333333</v>
      </c>
      <c r="K325" s="31">
        <v>737.8</v>
      </c>
      <c r="L325" s="31">
        <v>709.25</v>
      </c>
      <c r="M325" s="31">
        <v>1.8317099999999999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187.75</v>
      </c>
      <c r="D326" s="40">
        <v>188.98333333333335</v>
      </c>
      <c r="E326" s="40">
        <v>185.76666666666671</v>
      </c>
      <c r="F326" s="40">
        <v>183.78333333333336</v>
      </c>
      <c r="G326" s="40">
        <v>180.56666666666672</v>
      </c>
      <c r="H326" s="40">
        <v>190.9666666666667</v>
      </c>
      <c r="I326" s="40">
        <v>194.18333333333334</v>
      </c>
      <c r="J326" s="40">
        <v>196.16666666666669</v>
      </c>
      <c r="K326" s="31">
        <v>192.2</v>
      </c>
      <c r="L326" s="31">
        <v>187</v>
      </c>
      <c r="M326" s="31">
        <v>5.3089300000000001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1037.7</v>
      </c>
      <c r="D327" s="40">
        <v>1025.8</v>
      </c>
      <c r="E327" s="40">
        <v>1001.8999999999999</v>
      </c>
      <c r="F327" s="40">
        <v>966.09999999999991</v>
      </c>
      <c r="G327" s="40">
        <v>942.19999999999982</v>
      </c>
      <c r="H327" s="40">
        <v>1061.5999999999999</v>
      </c>
      <c r="I327" s="40">
        <v>1085.5</v>
      </c>
      <c r="J327" s="40">
        <v>1121.3</v>
      </c>
      <c r="K327" s="31">
        <v>1049.7</v>
      </c>
      <c r="L327" s="31">
        <v>990</v>
      </c>
      <c r="M327" s="31">
        <v>8.1105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2587.6999999999998</v>
      </c>
      <c r="D328" s="40">
        <v>2586.5</v>
      </c>
      <c r="E328" s="40">
        <v>2544.5500000000002</v>
      </c>
      <c r="F328" s="40">
        <v>2501.4</v>
      </c>
      <c r="G328" s="40">
        <v>2459.4500000000003</v>
      </c>
      <c r="H328" s="40">
        <v>2629.65</v>
      </c>
      <c r="I328" s="40">
        <v>2671.6</v>
      </c>
      <c r="J328" s="40">
        <v>2714.75</v>
      </c>
      <c r="K328" s="31">
        <v>2628.45</v>
      </c>
      <c r="L328" s="31">
        <v>2543.35</v>
      </c>
      <c r="M328" s="31">
        <v>5.4721099999999998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1635.1</v>
      </c>
      <c r="D329" s="40">
        <v>1642.1333333333332</v>
      </c>
      <c r="E329" s="40">
        <v>1603.9666666666665</v>
      </c>
      <c r="F329" s="40">
        <v>1572.8333333333333</v>
      </c>
      <c r="G329" s="40">
        <v>1534.6666666666665</v>
      </c>
      <c r="H329" s="40">
        <v>1673.2666666666664</v>
      </c>
      <c r="I329" s="40">
        <v>1711.4333333333334</v>
      </c>
      <c r="J329" s="40">
        <v>1742.5666666666664</v>
      </c>
      <c r="K329" s="31">
        <v>1680.3</v>
      </c>
      <c r="L329" s="31">
        <v>1611</v>
      </c>
      <c r="M329" s="31">
        <v>4.0160999999999998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1546.15</v>
      </c>
      <c r="D330" s="40">
        <v>1548.6833333333334</v>
      </c>
      <c r="E330" s="40">
        <v>1534.9666666666667</v>
      </c>
      <c r="F330" s="40">
        <v>1523.7833333333333</v>
      </c>
      <c r="G330" s="40">
        <v>1510.0666666666666</v>
      </c>
      <c r="H330" s="40">
        <v>1559.8666666666668</v>
      </c>
      <c r="I330" s="40">
        <v>1573.5833333333335</v>
      </c>
      <c r="J330" s="40">
        <v>1584.7666666666669</v>
      </c>
      <c r="K330" s="31">
        <v>1562.4</v>
      </c>
      <c r="L330" s="31">
        <v>1537.5</v>
      </c>
      <c r="M330" s="31">
        <v>6.4028700000000001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1016.65</v>
      </c>
      <c r="D331" s="40">
        <v>1020.2000000000002</v>
      </c>
      <c r="E331" s="40">
        <v>1000.5000000000002</v>
      </c>
      <c r="F331" s="40">
        <v>984.35</v>
      </c>
      <c r="G331" s="40">
        <v>964.65000000000009</v>
      </c>
      <c r="H331" s="40">
        <v>1036.3500000000004</v>
      </c>
      <c r="I331" s="40">
        <v>1056.0500000000004</v>
      </c>
      <c r="J331" s="40">
        <v>1072.2000000000005</v>
      </c>
      <c r="K331" s="31">
        <v>1039.9000000000001</v>
      </c>
      <c r="L331" s="31">
        <v>1004.05</v>
      </c>
      <c r="M331" s="31">
        <v>4.0569600000000001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48.5</v>
      </c>
      <c r="D332" s="40">
        <v>48.65</v>
      </c>
      <c r="E332" s="40">
        <v>47.9</v>
      </c>
      <c r="F332" s="40">
        <v>47.3</v>
      </c>
      <c r="G332" s="40">
        <v>46.55</v>
      </c>
      <c r="H332" s="40">
        <v>49.25</v>
      </c>
      <c r="I332" s="40">
        <v>50</v>
      </c>
      <c r="J332" s="40">
        <v>50.6</v>
      </c>
      <c r="K332" s="31">
        <v>49.4</v>
      </c>
      <c r="L332" s="31">
        <v>48.05</v>
      </c>
      <c r="M332" s="31">
        <v>65.932649999999995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85</v>
      </c>
      <c r="D333" s="40">
        <v>85.633333333333326</v>
      </c>
      <c r="E333" s="40">
        <v>83.866666666666646</v>
      </c>
      <c r="F333" s="40">
        <v>82.73333333333332</v>
      </c>
      <c r="G333" s="40">
        <v>80.96666666666664</v>
      </c>
      <c r="H333" s="40">
        <v>86.766666666666652</v>
      </c>
      <c r="I333" s="40">
        <v>88.533333333333331</v>
      </c>
      <c r="J333" s="40">
        <v>89.666666666666657</v>
      </c>
      <c r="K333" s="31">
        <v>87.4</v>
      </c>
      <c r="L333" s="31">
        <v>84.5</v>
      </c>
      <c r="M333" s="31">
        <v>39.222529999999999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587.6</v>
      </c>
      <c r="D334" s="40">
        <v>587.86666666666667</v>
      </c>
      <c r="E334" s="40">
        <v>576.73333333333335</v>
      </c>
      <c r="F334" s="40">
        <v>565.86666666666667</v>
      </c>
      <c r="G334" s="40">
        <v>554.73333333333335</v>
      </c>
      <c r="H334" s="40">
        <v>598.73333333333335</v>
      </c>
      <c r="I334" s="40">
        <v>609.86666666666679</v>
      </c>
      <c r="J334" s="40">
        <v>620.73333333333335</v>
      </c>
      <c r="K334" s="31">
        <v>599</v>
      </c>
      <c r="L334" s="31">
        <v>577</v>
      </c>
      <c r="M334" s="31">
        <v>0.89566999999999997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25.8</v>
      </c>
      <c r="D335" s="40">
        <v>25.816666666666663</v>
      </c>
      <c r="E335" s="40">
        <v>25.633333333333326</v>
      </c>
      <c r="F335" s="40">
        <v>25.466666666666661</v>
      </c>
      <c r="G335" s="40">
        <v>25.283333333333324</v>
      </c>
      <c r="H335" s="40">
        <v>25.983333333333327</v>
      </c>
      <c r="I335" s="40">
        <v>26.166666666666664</v>
      </c>
      <c r="J335" s="40">
        <v>26.333333333333329</v>
      </c>
      <c r="K335" s="31">
        <v>26</v>
      </c>
      <c r="L335" s="31">
        <v>25.65</v>
      </c>
      <c r="M335" s="31">
        <v>24.515509999999999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56.5</v>
      </c>
      <c r="D336" s="40">
        <v>56.366666666666674</v>
      </c>
      <c r="E336" s="40">
        <v>55.33333333333335</v>
      </c>
      <c r="F336" s="40">
        <v>54.166666666666679</v>
      </c>
      <c r="G336" s="40">
        <v>53.133333333333354</v>
      </c>
      <c r="H336" s="40">
        <v>57.533333333333346</v>
      </c>
      <c r="I336" s="40">
        <v>58.566666666666677</v>
      </c>
      <c r="J336" s="40">
        <v>59.733333333333341</v>
      </c>
      <c r="K336" s="31">
        <v>57.4</v>
      </c>
      <c r="L336" s="31">
        <v>55.2</v>
      </c>
      <c r="M336" s="31">
        <v>15.09226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174.2</v>
      </c>
      <c r="D337" s="40">
        <v>173.83333333333334</v>
      </c>
      <c r="E337" s="40">
        <v>171.7166666666667</v>
      </c>
      <c r="F337" s="40">
        <v>169.23333333333335</v>
      </c>
      <c r="G337" s="40">
        <v>167.1166666666667</v>
      </c>
      <c r="H337" s="40">
        <v>176.31666666666669</v>
      </c>
      <c r="I337" s="40">
        <v>178.43333333333331</v>
      </c>
      <c r="J337" s="40">
        <v>180.91666666666669</v>
      </c>
      <c r="K337" s="31">
        <v>175.95</v>
      </c>
      <c r="L337" s="31">
        <v>171.35</v>
      </c>
      <c r="M337" s="31">
        <v>136.90548999999999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266.45</v>
      </c>
      <c r="D338" s="40">
        <v>264.18333333333334</v>
      </c>
      <c r="E338" s="40">
        <v>258.4666666666667</v>
      </c>
      <c r="F338" s="40">
        <v>250.48333333333335</v>
      </c>
      <c r="G338" s="40">
        <v>244.76666666666671</v>
      </c>
      <c r="H338" s="40">
        <v>272.16666666666669</v>
      </c>
      <c r="I338" s="40">
        <v>277.88333333333327</v>
      </c>
      <c r="J338" s="40">
        <v>285.86666666666667</v>
      </c>
      <c r="K338" s="31">
        <v>269.89999999999998</v>
      </c>
      <c r="L338" s="31">
        <v>256.2</v>
      </c>
      <c r="M338" s="31">
        <v>17.818919999999999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116.8</v>
      </c>
      <c r="D339" s="40">
        <v>117.38333333333333</v>
      </c>
      <c r="E339" s="40">
        <v>115.21666666666665</v>
      </c>
      <c r="F339" s="40">
        <v>113.63333333333333</v>
      </c>
      <c r="G339" s="40">
        <v>111.46666666666665</v>
      </c>
      <c r="H339" s="40">
        <v>118.96666666666665</v>
      </c>
      <c r="I339" s="40">
        <v>121.13333333333334</v>
      </c>
      <c r="J339" s="40">
        <v>122.71666666666665</v>
      </c>
      <c r="K339" s="31">
        <v>119.55</v>
      </c>
      <c r="L339" s="31">
        <v>115.8</v>
      </c>
      <c r="M339" s="31">
        <v>110.10096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508.75</v>
      </c>
      <c r="D340" s="40">
        <v>502.36666666666662</v>
      </c>
      <c r="E340" s="40">
        <v>492.73333333333323</v>
      </c>
      <c r="F340" s="40">
        <v>476.71666666666664</v>
      </c>
      <c r="G340" s="40">
        <v>467.08333333333326</v>
      </c>
      <c r="H340" s="40">
        <v>518.38333333333321</v>
      </c>
      <c r="I340" s="40">
        <v>528.01666666666654</v>
      </c>
      <c r="J340" s="40">
        <v>544.03333333333319</v>
      </c>
      <c r="K340" s="31">
        <v>512</v>
      </c>
      <c r="L340" s="31">
        <v>486.35</v>
      </c>
      <c r="M340" s="31">
        <v>6.0823799999999997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85.5</v>
      </c>
      <c r="D341" s="40">
        <v>85.466666666666654</v>
      </c>
      <c r="E341" s="40">
        <v>82.683333333333309</v>
      </c>
      <c r="F341" s="40">
        <v>79.86666666666666</v>
      </c>
      <c r="G341" s="40">
        <v>77.083333333333314</v>
      </c>
      <c r="H341" s="40">
        <v>88.283333333333303</v>
      </c>
      <c r="I341" s="40">
        <v>91.066666666666634</v>
      </c>
      <c r="J341" s="40">
        <v>93.883333333333297</v>
      </c>
      <c r="K341" s="31">
        <v>88.25</v>
      </c>
      <c r="L341" s="31">
        <v>82.65</v>
      </c>
      <c r="M341" s="31">
        <v>535.80041000000006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61.45</v>
      </c>
      <c r="D342" s="40">
        <v>61.766666666666673</v>
      </c>
      <c r="E342" s="40">
        <v>60.683333333333344</v>
      </c>
      <c r="F342" s="40">
        <v>59.916666666666671</v>
      </c>
      <c r="G342" s="40">
        <v>58.833333333333343</v>
      </c>
      <c r="H342" s="40">
        <v>62.533333333333346</v>
      </c>
      <c r="I342" s="40">
        <v>63.616666666666674</v>
      </c>
      <c r="J342" s="40">
        <v>64.383333333333354</v>
      </c>
      <c r="K342" s="31">
        <v>62.85</v>
      </c>
      <c r="L342" s="31">
        <v>61</v>
      </c>
      <c r="M342" s="31">
        <v>9.4364100000000004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3515.85</v>
      </c>
      <c r="D343" s="40">
        <v>3573.6666666666665</v>
      </c>
      <c r="E343" s="40">
        <v>3439.333333333333</v>
      </c>
      <c r="F343" s="40">
        <v>3362.8166666666666</v>
      </c>
      <c r="G343" s="40">
        <v>3228.4833333333331</v>
      </c>
      <c r="H343" s="40">
        <v>3650.1833333333329</v>
      </c>
      <c r="I343" s="40">
        <v>3784.516666666666</v>
      </c>
      <c r="J343" s="40">
        <v>3861.0333333333328</v>
      </c>
      <c r="K343" s="31">
        <v>3708</v>
      </c>
      <c r="L343" s="31">
        <v>3497.15</v>
      </c>
      <c r="M343" s="31">
        <v>5.2055199999999999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18022.55</v>
      </c>
      <c r="D344" s="40">
        <v>18085.850000000002</v>
      </c>
      <c r="E344" s="40">
        <v>17837.700000000004</v>
      </c>
      <c r="F344" s="40">
        <v>17652.850000000002</v>
      </c>
      <c r="G344" s="40">
        <v>17404.700000000004</v>
      </c>
      <c r="H344" s="40">
        <v>18270.700000000004</v>
      </c>
      <c r="I344" s="40">
        <v>18518.850000000006</v>
      </c>
      <c r="J344" s="40">
        <v>18703.700000000004</v>
      </c>
      <c r="K344" s="31">
        <v>18334</v>
      </c>
      <c r="L344" s="31">
        <v>17901</v>
      </c>
      <c r="M344" s="31">
        <v>0.87636999999999998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50.25</v>
      </c>
      <c r="D345" s="40">
        <v>49.916666666666664</v>
      </c>
      <c r="E345" s="40">
        <v>49.133333333333326</v>
      </c>
      <c r="F345" s="40">
        <v>48.016666666666659</v>
      </c>
      <c r="G345" s="40">
        <v>47.23333333333332</v>
      </c>
      <c r="H345" s="40">
        <v>51.033333333333331</v>
      </c>
      <c r="I345" s="40">
        <v>51.816666666666677</v>
      </c>
      <c r="J345" s="40">
        <v>52.933333333333337</v>
      </c>
      <c r="K345" s="31">
        <v>50.7</v>
      </c>
      <c r="L345" s="31">
        <v>48.8</v>
      </c>
      <c r="M345" s="31">
        <v>13.4923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2590.25</v>
      </c>
      <c r="D346" s="40">
        <v>2570.0833333333335</v>
      </c>
      <c r="E346" s="40">
        <v>2491.166666666667</v>
      </c>
      <c r="F346" s="40">
        <v>2392.0833333333335</v>
      </c>
      <c r="G346" s="40">
        <v>2313.166666666667</v>
      </c>
      <c r="H346" s="40">
        <v>2669.166666666667</v>
      </c>
      <c r="I346" s="40">
        <v>2748.0833333333339</v>
      </c>
      <c r="J346" s="40">
        <v>2847.166666666667</v>
      </c>
      <c r="K346" s="31">
        <v>2649</v>
      </c>
      <c r="L346" s="31">
        <v>2471</v>
      </c>
      <c r="M346" s="31">
        <v>0.21637999999999999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397.85</v>
      </c>
      <c r="D347" s="40">
        <v>395.11666666666662</v>
      </c>
      <c r="E347" s="40">
        <v>388.73333333333323</v>
      </c>
      <c r="F347" s="40">
        <v>379.61666666666662</v>
      </c>
      <c r="G347" s="40">
        <v>373.23333333333323</v>
      </c>
      <c r="H347" s="40">
        <v>404.23333333333323</v>
      </c>
      <c r="I347" s="40">
        <v>410.61666666666656</v>
      </c>
      <c r="J347" s="40">
        <v>419.73333333333323</v>
      </c>
      <c r="K347" s="31">
        <v>401.5</v>
      </c>
      <c r="L347" s="31">
        <v>386</v>
      </c>
      <c r="M347" s="31">
        <v>17.39865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700.35</v>
      </c>
      <c r="D348" s="40">
        <v>696.4</v>
      </c>
      <c r="E348" s="40">
        <v>685.9</v>
      </c>
      <c r="F348" s="40">
        <v>671.45</v>
      </c>
      <c r="G348" s="40">
        <v>660.95</v>
      </c>
      <c r="H348" s="40">
        <v>710.84999999999991</v>
      </c>
      <c r="I348" s="40">
        <v>721.34999999999991</v>
      </c>
      <c r="J348" s="40">
        <v>735.79999999999984</v>
      </c>
      <c r="K348" s="31">
        <v>706.9</v>
      </c>
      <c r="L348" s="31">
        <v>681.95</v>
      </c>
      <c r="M348" s="31">
        <v>2.8552300000000002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114.35</v>
      </c>
      <c r="D349" s="40">
        <v>114.33333333333333</v>
      </c>
      <c r="E349" s="40">
        <v>113.46666666666665</v>
      </c>
      <c r="F349" s="40">
        <v>112.58333333333333</v>
      </c>
      <c r="G349" s="40">
        <v>111.71666666666665</v>
      </c>
      <c r="H349" s="40">
        <v>115.21666666666665</v>
      </c>
      <c r="I349" s="40">
        <v>116.08333333333333</v>
      </c>
      <c r="J349" s="40">
        <v>116.96666666666665</v>
      </c>
      <c r="K349" s="31">
        <v>115.2</v>
      </c>
      <c r="L349" s="31">
        <v>113.45</v>
      </c>
      <c r="M349" s="31">
        <v>110.20097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162.69999999999999</v>
      </c>
      <c r="D350" s="40">
        <v>161.68333333333334</v>
      </c>
      <c r="E350" s="40">
        <v>159.56666666666666</v>
      </c>
      <c r="F350" s="40">
        <v>156.43333333333334</v>
      </c>
      <c r="G350" s="40">
        <v>154.31666666666666</v>
      </c>
      <c r="H350" s="40">
        <v>164.81666666666666</v>
      </c>
      <c r="I350" s="40">
        <v>166.93333333333334</v>
      </c>
      <c r="J350" s="40">
        <v>170.06666666666666</v>
      </c>
      <c r="K350" s="31">
        <v>163.80000000000001</v>
      </c>
      <c r="L350" s="31">
        <v>158.55000000000001</v>
      </c>
      <c r="M350" s="31">
        <v>4.5173500000000004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4373.3</v>
      </c>
      <c r="D351" s="40">
        <v>4310.8666666666659</v>
      </c>
      <c r="E351" s="40">
        <v>4172.7333333333318</v>
      </c>
      <c r="F351" s="40">
        <v>3972.1666666666661</v>
      </c>
      <c r="G351" s="40">
        <v>3834.0333333333319</v>
      </c>
      <c r="H351" s="40">
        <v>4511.4333333333316</v>
      </c>
      <c r="I351" s="40">
        <v>4649.5666666666648</v>
      </c>
      <c r="J351" s="40">
        <v>4850.1333333333314</v>
      </c>
      <c r="K351" s="31">
        <v>4449</v>
      </c>
      <c r="L351" s="31">
        <v>4110.3</v>
      </c>
      <c r="M351" s="31">
        <v>5.0734300000000001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345.65</v>
      </c>
      <c r="D352" s="40">
        <v>351.55</v>
      </c>
      <c r="E352" s="40">
        <v>337.35</v>
      </c>
      <c r="F352" s="40">
        <v>329.05</v>
      </c>
      <c r="G352" s="40">
        <v>314.85000000000002</v>
      </c>
      <c r="H352" s="40">
        <v>359.85</v>
      </c>
      <c r="I352" s="40">
        <v>374.04999999999995</v>
      </c>
      <c r="J352" s="40">
        <v>382.35</v>
      </c>
      <c r="K352" s="31">
        <v>365.75</v>
      </c>
      <c r="L352" s="31">
        <v>343.25</v>
      </c>
      <c r="M352" s="31">
        <v>7.83467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2956.7</v>
      </c>
      <c r="D354" s="40">
        <v>2955.8833333333332</v>
      </c>
      <c r="E354" s="40">
        <v>2894.1666666666665</v>
      </c>
      <c r="F354" s="40">
        <v>2831.6333333333332</v>
      </c>
      <c r="G354" s="40">
        <v>2769.9166666666665</v>
      </c>
      <c r="H354" s="40">
        <v>3018.4166666666665</v>
      </c>
      <c r="I354" s="40">
        <v>3080.1333333333337</v>
      </c>
      <c r="J354" s="40">
        <v>3142.6666666666665</v>
      </c>
      <c r="K354" s="31">
        <v>3017.6</v>
      </c>
      <c r="L354" s="31">
        <v>2893.35</v>
      </c>
      <c r="M354" s="31">
        <v>4.7323399999999998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679.75</v>
      </c>
      <c r="D355" s="40">
        <v>678.91666666666663</v>
      </c>
      <c r="E355" s="40">
        <v>665.83333333333326</v>
      </c>
      <c r="F355" s="40">
        <v>651.91666666666663</v>
      </c>
      <c r="G355" s="40">
        <v>638.83333333333326</v>
      </c>
      <c r="H355" s="40">
        <v>692.83333333333326</v>
      </c>
      <c r="I355" s="40">
        <v>705.91666666666652</v>
      </c>
      <c r="J355" s="40">
        <v>719.83333333333326</v>
      </c>
      <c r="K355" s="31">
        <v>692</v>
      </c>
      <c r="L355" s="31">
        <v>665</v>
      </c>
      <c r="M355" s="31">
        <v>0.28734999999999999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320.95</v>
      </c>
      <c r="D356" s="40">
        <v>319.25</v>
      </c>
      <c r="E356" s="40">
        <v>313.8</v>
      </c>
      <c r="F356" s="40">
        <v>306.65000000000003</v>
      </c>
      <c r="G356" s="40">
        <v>301.20000000000005</v>
      </c>
      <c r="H356" s="40">
        <v>326.39999999999998</v>
      </c>
      <c r="I356" s="40">
        <v>331.85</v>
      </c>
      <c r="J356" s="40">
        <v>338.99999999999994</v>
      </c>
      <c r="K356" s="31">
        <v>324.7</v>
      </c>
      <c r="L356" s="31">
        <v>312.10000000000002</v>
      </c>
      <c r="M356" s="31">
        <v>5.94095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1335.9</v>
      </c>
      <c r="D357" s="40">
        <v>1346.3999999999999</v>
      </c>
      <c r="E357" s="40">
        <v>1320.4999999999998</v>
      </c>
      <c r="F357" s="40">
        <v>1305.0999999999999</v>
      </c>
      <c r="G357" s="40">
        <v>1279.1999999999998</v>
      </c>
      <c r="H357" s="40">
        <v>1361.7999999999997</v>
      </c>
      <c r="I357" s="40">
        <v>1387.6999999999998</v>
      </c>
      <c r="J357" s="40">
        <v>1403.0999999999997</v>
      </c>
      <c r="K357" s="31">
        <v>1372.3</v>
      </c>
      <c r="L357" s="31">
        <v>1331</v>
      </c>
      <c r="M357" s="31">
        <v>4.5281500000000001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31843.5</v>
      </c>
      <c r="D358" s="40">
        <v>32214.433333333334</v>
      </c>
      <c r="E358" s="40">
        <v>31140.066666666666</v>
      </c>
      <c r="F358" s="40">
        <v>30436.633333333331</v>
      </c>
      <c r="G358" s="40">
        <v>29362.266666666663</v>
      </c>
      <c r="H358" s="40">
        <v>32917.866666666669</v>
      </c>
      <c r="I358" s="40">
        <v>33992.233333333337</v>
      </c>
      <c r="J358" s="40">
        <v>34695.666666666672</v>
      </c>
      <c r="K358" s="31">
        <v>33288.800000000003</v>
      </c>
      <c r="L358" s="31">
        <v>31511</v>
      </c>
      <c r="M358" s="31">
        <v>0.31524000000000002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3098</v>
      </c>
      <c r="D359" s="40">
        <v>3120.2999999999997</v>
      </c>
      <c r="E359" s="40">
        <v>3058.5499999999993</v>
      </c>
      <c r="F359" s="40">
        <v>3019.0999999999995</v>
      </c>
      <c r="G359" s="40">
        <v>2957.349999999999</v>
      </c>
      <c r="H359" s="40">
        <v>3159.7499999999995</v>
      </c>
      <c r="I359" s="40">
        <v>3221.5000000000005</v>
      </c>
      <c r="J359" s="40">
        <v>3260.95</v>
      </c>
      <c r="K359" s="31">
        <v>3182.05</v>
      </c>
      <c r="L359" s="31">
        <v>3080.85</v>
      </c>
      <c r="M359" s="31">
        <v>2.11409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217</v>
      </c>
      <c r="D360" s="40">
        <v>217.18333333333331</v>
      </c>
      <c r="E360" s="40">
        <v>215.61666666666662</v>
      </c>
      <c r="F360" s="40">
        <v>214.23333333333332</v>
      </c>
      <c r="G360" s="40">
        <v>212.66666666666663</v>
      </c>
      <c r="H360" s="40">
        <v>218.56666666666661</v>
      </c>
      <c r="I360" s="40">
        <v>220.13333333333327</v>
      </c>
      <c r="J360" s="40">
        <v>221.51666666666659</v>
      </c>
      <c r="K360" s="31">
        <v>218.75</v>
      </c>
      <c r="L360" s="31">
        <v>215.8</v>
      </c>
      <c r="M360" s="31">
        <v>18.9696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6014.75</v>
      </c>
      <c r="D361" s="40">
        <v>5989.916666666667</v>
      </c>
      <c r="E361" s="40">
        <v>5874.8333333333339</v>
      </c>
      <c r="F361" s="40">
        <v>5734.916666666667</v>
      </c>
      <c r="G361" s="40">
        <v>5619.8333333333339</v>
      </c>
      <c r="H361" s="40">
        <v>6129.8333333333339</v>
      </c>
      <c r="I361" s="40">
        <v>6244.9166666666679</v>
      </c>
      <c r="J361" s="40">
        <v>6384.8333333333339</v>
      </c>
      <c r="K361" s="31">
        <v>6105</v>
      </c>
      <c r="L361" s="31">
        <v>5850</v>
      </c>
      <c r="M361" s="31">
        <v>4.8389699999999998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269.05</v>
      </c>
      <c r="D362" s="40">
        <v>264.34999999999997</v>
      </c>
      <c r="E362" s="40">
        <v>253.69999999999993</v>
      </c>
      <c r="F362" s="40">
        <v>238.34999999999997</v>
      </c>
      <c r="G362" s="40">
        <v>227.69999999999993</v>
      </c>
      <c r="H362" s="40">
        <v>279.69999999999993</v>
      </c>
      <c r="I362" s="40">
        <v>290.34999999999991</v>
      </c>
      <c r="J362" s="40">
        <v>305.69999999999993</v>
      </c>
      <c r="K362" s="31">
        <v>275</v>
      </c>
      <c r="L362" s="31">
        <v>249</v>
      </c>
      <c r="M362" s="31">
        <v>141.58292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814.75</v>
      </c>
      <c r="D363" s="40">
        <v>819.48333333333323</v>
      </c>
      <c r="E363" s="40">
        <v>800.26666666666642</v>
      </c>
      <c r="F363" s="40">
        <v>785.78333333333319</v>
      </c>
      <c r="G363" s="40">
        <v>766.56666666666638</v>
      </c>
      <c r="H363" s="40">
        <v>833.96666666666647</v>
      </c>
      <c r="I363" s="40">
        <v>853.18333333333339</v>
      </c>
      <c r="J363" s="40">
        <v>867.66666666666652</v>
      </c>
      <c r="K363" s="31">
        <v>838.7</v>
      </c>
      <c r="L363" s="31">
        <v>805</v>
      </c>
      <c r="M363" s="31">
        <v>2.0250599999999999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2295.9499999999998</v>
      </c>
      <c r="D364" s="40">
        <v>2292.25</v>
      </c>
      <c r="E364" s="40">
        <v>2274.85</v>
      </c>
      <c r="F364" s="40">
        <v>2253.75</v>
      </c>
      <c r="G364" s="40">
        <v>2236.35</v>
      </c>
      <c r="H364" s="40">
        <v>2313.35</v>
      </c>
      <c r="I364" s="40">
        <v>2330.7499999999995</v>
      </c>
      <c r="J364" s="40">
        <v>2351.85</v>
      </c>
      <c r="K364" s="31">
        <v>2309.65</v>
      </c>
      <c r="L364" s="31">
        <v>2271.15</v>
      </c>
      <c r="M364" s="31">
        <v>2.4824099999999998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2310.75</v>
      </c>
      <c r="D365" s="40">
        <v>2330.2833333333333</v>
      </c>
      <c r="E365" s="40">
        <v>2280.5666666666666</v>
      </c>
      <c r="F365" s="40">
        <v>2250.3833333333332</v>
      </c>
      <c r="G365" s="40">
        <v>2200.6666666666665</v>
      </c>
      <c r="H365" s="40">
        <v>2360.4666666666667</v>
      </c>
      <c r="I365" s="40">
        <v>2410.1833333333329</v>
      </c>
      <c r="J365" s="40">
        <v>2440.3666666666668</v>
      </c>
      <c r="K365" s="31">
        <v>2380</v>
      </c>
      <c r="L365" s="31">
        <v>2300.1</v>
      </c>
      <c r="M365" s="31">
        <v>12.35061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1013.55</v>
      </c>
      <c r="D366" s="40">
        <v>1003.1</v>
      </c>
      <c r="E366" s="40">
        <v>987.5</v>
      </c>
      <c r="F366" s="40">
        <v>961.44999999999993</v>
      </c>
      <c r="G366" s="40">
        <v>945.84999999999991</v>
      </c>
      <c r="H366" s="40">
        <v>1029.1500000000001</v>
      </c>
      <c r="I366" s="40">
        <v>1044.7500000000002</v>
      </c>
      <c r="J366" s="40">
        <v>1070.8000000000002</v>
      </c>
      <c r="K366" s="31">
        <v>1018.7</v>
      </c>
      <c r="L366" s="31">
        <v>977.05</v>
      </c>
      <c r="M366" s="31">
        <v>1.0841499999999999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1791.65</v>
      </c>
      <c r="D367" s="40">
        <v>1803.8833333333332</v>
      </c>
      <c r="E367" s="40">
        <v>1762.7666666666664</v>
      </c>
      <c r="F367" s="40">
        <v>1733.8833333333332</v>
      </c>
      <c r="G367" s="40">
        <v>1692.7666666666664</v>
      </c>
      <c r="H367" s="40">
        <v>1832.7666666666664</v>
      </c>
      <c r="I367" s="40">
        <v>1873.8833333333332</v>
      </c>
      <c r="J367" s="40">
        <v>1902.7666666666664</v>
      </c>
      <c r="K367" s="31">
        <v>1845</v>
      </c>
      <c r="L367" s="31">
        <v>1775</v>
      </c>
      <c r="M367" s="31">
        <v>3.4344800000000002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1482.3</v>
      </c>
      <c r="D368" s="40">
        <v>1479.1833333333332</v>
      </c>
      <c r="E368" s="40">
        <v>1463.7666666666664</v>
      </c>
      <c r="F368" s="40">
        <v>1445.2333333333333</v>
      </c>
      <c r="G368" s="40">
        <v>1429.8166666666666</v>
      </c>
      <c r="H368" s="40">
        <v>1497.7166666666662</v>
      </c>
      <c r="I368" s="40">
        <v>1513.1333333333328</v>
      </c>
      <c r="J368" s="40">
        <v>1531.6666666666661</v>
      </c>
      <c r="K368" s="31">
        <v>1494.6</v>
      </c>
      <c r="L368" s="31">
        <v>1460.65</v>
      </c>
      <c r="M368" s="31">
        <v>0.8982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125.55</v>
      </c>
      <c r="D369" s="40">
        <v>125.01666666666665</v>
      </c>
      <c r="E369" s="40">
        <v>123.18333333333331</v>
      </c>
      <c r="F369" s="40">
        <v>120.81666666666666</v>
      </c>
      <c r="G369" s="40">
        <v>118.98333333333332</v>
      </c>
      <c r="H369" s="40">
        <v>127.3833333333333</v>
      </c>
      <c r="I369" s="40">
        <v>129.21666666666664</v>
      </c>
      <c r="J369" s="40">
        <v>131.58333333333329</v>
      </c>
      <c r="K369" s="31">
        <v>126.85</v>
      </c>
      <c r="L369" s="31">
        <v>122.65</v>
      </c>
      <c r="M369" s="31">
        <v>58.803510000000003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228.1</v>
      </c>
      <c r="D370" s="40">
        <v>229.29999999999998</v>
      </c>
      <c r="E370" s="40">
        <v>226.19999999999996</v>
      </c>
      <c r="F370" s="40">
        <v>224.29999999999998</v>
      </c>
      <c r="G370" s="40">
        <v>221.19999999999996</v>
      </c>
      <c r="H370" s="40">
        <v>231.19999999999996</v>
      </c>
      <c r="I370" s="40">
        <v>234.29999999999998</v>
      </c>
      <c r="J370" s="40">
        <v>236.19999999999996</v>
      </c>
      <c r="K370" s="31">
        <v>232.4</v>
      </c>
      <c r="L370" s="31">
        <v>227.4</v>
      </c>
      <c r="M370" s="31">
        <v>77.783019999999993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330.7</v>
      </c>
      <c r="D371" s="40">
        <v>332.18333333333334</v>
      </c>
      <c r="E371" s="40">
        <v>324.76666666666665</v>
      </c>
      <c r="F371" s="40">
        <v>318.83333333333331</v>
      </c>
      <c r="G371" s="40">
        <v>311.41666666666663</v>
      </c>
      <c r="H371" s="40">
        <v>338.11666666666667</v>
      </c>
      <c r="I371" s="40">
        <v>345.5333333333333</v>
      </c>
      <c r="J371" s="40">
        <v>351.4666666666667</v>
      </c>
      <c r="K371" s="31">
        <v>339.6</v>
      </c>
      <c r="L371" s="31">
        <v>326.25</v>
      </c>
      <c r="M371" s="31">
        <v>5.1928000000000001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673.25</v>
      </c>
      <c r="D372" s="40">
        <v>665.23333333333323</v>
      </c>
      <c r="E372" s="40">
        <v>650.61666666666645</v>
      </c>
      <c r="F372" s="40">
        <v>627.98333333333323</v>
      </c>
      <c r="G372" s="40">
        <v>613.36666666666645</v>
      </c>
      <c r="H372" s="40">
        <v>687.86666666666645</v>
      </c>
      <c r="I372" s="40">
        <v>702.48333333333323</v>
      </c>
      <c r="J372" s="40">
        <v>725.11666666666645</v>
      </c>
      <c r="K372" s="31">
        <v>679.85</v>
      </c>
      <c r="L372" s="31">
        <v>642.6</v>
      </c>
      <c r="M372" s="31">
        <v>8.1550799999999999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144.9</v>
      </c>
      <c r="D373" s="40">
        <v>144.04999999999998</v>
      </c>
      <c r="E373" s="40">
        <v>141.84999999999997</v>
      </c>
      <c r="F373" s="40">
        <v>138.79999999999998</v>
      </c>
      <c r="G373" s="40">
        <v>136.59999999999997</v>
      </c>
      <c r="H373" s="40">
        <v>147.09999999999997</v>
      </c>
      <c r="I373" s="40">
        <v>149.29999999999995</v>
      </c>
      <c r="J373" s="40">
        <v>152.34999999999997</v>
      </c>
      <c r="K373" s="31">
        <v>146.25</v>
      </c>
      <c r="L373" s="31">
        <v>141</v>
      </c>
      <c r="M373" s="31">
        <v>9.5990099999999998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5398.65</v>
      </c>
      <c r="D374" s="40">
        <v>5414.7833333333328</v>
      </c>
      <c r="E374" s="40">
        <v>5363.8666666666659</v>
      </c>
      <c r="F374" s="40">
        <v>5329.083333333333</v>
      </c>
      <c r="G374" s="40">
        <v>5278.1666666666661</v>
      </c>
      <c r="H374" s="40">
        <v>5449.5666666666657</v>
      </c>
      <c r="I374" s="40">
        <v>5500.4833333333336</v>
      </c>
      <c r="J374" s="40">
        <v>5535.2666666666655</v>
      </c>
      <c r="K374" s="31">
        <v>5465.7</v>
      </c>
      <c r="L374" s="31">
        <v>5380</v>
      </c>
      <c r="M374" s="31">
        <v>5.9080000000000001E-2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12746.95</v>
      </c>
      <c r="D375" s="40">
        <v>12807.050000000001</v>
      </c>
      <c r="E375" s="40">
        <v>12665.150000000001</v>
      </c>
      <c r="F375" s="40">
        <v>12583.35</v>
      </c>
      <c r="G375" s="40">
        <v>12441.45</v>
      </c>
      <c r="H375" s="40">
        <v>12888.850000000002</v>
      </c>
      <c r="I375" s="40">
        <v>13030.75</v>
      </c>
      <c r="J375" s="40">
        <v>13112.550000000003</v>
      </c>
      <c r="K375" s="31">
        <v>12948.95</v>
      </c>
      <c r="L375" s="31">
        <v>12725.25</v>
      </c>
      <c r="M375" s="31">
        <v>3.4599999999999999E-2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38.4</v>
      </c>
      <c r="D376" s="40">
        <v>38.599999999999994</v>
      </c>
      <c r="E376" s="40">
        <v>37.899999999999991</v>
      </c>
      <c r="F376" s="40">
        <v>37.4</v>
      </c>
      <c r="G376" s="40">
        <v>36.699999999999996</v>
      </c>
      <c r="H376" s="40">
        <v>39.099999999999987</v>
      </c>
      <c r="I376" s="40">
        <v>39.79999999999999</v>
      </c>
      <c r="J376" s="40">
        <v>40.299999999999983</v>
      </c>
      <c r="K376" s="31">
        <v>39.299999999999997</v>
      </c>
      <c r="L376" s="31">
        <v>38.1</v>
      </c>
      <c r="M376" s="31">
        <v>572.30970000000002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796.05</v>
      </c>
      <c r="D377" s="40">
        <v>797.29999999999984</v>
      </c>
      <c r="E377" s="40">
        <v>786.04999999999973</v>
      </c>
      <c r="F377" s="40">
        <v>776.04999999999984</v>
      </c>
      <c r="G377" s="40">
        <v>764.79999999999973</v>
      </c>
      <c r="H377" s="40">
        <v>807.29999999999973</v>
      </c>
      <c r="I377" s="40">
        <v>818.55</v>
      </c>
      <c r="J377" s="40">
        <v>828.54999999999973</v>
      </c>
      <c r="K377" s="31">
        <v>808.55</v>
      </c>
      <c r="L377" s="31">
        <v>787.3</v>
      </c>
      <c r="M377" s="31">
        <v>0.73543000000000003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192.95</v>
      </c>
      <c r="D378" s="40">
        <v>193.58333333333334</v>
      </c>
      <c r="E378" s="40">
        <v>190.36666666666667</v>
      </c>
      <c r="F378" s="40">
        <v>187.78333333333333</v>
      </c>
      <c r="G378" s="40">
        <v>184.56666666666666</v>
      </c>
      <c r="H378" s="40">
        <v>196.16666666666669</v>
      </c>
      <c r="I378" s="40">
        <v>199.38333333333333</v>
      </c>
      <c r="J378" s="40">
        <v>201.9666666666667</v>
      </c>
      <c r="K378" s="31">
        <v>196.8</v>
      </c>
      <c r="L378" s="31">
        <v>191</v>
      </c>
      <c r="M378" s="31">
        <v>78.311300000000003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145.25</v>
      </c>
      <c r="D379" s="40">
        <v>145.4</v>
      </c>
      <c r="E379" s="40">
        <v>143.10000000000002</v>
      </c>
      <c r="F379" s="40">
        <v>140.95000000000002</v>
      </c>
      <c r="G379" s="40">
        <v>138.65000000000003</v>
      </c>
      <c r="H379" s="40">
        <v>147.55000000000001</v>
      </c>
      <c r="I379" s="40">
        <v>149.85000000000002</v>
      </c>
      <c r="J379" s="40">
        <v>152</v>
      </c>
      <c r="K379" s="31">
        <v>147.69999999999999</v>
      </c>
      <c r="L379" s="31">
        <v>143.25</v>
      </c>
      <c r="M379" s="31">
        <v>64.482240000000004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277.45</v>
      </c>
      <c r="D380" s="40">
        <v>279.5</v>
      </c>
      <c r="E380" s="40">
        <v>275</v>
      </c>
      <c r="F380" s="40">
        <v>272.55</v>
      </c>
      <c r="G380" s="40">
        <v>268.05</v>
      </c>
      <c r="H380" s="40">
        <v>281.95</v>
      </c>
      <c r="I380" s="40">
        <v>286.45</v>
      </c>
      <c r="J380" s="40">
        <v>288.89999999999998</v>
      </c>
      <c r="K380" s="31">
        <v>284</v>
      </c>
      <c r="L380" s="31">
        <v>277.05</v>
      </c>
      <c r="M380" s="31">
        <v>6.27379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831.35</v>
      </c>
      <c r="D381" s="40">
        <v>836.4</v>
      </c>
      <c r="E381" s="40">
        <v>814.94999999999993</v>
      </c>
      <c r="F381" s="40">
        <v>798.55</v>
      </c>
      <c r="G381" s="40">
        <v>777.09999999999991</v>
      </c>
      <c r="H381" s="40">
        <v>852.8</v>
      </c>
      <c r="I381" s="40">
        <v>874.25</v>
      </c>
      <c r="J381" s="40">
        <v>890.65</v>
      </c>
      <c r="K381" s="31">
        <v>857.85</v>
      </c>
      <c r="L381" s="31">
        <v>820</v>
      </c>
      <c r="M381" s="31">
        <v>13.262169999999999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29.85</v>
      </c>
      <c r="D382" s="40">
        <v>30</v>
      </c>
      <c r="E382" s="40">
        <v>29.65</v>
      </c>
      <c r="F382" s="40">
        <v>29.45</v>
      </c>
      <c r="G382" s="40">
        <v>29.099999999999998</v>
      </c>
      <c r="H382" s="40">
        <v>30.2</v>
      </c>
      <c r="I382" s="40">
        <v>30.55</v>
      </c>
      <c r="J382" s="40">
        <v>30.75</v>
      </c>
      <c r="K382" s="31">
        <v>30.35</v>
      </c>
      <c r="L382" s="31">
        <v>29.8</v>
      </c>
      <c r="M382" s="31">
        <v>23.40776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254.55</v>
      </c>
      <c r="D383" s="40">
        <v>252.58333333333334</v>
      </c>
      <c r="E383" s="40">
        <v>247.7166666666667</v>
      </c>
      <c r="F383" s="40">
        <v>240.88333333333335</v>
      </c>
      <c r="G383" s="40">
        <v>236.01666666666671</v>
      </c>
      <c r="H383" s="40">
        <v>259.41666666666669</v>
      </c>
      <c r="I383" s="40">
        <v>264.2833333333333</v>
      </c>
      <c r="J383" s="40">
        <v>271.11666666666667</v>
      </c>
      <c r="K383" s="31">
        <v>257.45</v>
      </c>
      <c r="L383" s="31">
        <v>245.75</v>
      </c>
      <c r="M383" s="31">
        <v>37.260460000000002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613.25</v>
      </c>
      <c r="D384" s="40">
        <v>608.23333333333335</v>
      </c>
      <c r="E384" s="40">
        <v>595.4666666666667</v>
      </c>
      <c r="F384" s="40">
        <v>577.68333333333339</v>
      </c>
      <c r="G384" s="40">
        <v>564.91666666666674</v>
      </c>
      <c r="H384" s="40">
        <v>626.01666666666665</v>
      </c>
      <c r="I384" s="40">
        <v>638.7833333333333</v>
      </c>
      <c r="J384" s="40">
        <v>656.56666666666661</v>
      </c>
      <c r="K384" s="31">
        <v>621</v>
      </c>
      <c r="L384" s="31">
        <v>590.45000000000005</v>
      </c>
      <c r="M384" s="31">
        <v>4.6348599999999998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316.5</v>
      </c>
      <c r="D385" s="40">
        <v>314.31666666666666</v>
      </c>
      <c r="E385" s="40">
        <v>309.63333333333333</v>
      </c>
      <c r="F385" s="40">
        <v>302.76666666666665</v>
      </c>
      <c r="G385" s="40">
        <v>298.08333333333331</v>
      </c>
      <c r="H385" s="40">
        <v>321.18333333333334</v>
      </c>
      <c r="I385" s="40">
        <v>325.86666666666662</v>
      </c>
      <c r="J385" s="40">
        <v>332.73333333333335</v>
      </c>
      <c r="K385" s="31">
        <v>319</v>
      </c>
      <c r="L385" s="31">
        <v>307.45</v>
      </c>
      <c r="M385" s="31">
        <v>4.5385099999999996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80.55</v>
      </c>
      <c r="D386" s="40">
        <v>80.8</v>
      </c>
      <c r="E386" s="40">
        <v>78.849999999999994</v>
      </c>
      <c r="F386" s="40">
        <v>77.149999999999991</v>
      </c>
      <c r="G386" s="40">
        <v>75.199999999999989</v>
      </c>
      <c r="H386" s="40">
        <v>82.5</v>
      </c>
      <c r="I386" s="40">
        <v>84.450000000000017</v>
      </c>
      <c r="J386" s="40">
        <v>86.15</v>
      </c>
      <c r="K386" s="31">
        <v>82.75</v>
      </c>
      <c r="L386" s="31">
        <v>79.099999999999994</v>
      </c>
      <c r="M386" s="31">
        <v>39.36862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2080.5500000000002</v>
      </c>
      <c r="D387" s="40">
        <v>2069.3333333333335</v>
      </c>
      <c r="E387" s="40">
        <v>2048.666666666667</v>
      </c>
      <c r="F387" s="40">
        <v>2016.7833333333335</v>
      </c>
      <c r="G387" s="40">
        <v>1996.116666666667</v>
      </c>
      <c r="H387" s="40">
        <v>2101.2166666666672</v>
      </c>
      <c r="I387" s="40">
        <v>2121.8833333333341</v>
      </c>
      <c r="J387" s="40">
        <v>2153.7666666666669</v>
      </c>
      <c r="K387" s="31">
        <v>2090</v>
      </c>
      <c r="L387" s="31">
        <v>2037.45</v>
      </c>
      <c r="M387" s="31">
        <v>0.62577000000000005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466.1</v>
      </c>
      <c r="D388" s="40">
        <v>458.48333333333335</v>
      </c>
      <c r="E388" s="40">
        <v>444.66666666666669</v>
      </c>
      <c r="F388" s="40">
        <v>423.23333333333335</v>
      </c>
      <c r="G388" s="40">
        <v>409.41666666666669</v>
      </c>
      <c r="H388" s="40">
        <v>479.91666666666669</v>
      </c>
      <c r="I388" s="40">
        <v>493.73333333333329</v>
      </c>
      <c r="J388" s="40">
        <v>515.16666666666674</v>
      </c>
      <c r="K388" s="31">
        <v>472.3</v>
      </c>
      <c r="L388" s="31">
        <v>437.05</v>
      </c>
      <c r="M388" s="31">
        <v>21.483499999999999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319.95</v>
      </c>
      <c r="D389" s="40">
        <v>318.3</v>
      </c>
      <c r="E389" s="40">
        <v>315.60000000000002</v>
      </c>
      <c r="F389" s="40">
        <v>311.25</v>
      </c>
      <c r="G389" s="40">
        <v>308.55</v>
      </c>
      <c r="H389" s="40">
        <v>322.65000000000003</v>
      </c>
      <c r="I389" s="40">
        <v>325.34999999999997</v>
      </c>
      <c r="J389" s="40">
        <v>329.70000000000005</v>
      </c>
      <c r="K389" s="31">
        <v>321</v>
      </c>
      <c r="L389" s="31">
        <v>313.95</v>
      </c>
      <c r="M389" s="31">
        <v>5.94808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1159.75</v>
      </c>
      <c r="D390" s="40">
        <v>1162.7333333333333</v>
      </c>
      <c r="E390" s="40">
        <v>1145.3166666666666</v>
      </c>
      <c r="F390" s="40">
        <v>1130.8833333333332</v>
      </c>
      <c r="G390" s="40">
        <v>1113.4666666666665</v>
      </c>
      <c r="H390" s="40">
        <v>1177.1666666666667</v>
      </c>
      <c r="I390" s="40">
        <v>1194.5833333333333</v>
      </c>
      <c r="J390" s="40">
        <v>1209.0166666666669</v>
      </c>
      <c r="K390" s="31">
        <v>1180.1500000000001</v>
      </c>
      <c r="L390" s="31">
        <v>1148.3</v>
      </c>
      <c r="M390" s="31">
        <v>1.3314999999999999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2037.35</v>
      </c>
      <c r="D391" s="40">
        <v>2037.2</v>
      </c>
      <c r="E391" s="40">
        <v>2016.4</v>
      </c>
      <c r="F391" s="40">
        <v>1995.45</v>
      </c>
      <c r="G391" s="40">
        <v>1974.65</v>
      </c>
      <c r="H391" s="40">
        <v>2058.15</v>
      </c>
      <c r="I391" s="40">
        <v>2078.9499999999998</v>
      </c>
      <c r="J391" s="40">
        <v>2099.9</v>
      </c>
      <c r="K391" s="31">
        <v>2058</v>
      </c>
      <c r="L391" s="31">
        <v>2016.25</v>
      </c>
      <c r="M391" s="31">
        <v>59.52355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129.05000000000001</v>
      </c>
      <c r="D392" s="40">
        <v>130.03333333333333</v>
      </c>
      <c r="E392" s="40">
        <v>126.51666666666665</v>
      </c>
      <c r="F392" s="40">
        <v>123.98333333333332</v>
      </c>
      <c r="G392" s="40">
        <v>120.46666666666664</v>
      </c>
      <c r="H392" s="40">
        <v>132.56666666666666</v>
      </c>
      <c r="I392" s="40">
        <v>136.08333333333337</v>
      </c>
      <c r="J392" s="40">
        <v>138.61666666666667</v>
      </c>
      <c r="K392" s="31">
        <v>133.55000000000001</v>
      </c>
      <c r="L392" s="31">
        <v>127.5</v>
      </c>
      <c r="M392" s="31">
        <v>0.58228999999999997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1225</v>
      </c>
      <c r="D393" s="40">
        <v>1231.0666666666666</v>
      </c>
      <c r="E393" s="40">
        <v>1208.1333333333332</v>
      </c>
      <c r="F393" s="40">
        <v>1191.2666666666667</v>
      </c>
      <c r="G393" s="40">
        <v>1168.3333333333333</v>
      </c>
      <c r="H393" s="40">
        <v>1247.9333333333332</v>
      </c>
      <c r="I393" s="40">
        <v>1270.8666666666666</v>
      </c>
      <c r="J393" s="40">
        <v>1287.7333333333331</v>
      </c>
      <c r="K393" s="31">
        <v>1254</v>
      </c>
      <c r="L393" s="31">
        <v>1214.2</v>
      </c>
      <c r="M393" s="31">
        <v>1.70024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2176.4499999999998</v>
      </c>
      <c r="D394" s="40">
        <v>2178.3000000000002</v>
      </c>
      <c r="E394" s="40">
        <v>2124.7000000000003</v>
      </c>
      <c r="F394" s="40">
        <v>2072.9500000000003</v>
      </c>
      <c r="G394" s="40">
        <v>2019.3500000000004</v>
      </c>
      <c r="H394" s="40">
        <v>2230.0500000000002</v>
      </c>
      <c r="I394" s="40">
        <v>2283.6500000000005</v>
      </c>
      <c r="J394" s="40">
        <v>2335.4</v>
      </c>
      <c r="K394" s="31">
        <v>2231.9</v>
      </c>
      <c r="L394" s="31">
        <v>2126.5500000000002</v>
      </c>
      <c r="M394" s="31">
        <v>10.3813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1017.25</v>
      </c>
      <c r="D395" s="40">
        <v>1011.5</v>
      </c>
      <c r="E395" s="40">
        <v>996</v>
      </c>
      <c r="F395" s="40">
        <v>974.75</v>
      </c>
      <c r="G395" s="40">
        <v>959.25</v>
      </c>
      <c r="H395" s="40">
        <v>1032.75</v>
      </c>
      <c r="I395" s="40">
        <v>1048.25</v>
      </c>
      <c r="J395" s="40">
        <v>1069.5</v>
      </c>
      <c r="K395" s="31">
        <v>1027</v>
      </c>
      <c r="L395" s="31">
        <v>990.25</v>
      </c>
      <c r="M395" s="31">
        <v>22.0122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1133.4000000000001</v>
      </c>
      <c r="D396" s="40">
        <v>1121.7333333333333</v>
      </c>
      <c r="E396" s="40">
        <v>1104.6666666666667</v>
      </c>
      <c r="F396" s="40">
        <v>1075.9333333333334</v>
      </c>
      <c r="G396" s="40">
        <v>1058.8666666666668</v>
      </c>
      <c r="H396" s="40">
        <v>1150.4666666666667</v>
      </c>
      <c r="I396" s="40">
        <v>1167.5333333333333</v>
      </c>
      <c r="J396" s="40">
        <v>1196.2666666666667</v>
      </c>
      <c r="K396" s="31">
        <v>1138.8</v>
      </c>
      <c r="L396" s="31">
        <v>1093</v>
      </c>
      <c r="M396" s="31">
        <v>44.095700000000001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498.7</v>
      </c>
      <c r="D397" s="40">
        <v>502.89999999999992</v>
      </c>
      <c r="E397" s="40">
        <v>488.44999999999982</v>
      </c>
      <c r="F397" s="40">
        <v>478.19999999999987</v>
      </c>
      <c r="G397" s="40">
        <v>463.74999999999977</v>
      </c>
      <c r="H397" s="40">
        <v>513.14999999999986</v>
      </c>
      <c r="I397" s="40">
        <v>527.6</v>
      </c>
      <c r="J397" s="40">
        <v>537.84999999999991</v>
      </c>
      <c r="K397" s="31">
        <v>517.35</v>
      </c>
      <c r="L397" s="31">
        <v>492.65</v>
      </c>
      <c r="M397" s="31">
        <v>2.9695900000000002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27.35</v>
      </c>
      <c r="D398" s="40">
        <v>27.483333333333334</v>
      </c>
      <c r="E398" s="40">
        <v>27.166666666666668</v>
      </c>
      <c r="F398" s="40">
        <v>26.983333333333334</v>
      </c>
      <c r="G398" s="40">
        <v>26.666666666666668</v>
      </c>
      <c r="H398" s="40">
        <v>27.666666666666668</v>
      </c>
      <c r="I398" s="40">
        <v>27.983333333333331</v>
      </c>
      <c r="J398" s="40">
        <v>28.166666666666668</v>
      </c>
      <c r="K398" s="31">
        <v>27.8</v>
      </c>
      <c r="L398" s="31">
        <v>27.3</v>
      </c>
      <c r="M398" s="31">
        <v>15.49433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2849.8</v>
      </c>
      <c r="D399" s="40">
        <v>2867.0333333333333</v>
      </c>
      <c r="E399" s="40">
        <v>2804.5666666666666</v>
      </c>
      <c r="F399" s="40">
        <v>2759.3333333333335</v>
      </c>
      <c r="G399" s="40">
        <v>2696.8666666666668</v>
      </c>
      <c r="H399" s="40">
        <v>2912.2666666666664</v>
      </c>
      <c r="I399" s="40">
        <v>2974.7333333333327</v>
      </c>
      <c r="J399" s="40">
        <v>3019.9666666666662</v>
      </c>
      <c r="K399" s="31">
        <v>2929.5</v>
      </c>
      <c r="L399" s="31">
        <v>2821.8</v>
      </c>
      <c r="M399" s="31">
        <v>0.55706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7728</v>
      </c>
      <c r="D400" s="40">
        <v>7804.1166666666659</v>
      </c>
      <c r="E400" s="40">
        <v>7494.1833333333316</v>
      </c>
      <c r="F400" s="40">
        <v>7260.3666666666659</v>
      </c>
      <c r="G400" s="40">
        <v>6950.4333333333316</v>
      </c>
      <c r="H400" s="40">
        <v>8037.9333333333316</v>
      </c>
      <c r="I400" s="40">
        <v>8347.866666666665</v>
      </c>
      <c r="J400" s="40">
        <v>8581.6833333333307</v>
      </c>
      <c r="K400" s="31">
        <v>8114.05</v>
      </c>
      <c r="L400" s="31">
        <v>7570.3</v>
      </c>
      <c r="M400" s="31">
        <v>8.5248000000000008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8102.05</v>
      </c>
      <c r="D401" s="40">
        <v>8100</v>
      </c>
      <c r="E401" s="40">
        <v>7952</v>
      </c>
      <c r="F401" s="40">
        <v>7801.95</v>
      </c>
      <c r="G401" s="40">
        <v>7653.95</v>
      </c>
      <c r="H401" s="40">
        <v>8250.0499999999993</v>
      </c>
      <c r="I401" s="40">
        <v>8398.0499999999993</v>
      </c>
      <c r="J401" s="40">
        <v>8548.1</v>
      </c>
      <c r="K401" s="31">
        <v>8248</v>
      </c>
      <c r="L401" s="31">
        <v>7949.95</v>
      </c>
      <c r="M401" s="31">
        <v>2.6183900000000002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6823.3</v>
      </c>
      <c r="D402" s="40">
        <v>6775.9000000000005</v>
      </c>
      <c r="E402" s="40">
        <v>6571.8500000000013</v>
      </c>
      <c r="F402" s="40">
        <v>6320.4000000000005</v>
      </c>
      <c r="G402" s="40">
        <v>6116.3500000000013</v>
      </c>
      <c r="H402" s="40">
        <v>7027.3500000000013</v>
      </c>
      <c r="I402" s="40">
        <v>7231.4000000000005</v>
      </c>
      <c r="J402" s="40">
        <v>7482.8500000000013</v>
      </c>
      <c r="K402" s="31">
        <v>6979.95</v>
      </c>
      <c r="L402" s="31">
        <v>6524.45</v>
      </c>
      <c r="M402" s="31">
        <v>0.26493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125.75</v>
      </c>
      <c r="D403" s="40">
        <v>126.05</v>
      </c>
      <c r="E403" s="40">
        <v>123.1</v>
      </c>
      <c r="F403" s="40">
        <v>120.45</v>
      </c>
      <c r="G403" s="40">
        <v>117.5</v>
      </c>
      <c r="H403" s="40">
        <v>128.69999999999999</v>
      </c>
      <c r="I403" s="40">
        <v>131.65</v>
      </c>
      <c r="J403" s="40">
        <v>134.29999999999998</v>
      </c>
      <c r="K403" s="31">
        <v>129</v>
      </c>
      <c r="L403" s="31">
        <v>123.4</v>
      </c>
      <c r="M403" s="31">
        <v>4.5752300000000004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297.3</v>
      </c>
      <c r="D404" s="40">
        <v>298.40000000000003</v>
      </c>
      <c r="E404" s="40">
        <v>288.90000000000009</v>
      </c>
      <c r="F404" s="40">
        <v>280.50000000000006</v>
      </c>
      <c r="G404" s="40">
        <v>271.00000000000011</v>
      </c>
      <c r="H404" s="40">
        <v>306.80000000000007</v>
      </c>
      <c r="I404" s="40">
        <v>316.29999999999995</v>
      </c>
      <c r="J404" s="40">
        <v>324.70000000000005</v>
      </c>
      <c r="K404" s="31">
        <v>307.89999999999998</v>
      </c>
      <c r="L404" s="31">
        <v>290</v>
      </c>
      <c r="M404" s="31">
        <v>15.41084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341.5</v>
      </c>
      <c r="D405" s="40">
        <v>345.18333333333334</v>
      </c>
      <c r="E405" s="40">
        <v>336.36666666666667</v>
      </c>
      <c r="F405" s="40">
        <v>331.23333333333335</v>
      </c>
      <c r="G405" s="40">
        <v>322.41666666666669</v>
      </c>
      <c r="H405" s="40">
        <v>350.31666666666666</v>
      </c>
      <c r="I405" s="40">
        <v>359.13333333333338</v>
      </c>
      <c r="J405" s="40">
        <v>364.26666666666665</v>
      </c>
      <c r="K405" s="31">
        <v>354</v>
      </c>
      <c r="L405" s="31">
        <v>340.05</v>
      </c>
      <c r="M405" s="31">
        <v>1.8840699999999999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2374.5500000000002</v>
      </c>
      <c r="D406" s="40">
        <v>2371.1333333333337</v>
      </c>
      <c r="E406" s="40">
        <v>2356.3666666666672</v>
      </c>
      <c r="F406" s="40">
        <v>2338.1833333333334</v>
      </c>
      <c r="G406" s="40">
        <v>2323.416666666667</v>
      </c>
      <c r="H406" s="40">
        <v>2389.3166666666675</v>
      </c>
      <c r="I406" s="40">
        <v>2404.0833333333339</v>
      </c>
      <c r="J406" s="40">
        <v>2422.2666666666678</v>
      </c>
      <c r="K406" s="31">
        <v>2385.9</v>
      </c>
      <c r="L406" s="31">
        <v>2352.9499999999998</v>
      </c>
      <c r="M406" s="31">
        <v>0.26130999999999999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630.65</v>
      </c>
      <c r="D407" s="40">
        <v>626.56666666666661</v>
      </c>
      <c r="E407" s="40">
        <v>610.08333333333326</v>
      </c>
      <c r="F407" s="40">
        <v>589.51666666666665</v>
      </c>
      <c r="G407" s="40">
        <v>573.0333333333333</v>
      </c>
      <c r="H407" s="40">
        <v>647.13333333333321</v>
      </c>
      <c r="I407" s="40">
        <v>663.61666666666656</v>
      </c>
      <c r="J407" s="40">
        <v>684.18333333333317</v>
      </c>
      <c r="K407" s="31">
        <v>643.04999999999995</v>
      </c>
      <c r="L407" s="31">
        <v>606</v>
      </c>
      <c r="M407" s="31">
        <v>13.07451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108.25</v>
      </c>
      <c r="D408" s="40">
        <v>109.3</v>
      </c>
      <c r="E408" s="40">
        <v>106.69999999999999</v>
      </c>
      <c r="F408" s="40">
        <v>105.14999999999999</v>
      </c>
      <c r="G408" s="40">
        <v>102.54999999999998</v>
      </c>
      <c r="H408" s="40">
        <v>110.85</v>
      </c>
      <c r="I408" s="40">
        <v>113.44999999999999</v>
      </c>
      <c r="J408" s="40">
        <v>115</v>
      </c>
      <c r="K408" s="31">
        <v>111.9</v>
      </c>
      <c r="L408" s="31">
        <v>107.75</v>
      </c>
      <c r="M408" s="31">
        <v>16.634920000000001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242.2</v>
      </c>
      <c r="D409" s="40">
        <v>242.79999999999998</v>
      </c>
      <c r="E409" s="40">
        <v>237.59999999999997</v>
      </c>
      <c r="F409" s="40">
        <v>232.99999999999997</v>
      </c>
      <c r="G409" s="40">
        <v>227.79999999999995</v>
      </c>
      <c r="H409" s="40">
        <v>247.39999999999998</v>
      </c>
      <c r="I409" s="40">
        <v>252.59999999999997</v>
      </c>
      <c r="J409" s="40">
        <v>257.2</v>
      </c>
      <c r="K409" s="31">
        <v>248</v>
      </c>
      <c r="L409" s="31">
        <v>238.2</v>
      </c>
      <c r="M409" s="31">
        <v>1.4727399999999999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27491.45</v>
      </c>
      <c r="D410" s="40">
        <v>27550.383333333335</v>
      </c>
      <c r="E410" s="40">
        <v>27103.866666666669</v>
      </c>
      <c r="F410" s="40">
        <v>26716.283333333333</v>
      </c>
      <c r="G410" s="40">
        <v>26269.766666666666</v>
      </c>
      <c r="H410" s="40">
        <v>27937.966666666671</v>
      </c>
      <c r="I410" s="40">
        <v>28384.483333333341</v>
      </c>
      <c r="J410" s="40">
        <v>28772.066666666673</v>
      </c>
      <c r="K410" s="31">
        <v>27996.9</v>
      </c>
      <c r="L410" s="31">
        <v>27162.799999999999</v>
      </c>
      <c r="M410" s="31">
        <v>0.23638000000000001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1706.9</v>
      </c>
      <c r="D411" s="40">
        <v>1714.8</v>
      </c>
      <c r="E411" s="40">
        <v>1665.4499999999998</v>
      </c>
      <c r="F411" s="40">
        <v>1623.9999999999998</v>
      </c>
      <c r="G411" s="40">
        <v>1574.6499999999996</v>
      </c>
      <c r="H411" s="40">
        <v>1756.25</v>
      </c>
      <c r="I411" s="40">
        <v>1805.6</v>
      </c>
      <c r="J411" s="40">
        <v>1847.0500000000002</v>
      </c>
      <c r="K411" s="31">
        <v>1764.15</v>
      </c>
      <c r="L411" s="31">
        <v>1673.35</v>
      </c>
      <c r="M411" s="31">
        <v>0.38636999999999999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1372.95</v>
      </c>
      <c r="D412" s="40">
        <v>1367.0166666666664</v>
      </c>
      <c r="E412" s="40">
        <v>1356.0333333333328</v>
      </c>
      <c r="F412" s="40">
        <v>1339.1166666666663</v>
      </c>
      <c r="G412" s="40">
        <v>1328.1333333333328</v>
      </c>
      <c r="H412" s="40">
        <v>1383.9333333333329</v>
      </c>
      <c r="I412" s="40">
        <v>1394.9166666666665</v>
      </c>
      <c r="J412" s="40">
        <v>1411.833333333333</v>
      </c>
      <c r="K412" s="31">
        <v>1378</v>
      </c>
      <c r="L412" s="31">
        <v>1350.1</v>
      </c>
      <c r="M412" s="31">
        <v>13.33534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1942.15</v>
      </c>
      <c r="D413" s="40">
        <v>1937.7666666666667</v>
      </c>
      <c r="E413" s="40">
        <v>1924.3833333333332</v>
      </c>
      <c r="F413" s="40">
        <v>1906.6166666666666</v>
      </c>
      <c r="G413" s="40">
        <v>1893.2333333333331</v>
      </c>
      <c r="H413" s="40">
        <v>1955.5333333333333</v>
      </c>
      <c r="I413" s="40">
        <v>1968.916666666667</v>
      </c>
      <c r="J413" s="40">
        <v>1986.6833333333334</v>
      </c>
      <c r="K413" s="31">
        <v>1951.15</v>
      </c>
      <c r="L413" s="31">
        <v>1920</v>
      </c>
      <c r="M413" s="31">
        <v>1.83111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578</v>
      </c>
      <c r="D414" s="40">
        <v>580.76666666666665</v>
      </c>
      <c r="E414" s="40">
        <v>568.5333333333333</v>
      </c>
      <c r="F414" s="40">
        <v>559.06666666666661</v>
      </c>
      <c r="G414" s="40">
        <v>546.83333333333326</v>
      </c>
      <c r="H414" s="40">
        <v>590.23333333333335</v>
      </c>
      <c r="I414" s="40">
        <v>602.4666666666667</v>
      </c>
      <c r="J414" s="40">
        <v>611.93333333333339</v>
      </c>
      <c r="K414" s="31">
        <v>593</v>
      </c>
      <c r="L414" s="31">
        <v>571.29999999999995</v>
      </c>
      <c r="M414" s="31">
        <v>2.86965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1633.55</v>
      </c>
      <c r="D415" s="40">
        <v>1630.2666666666667</v>
      </c>
      <c r="E415" s="40">
        <v>1610.5333333333333</v>
      </c>
      <c r="F415" s="40">
        <v>1587.5166666666667</v>
      </c>
      <c r="G415" s="40">
        <v>1567.7833333333333</v>
      </c>
      <c r="H415" s="40">
        <v>1653.2833333333333</v>
      </c>
      <c r="I415" s="40">
        <v>1673.0166666666664</v>
      </c>
      <c r="J415" s="40">
        <v>1696.0333333333333</v>
      </c>
      <c r="K415" s="31">
        <v>1650</v>
      </c>
      <c r="L415" s="31">
        <v>1607.25</v>
      </c>
      <c r="M415" s="31">
        <v>0.13583000000000001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1655.25</v>
      </c>
      <c r="D416" s="40">
        <v>1676.2</v>
      </c>
      <c r="E416" s="40">
        <v>1624.45</v>
      </c>
      <c r="F416" s="40">
        <v>1593.65</v>
      </c>
      <c r="G416" s="40">
        <v>1541.9</v>
      </c>
      <c r="H416" s="40">
        <v>1707</v>
      </c>
      <c r="I416" s="40">
        <v>1758.75</v>
      </c>
      <c r="J416" s="40">
        <v>1789.55</v>
      </c>
      <c r="K416" s="31">
        <v>1727.95</v>
      </c>
      <c r="L416" s="31">
        <v>1645.4</v>
      </c>
      <c r="M416" s="31">
        <v>0.92420000000000002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757.1</v>
      </c>
      <c r="D417" s="40">
        <v>758.4</v>
      </c>
      <c r="E417" s="40">
        <v>746.8</v>
      </c>
      <c r="F417" s="40">
        <v>736.5</v>
      </c>
      <c r="G417" s="40">
        <v>724.9</v>
      </c>
      <c r="H417" s="40">
        <v>768.69999999999993</v>
      </c>
      <c r="I417" s="40">
        <v>780.30000000000007</v>
      </c>
      <c r="J417" s="40">
        <v>790.59999999999991</v>
      </c>
      <c r="K417" s="31">
        <v>770</v>
      </c>
      <c r="L417" s="31">
        <v>748.1</v>
      </c>
      <c r="M417" s="31">
        <v>1.37782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644.54999999999995</v>
      </c>
      <c r="D418" s="40">
        <v>649.6</v>
      </c>
      <c r="E418" s="40">
        <v>635.20000000000005</v>
      </c>
      <c r="F418" s="40">
        <v>625.85</v>
      </c>
      <c r="G418" s="40">
        <v>611.45000000000005</v>
      </c>
      <c r="H418" s="40">
        <v>658.95</v>
      </c>
      <c r="I418" s="40">
        <v>673.34999999999991</v>
      </c>
      <c r="J418" s="40">
        <v>682.7</v>
      </c>
      <c r="K418" s="31">
        <v>664</v>
      </c>
      <c r="L418" s="31">
        <v>640.25</v>
      </c>
      <c r="M418" s="31">
        <v>0.75126999999999999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75.2</v>
      </c>
      <c r="D419" s="40">
        <v>75.233333333333334</v>
      </c>
      <c r="E419" s="40">
        <v>74.166666666666671</v>
      </c>
      <c r="F419" s="40">
        <v>73.13333333333334</v>
      </c>
      <c r="G419" s="40">
        <v>72.066666666666677</v>
      </c>
      <c r="H419" s="40">
        <v>76.266666666666666</v>
      </c>
      <c r="I419" s="40">
        <v>77.333333333333329</v>
      </c>
      <c r="J419" s="40">
        <v>78.36666666666666</v>
      </c>
      <c r="K419" s="31">
        <v>76.3</v>
      </c>
      <c r="L419" s="31">
        <v>74.2</v>
      </c>
      <c r="M419" s="31">
        <v>20.632899999999999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108.8</v>
      </c>
      <c r="D420" s="40">
        <v>108.96666666666665</v>
      </c>
      <c r="E420" s="40">
        <v>107.23333333333331</v>
      </c>
      <c r="F420" s="40">
        <v>105.66666666666666</v>
      </c>
      <c r="G420" s="40">
        <v>103.93333333333331</v>
      </c>
      <c r="H420" s="40">
        <v>110.5333333333333</v>
      </c>
      <c r="I420" s="40">
        <v>112.26666666666665</v>
      </c>
      <c r="J420" s="40">
        <v>113.8333333333333</v>
      </c>
      <c r="K420" s="31">
        <v>110.7</v>
      </c>
      <c r="L420" s="31">
        <v>107.4</v>
      </c>
      <c r="M420" s="31">
        <v>3.9165399999999999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425.5</v>
      </c>
      <c r="D421" s="40">
        <v>425.68333333333334</v>
      </c>
      <c r="E421" s="40">
        <v>420.86666666666667</v>
      </c>
      <c r="F421" s="40">
        <v>416.23333333333335</v>
      </c>
      <c r="G421" s="40">
        <v>411.41666666666669</v>
      </c>
      <c r="H421" s="40">
        <v>430.31666666666666</v>
      </c>
      <c r="I421" s="40">
        <v>435.13333333333338</v>
      </c>
      <c r="J421" s="40">
        <v>439.76666666666665</v>
      </c>
      <c r="K421" s="31">
        <v>430.5</v>
      </c>
      <c r="L421" s="31">
        <v>421.05</v>
      </c>
      <c r="M421" s="31">
        <v>176.36515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133.85</v>
      </c>
      <c r="D422" s="40">
        <v>132</v>
      </c>
      <c r="E422" s="40">
        <v>129.15</v>
      </c>
      <c r="F422" s="40">
        <v>124.45</v>
      </c>
      <c r="G422" s="40">
        <v>121.60000000000001</v>
      </c>
      <c r="H422" s="40">
        <v>136.69999999999999</v>
      </c>
      <c r="I422" s="40">
        <v>139.55000000000001</v>
      </c>
      <c r="J422" s="40">
        <v>144.25</v>
      </c>
      <c r="K422" s="31">
        <v>134.85</v>
      </c>
      <c r="L422" s="31">
        <v>127.3</v>
      </c>
      <c r="M422" s="31">
        <v>755.94059000000004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281.75</v>
      </c>
      <c r="D423" s="40">
        <v>284.13333333333338</v>
      </c>
      <c r="E423" s="40">
        <v>275.41666666666674</v>
      </c>
      <c r="F423" s="40">
        <v>269.08333333333337</v>
      </c>
      <c r="G423" s="40">
        <v>260.36666666666673</v>
      </c>
      <c r="H423" s="40">
        <v>290.46666666666675</v>
      </c>
      <c r="I423" s="40">
        <v>299.18333333333334</v>
      </c>
      <c r="J423" s="40">
        <v>305.51666666666677</v>
      </c>
      <c r="K423" s="31">
        <v>292.85000000000002</v>
      </c>
      <c r="L423" s="31">
        <v>277.8</v>
      </c>
      <c r="M423" s="31">
        <v>16.321490000000001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299</v>
      </c>
      <c r="D424" s="40">
        <v>300.26666666666671</v>
      </c>
      <c r="E424" s="40">
        <v>295.83333333333343</v>
      </c>
      <c r="F424" s="40">
        <v>292.66666666666674</v>
      </c>
      <c r="G424" s="40">
        <v>288.23333333333346</v>
      </c>
      <c r="H424" s="40">
        <v>303.43333333333339</v>
      </c>
      <c r="I424" s="40">
        <v>307.86666666666667</v>
      </c>
      <c r="J424" s="40">
        <v>311.03333333333336</v>
      </c>
      <c r="K424" s="31">
        <v>304.7</v>
      </c>
      <c r="L424" s="31">
        <v>297.10000000000002</v>
      </c>
      <c r="M424" s="31">
        <v>7.0775800000000002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739.55</v>
      </c>
      <c r="D425" s="40">
        <v>744.18333333333339</v>
      </c>
      <c r="E425" s="40">
        <v>729.36666666666679</v>
      </c>
      <c r="F425" s="40">
        <v>719.18333333333339</v>
      </c>
      <c r="G425" s="40">
        <v>704.36666666666679</v>
      </c>
      <c r="H425" s="40">
        <v>754.36666666666679</v>
      </c>
      <c r="I425" s="40">
        <v>769.18333333333339</v>
      </c>
      <c r="J425" s="40">
        <v>779.36666666666679</v>
      </c>
      <c r="K425" s="31">
        <v>759</v>
      </c>
      <c r="L425" s="31">
        <v>734</v>
      </c>
      <c r="M425" s="31">
        <v>3.4097900000000001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747.25</v>
      </c>
      <c r="D426" s="40">
        <v>747.71666666666658</v>
      </c>
      <c r="E426" s="40">
        <v>740.58333333333314</v>
      </c>
      <c r="F426" s="40">
        <v>733.91666666666652</v>
      </c>
      <c r="G426" s="40">
        <v>726.78333333333308</v>
      </c>
      <c r="H426" s="40">
        <v>754.38333333333321</v>
      </c>
      <c r="I426" s="40">
        <v>761.51666666666665</v>
      </c>
      <c r="J426" s="40">
        <v>768.18333333333328</v>
      </c>
      <c r="K426" s="31">
        <v>754.85</v>
      </c>
      <c r="L426" s="31">
        <v>741.05</v>
      </c>
      <c r="M426" s="31">
        <v>0.95969000000000004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428.75</v>
      </c>
      <c r="D427" s="40">
        <v>428.90000000000003</v>
      </c>
      <c r="E427" s="40">
        <v>421.90000000000009</v>
      </c>
      <c r="F427" s="40">
        <v>415.05000000000007</v>
      </c>
      <c r="G427" s="40">
        <v>408.05000000000013</v>
      </c>
      <c r="H427" s="40">
        <v>435.75000000000006</v>
      </c>
      <c r="I427" s="40">
        <v>442.74999999999994</v>
      </c>
      <c r="J427" s="40">
        <v>449.6</v>
      </c>
      <c r="K427" s="31">
        <v>435.9</v>
      </c>
      <c r="L427" s="31">
        <v>422.05</v>
      </c>
      <c r="M427" s="31">
        <v>4.4736700000000003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239.85</v>
      </c>
      <c r="D428" s="40">
        <v>237.95000000000002</v>
      </c>
      <c r="E428" s="40">
        <v>232.25000000000003</v>
      </c>
      <c r="F428" s="40">
        <v>224.65</v>
      </c>
      <c r="G428" s="40">
        <v>218.95000000000002</v>
      </c>
      <c r="H428" s="40">
        <v>245.55000000000004</v>
      </c>
      <c r="I428" s="40">
        <v>251.25000000000003</v>
      </c>
      <c r="J428" s="40">
        <v>258.85000000000002</v>
      </c>
      <c r="K428" s="31">
        <v>243.65</v>
      </c>
      <c r="L428" s="31">
        <v>230.35</v>
      </c>
      <c r="M428" s="31">
        <v>14.254250000000001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687.8</v>
      </c>
      <c r="D429" s="40">
        <v>684.1</v>
      </c>
      <c r="E429" s="40">
        <v>676.25</v>
      </c>
      <c r="F429" s="40">
        <v>664.69999999999993</v>
      </c>
      <c r="G429" s="40">
        <v>656.84999999999991</v>
      </c>
      <c r="H429" s="40">
        <v>695.65000000000009</v>
      </c>
      <c r="I429" s="40">
        <v>703.50000000000023</v>
      </c>
      <c r="J429" s="40">
        <v>715.05000000000018</v>
      </c>
      <c r="K429" s="31">
        <v>691.95</v>
      </c>
      <c r="L429" s="31">
        <v>672.55</v>
      </c>
      <c r="M429" s="31">
        <v>33.32667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537.65</v>
      </c>
      <c r="D430" s="40">
        <v>537.08333333333337</v>
      </c>
      <c r="E430" s="40">
        <v>528.31666666666672</v>
      </c>
      <c r="F430" s="40">
        <v>518.98333333333335</v>
      </c>
      <c r="G430" s="40">
        <v>510.2166666666667</v>
      </c>
      <c r="H430" s="40">
        <v>546.41666666666674</v>
      </c>
      <c r="I430" s="40">
        <v>555.18333333333339</v>
      </c>
      <c r="J430" s="40">
        <v>564.51666666666677</v>
      </c>
      <c r="K430" s="31">
        <v>545.85</v>
      </c>
      <c r="L430" s="31">
        <v>527.75</v>
      </c>
      <c r="M430" s="31">
        <v>18.520700000000001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3726.4</v>
      </c>
      <c r="D431" s="40">
        <v>3772.4666666666667</v>
      </c>
      <c r="E431" s="40">
        <v>3619.9333333333334</v>
      </c>
      <c r="F431" s="40">
        <v>3513.4666666666667</v>
      </c>
      <c r="G431" s="40">
        <v>3360.9333333333334</v>
      </c>
      <c r="H431" s="40">
        <v>3878.9333333333334</v>
      </c>
      <c r="I431" s="40">
        <v>4031.4666666666672</v>
      </c>
      <c r="J431" s="40">
        <v>4137.9333333333334</v>
      </c>
      <c r="K431" s="31">
        <v>3925</v>
      </c>
      <c r="L431" s="31">
        <v>3666</v>
      </c>
      <c r="M431" s="31">
        <v>0.13703000000000001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2620.25</v>
      </c>
      <c r="D432" s="40">
        <v>2627.1</v>
      </c>
      <c r="E432" s="40">
        <v>2598.1999999999998</v>
      </c>
      <c r="F432" s="40">
        <v>2576.15</v>
      </c>
      <c r="G432" s="40">
        <v>2547.25</v>
      </c>
      <c r="H432" s="40">
        <v>2649.1499999999996</v>
      </c>
      <c r="I432" s="40">
        <v>2678.05</v>
      </c>
      <c r="J432" s="40">
        <v>2700.0999999999995</v>
      </c>
      <c r="K432" s="31">
        <v>2656</v>
      </c>
      <c r="L432" s="31">
        <v>2605.0500000000002</v>
      </c>
      <c r="M432" s="31">
        <v>0.43703999999999998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733.5</v>
      </c>
      <c r="D433" s="40">
        <v>734.15</v>
      </c>
      <c r="E433" s="40">
        <v>719.44999999999993</v>
      </c>
      <c r="F433" s="40">
        <v>705.4</v>
      </c>
      <c r="G433" s="40">
        <v>690.69999999999993</v>
      </c>
      <c r="H433" s="40">
        <v>748.19999999999993</v>
      </c>
      <c r="I433" s="40">
        <v>762.9</v>
      </c>
      <c r="J433" s="40">
        <v>776.94999999999993</v>
      </c>
      <c r="K433" s="31">
        <v>748.85</v>
      </c>
      <c r="L433" s="31">
        <v>720.1</v>
      </c>
      <c r="M433" s="31">
        <v>0.74621999999999999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378</v>
      </c>
      <c r="D434" s="40">
        <v>373.45</v>
      </c>
      <c r="E434" s="40">
        <v>365.9</v>
      </c>
      <c r="F434" s="40">
        <v>353.8</v>
      </c>
      <c r="G434" s="40">
        <v>346.25</v>
      </c>
      <c r="H434" s="40">
        <v>385.54999999999995</v>
      </c>
      <c r="I434" s="40">
        <v>393.1</v>
      </c>
      <c r="J434" s="40">
        <v>405.19999999999993</v>
      </c>
      <c r="K434" s="31">
        <v>381</v>
      </c>
      <c r="L434" s="31">
        <v>361.35</v>
      </c>
      <c r="M434" s="31">
        <v>11.51031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322.89999999999998</v>
      </c>
      <c r="D435" s="40">
        <v>321.81666666666666</v>
      </c>
      <c r="E435" s="40">
        <v>311.63333333333333</v>
      </c>
      <c r="F435" s="40">
        <v>300.36666666666667</v>
      </c>
      <c r="G435" s="40">
        <v>290.18333333333334</v>
      </c>
      <c r="H435" s="40">
        <v>333.08333333333331</v>
      </c>
      <c r="I435" s="40">
        <v>343.26666666666659</v>
      </c>
      <c r="J435" s="40">
        <v>354.5333333333333</v>
      </c>
      <c r="K435" s="31">
        <v>332</v>
      </c>
      <c r="L435" s="31">
        <v>310.55</v>
      </c>
      <c r="M435" s="31">
        <v>10.46632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2084.3000000000002</v>
      </c>
      <c r="D436" s="40">
        <v>2084.3333333333335</v>
      </c>
      <c r="E436" s="40">
        <v>2069.9666666666672</v>
      </c>
      <c r="F436" s="40">
        <v>2055.6333333333337</v>
      </c>
      <c r="G436" s="40">
        <v>2041.2666666666673</v>
      </c>
      <c r="H436" s="40">
        <v>2098.666666666667</v>
      </c>
      <c r="I436" s="40">
        <v>2113.0333333333328</v>
      </c>
      <c r="J436" s="40">
        <v>2127.3666666666668</v>
      </c>
      <c r="K436" s="31">
        <v>2098.6999999999998</v>
      </c>
      <c r="L436" s="31">
        <v>2070</v>
      </c>
      <c r="M436" s="31">
        <v>0.54615000000000002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721.05</v>
      </c>
      <c r="D437" s="40">
        <v>717.68333333333339</v>
      </c>
      <c r="E437" s="40">
        <v>703.36666666666679</v>
      </c>
      <c r="F437" s="40">
        <v>685.68333333333339</v>
      </c>
      <c r="G437" s="40">
        <v>671.36666666666679</v>
      </c>
      <c r="H437" s="40">
        <v>735.36666666666679</v>
      </c>
      <c r="I437" s="40">
        <v>749.68333333333339</v>
      </c>
      <c r="J437" s="40">
        <v>767.36666666666679</v>
      </c>
      <c r="K437" s="31">
        <v>732</v>
      </c>
      <c r="L437" s="31">
        <v>700</v>
      </c>
      <c r="M437" s="31">
        <v>0.40131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495.65</v>
      </c>
      <c r="D438" s="40">
        <v>493.01666666666665</v>
      </c>
      <c r="E438" s="40">
        <v>487.38333333333333</v>
      </c>
      <c r="F438" s="40">
        <v>479.11666666666667</v>
      </c>
      <c r="G438" s="40">
        <v>473.48333333333335</v>
      </c>
      <c r="H438" s="40">
        <v>501.2833333333333</v>
      </c>
      <c r="I438" s="40">
        <v>506.91666666666663</v>
      </c>
      <c r="J438" s="40">
        <v>515.18333333333328</v>
      </c>
      <c r="K438" s="31">
        <v>498.65</v>
      </c>
      <c r="L438" s="31">
        <v>484.75</v>
      </c>
      <c r="M438" s="31">
        <v>1.9255899999999999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6.65</v>
      </c>
      <c r="D439" s="40">
        <v>6.7</v>
      </c>
      <c r="E439" s="40">
        <v>6.6000000000000005</v>
      </c>
      <c r="F439" s="40">
        <v>6.5500000000000007</v>
      </c>
      <c r="G439" s="40">
        <v>6.4500000000000011</v>
      </c>
      <c r="H439" s="40">
        <v>6.75</v>
      </c>
      <c r="I439" s="40">
        <v>6.85</v>
      </c>
      <c r="J439" s="40">
        <v>6.8999999999999995</v>
      </c>
      <c r="K439" s="31">
        <v>6.8</v>
      </c>
      <c r="L439" s="31">
        <v>6.65</v>
      </c>
      <c r="M439" s="31">
        <v>675.22770000000003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146.55000000000001</v>
      </c>
      <c r="D440" s="40">
        <v>145.26666666666668</v>
      </c>
      <c r="E440" s="40">
        <v>142.53333333333336</v>
      </c>
      <c r="F440" s="40">
        <v>138.51666666666668</v>
      </c>
      <c r="G440" s="40">
        <v>135.78333333333336</v>
      </c>
      <c r="H440" s="40">
        <v>149.28333333333336</v>
      </c>
      <c r="I440" s="40">
        <v>152.01666666666665</v>
      </c>
      <c r="J440" s="40">
        <v>156.03333333333336</v>
      </c>
      <c r="K440" s="31">
        <v>148</v>
      </c>
      <c r="L440" s="31">
        <v>141.25</v>
      </c>
      <c r="M440" s="31">
        <v>2.5264000000000002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951.75</v>
      </c>
      <c r="D441" s="40">
        <v>965.15</v>
      </c>
      <c r="E441" s="40">
        <v>932.59999999999991</v>
      </c>
      <c r="F441" s="40">
        <v>913.44999999999993</v>
      </c>
      <c r="G441" s="40">
        <v>880.89999999999986</v>
      </c>
      <c r="H441" s="40">
        <v>984.3</v>
      </c>
      <c r="I441" s="40">
        <v>1016.8499999999999</v>
      </c>
      <c r="J441" s="40">
        <v>1036</v>
      </c>
      <c r="K441" s="31">
        <v>997.7</v>
      </c>
      <c r="L441" s="31">
        <v>946</v>
      </c>
      <c r="M441" s="31">
        <v>2.1399699999999999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628.45000000000005</v>
      </c>
      <c r="D442" s="40">
        <v>626.9666666666667</v>
      </c>
      <c r="E442" s="40">
        <v>615.98333333333335</v>
      </c>
      <c r="F442" s="40">
        <v>603.51666666666665</v>
      </c>
      <c r="G442" s="40">
        <v>592.5333333333333</v>
      </c>
      <c r="H442" s="40">
        <v>639.43333333333339</v>
      </c>
      <c r="I442" s="40">
        <v>650.41666666666674</v>
      </c>
      <c r="J442" s="40">
        <v>662.88333333333344</v>
      </c>
      <c r="K442" s="31">
        <v>637.95000000000005</v>
      </c>
      <c r="L442" s="31">
        <v>614.5</v>
      </c>
      <c r="M442" s="31">
        <v>6.5770900000000001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1622.25</v>
      </c>
      <c r="D443" s="40">
        <v>1592.7833333333335</v>
      </c>
      <c r="E443" s="40">
        <v>1510.5666666666671</v>
      </c>
      <c r="F443" s="40">
        <v>1398.8833333333334</v>
      </c>
      <c r="G443" s="40">
        <v>1316.666666666667</v>
      </c>
      <c r="H443" s="40">
        <v>1704.4666666666672</v>
      </c>
      <c r="I443" s="40">
        <v>1786.6833333333338</v>
      </c>
      <c r="J443" s="40">
        <v>1898.3666666666672</v>
      </c>
      <c r="K443" s="31">
        <v>1675</v>
      </c>
      <c r="L443" s="31">
        <v>1481.1</v>
      </c>
      <c r="M443" s="31">
        <v>3.3896099999999998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582.1</v>
      </c>
      <c r="D444" s="40">
        <v>581.23333333333335</v>
      </c>
      <c r="E444" s="40">
        <v>572.86666666666667</v>
      </c>
      <c r="F444" s="40">
        <v>563.63333333333333</v>
      </c>
      <c r="G444" s="40">
        <v>555.26666666666665</v>
      </c>
      <c r="H444" s="40">
        <v>590.4666666666667</v>
      </c>
      <c r="I444" s="40">
        <v>598.83333333333348</v>
      </c>
      <c r="J444" s="40">
        <v>608.06666666666672</v>
      </c>
      <c r="K444" s="31">
        <v>589.6</v>
      </c>
      <c r="L444" s="31">
        <v>572</v>
      </c>
      <c r="M444" s="31">
        <v>0.16070000000000001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8833.75</v>
      </c>
      <c r="D445" s="40">
        <v>8923.0166666666664</v>
      </c>
      <c r="E445" s="40">
        <v>8561.2833333333328</v>
      </c>
      <c r="F445" s="40">
        <v>8288.8166666666657</v>
      </c>
      <c r="G445" s="40">
        <v>7927.0833333333321</v>
      </c>
      <c r="H445" s="40">
        <v>9195.4833333333336</v>
      </c>
      <c r="I445" s="40">
        <v>9557.2166666666672</v>
      </c>
      <c r="J445" s="40">
        <v>9829.6833333333343</v>
      </c>
      <c r="K445" s="31">
        <v>9284.75</v>
      </c>
      <c r="L445" s="31">
        <v>8650.5499999999993</v>
      </c>
      <c r="M445" s="31">
        <v>0.24277000000000001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38.049999999999997</v>
      </c>
      <c r="D446" s="40">
        <v>37.56666666666667</v>
      </c>
      <c r="E446" s="40">
        <v>36.683333333333337</v>
      </c>
      <c r="F446" s="40">
        <v>35.31666666666667</v>
      </c>
      <c r="G446" s="40">
        <v>34.433333333333337</v>
      </c>
      <c r="H446" s="40">
        <v>38.933333333333337</v>
      </c>
      <c r="I446" s="40">
        <v>39.816666666666677</v>
      </c>
      <c r="J446" s="40">
        <v>41.183333333333337</v>
      </c>
      <c r="K446" s="31">
        <v>38.450000000000003</v>
      </c>
      <c r="L446" s="31">
        <v>36.200000000000003</v>
      </c>
      <c r="M446" s="31">
        <v>105.40199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575.65</v>
      </c>
      <c r="D447" s="40">
        <v>577.2166666666667</v>
      </c>
      <c r="E447" s="40">
        <v>570.43333333333339</v>
      </c>
      <c r="F447" s="40">
        <v>565.2166666666667</v>
      </c>
      <c r="G447" s="40">
        <v>558.43333333333339</v>
      </c>
      <c r="H447" s="40">
        <v>582.43333333333339</v>
      </c>
      <c r="I447" s="40">
        <v>589.2166666666667</v>
      </c>
      <c r="J447" s="40">
        <v>594.43333333333339</v>
      </c>
      <c r="K447" s="31">
        <v>584</v>
      </c>
      <c r="L447" s="31">
        <v>572</v>
      </c>
      <c r="M447" s="31">
        <v>10.045070000000001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916.4</v>
      </c>
      <c r="D448" s="40">
        <v>923.2166666666667</v>
      </c>
      <c r="E448" s="40">
        <v>906.18333333333339</v>
      </c>
      <c r="F448" s="40">
        <v>895.9666666666667</v>
      </c>
      <c r="G448" s="40">
        <v>878.93333333333339</v>
      </c>
      <c r="H448" s="40">
        <v>933.43333333333339</v>
      </c>
      <c r="I448" s="40">
        <v>950.4666666666667</v>
      </c>
      <c r="J448" s="40">
        <v>960.68333333333339</v>
      </c>
      <c r="K448" s="31">
        <v>940.25</v>
      </c>
      <c r="L448" s="31">
        <v>913</v>
      </c>
      <c r="M448" s="31">
        <v>0.90766000000000002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18316</v>
      </c>
      <c r="D449" s="40">
        <v>18444.100000000002</v>
      </c>
      <c r="E449" s="40">
        <v>18104.450000000004</v>
      </c>
      <c r="F449" s="40">
        <v>17892.900000000001</v>
      </c>
      <c r="G449" s="40">
        <v>17553.250000000004</v>
      </c>
      <c r="H449" s="40">
        <v>18655.650000000005</v>
      </c>
      <c r="I449" s="40">
        <v>18995.300000000007</v>
      </c>
      <c r="J449" s="40">
        <v>19206.850000000006</v>
      </c>
      <c r="K449" s="31">
        <v>18783.75</v>
      </c>
      <c r="L449" s="31">
        <v>18232.55</v>
      </c>
      <c r="M449" s="31">
        <v>1.436E-2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738.75</v>
      </c>
      <c r="D450" s="40">
        <v>739</v>
      </c>
      <c r="E450" s="40">
        <v>729.4</v>
      </c>
      <c r="F450" s="40">
        <v>720.05</v>
      </c>
      <c r="G450" s="40">
        <v>710.44999999999993</v>
      </c>
      <c r="H450" s="40">
        <v>748.35</v>
      </c>
      <c r="I450" s="40">
        <v>757.94999999999993</v>
      </c>
      <c r="J450" s="40">
        <v>767.30000000000007</v>
      </c>
      <c r="K450" s="31">
        <v>748.6</v>
      </c>
      <c r="L450" s="31">
        <v>729.65</v>
      </c>
      <c r="M450" s="31">
        <v>17.285830000000001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215.1</v>
      </c>
      <c r="D451" s="40">
        <v>223.36666666666665</v>
      </c>
      <c r="E451" s="40">
        <v>200.0333333333333</v>
      </c>
      <c r="F451" s="40">
        <v>184.96666666666667</v>
      </c>
      <c r="G451" s="40">
        <v>161.63333333333333</v>
      </c>
      <c r="H451" s="40">
        <v>238.43333333333328</v>
      </c>
      <c r="I451" s="40">
        <v>261.76666666666659</v>
      </c>
      <c r="J451" s="40">
        <v>276.83333333333326</v>
      </c>
      <c r="K451" s="31">
        <v>246.7</v>
      </c>
      <c r="L451" s="31">
        <v>208.3</v>
      </c>
      <c r="M451" s="31">
        <v>355.78032999999999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1425.4</v>
      </c>
      <c r="D452" s="40">
        <v>1413.7166666666665</v>
      </c>
      <c r="E452" s="40">
        <v>1339.4333333333329</v>
      </c>
      <c r="F452" s="40">
        <v>1253.4666666666665</v>
      </c>
      <c r="G452" s="40">
        <v>1179.1833333333329</v>
      </c>
      <c r="H452" s="40">
        <v>1499.6833333333329</v>
      </c>
      <c r="I452" s="40">
        <v>1573.9666666666662</v>
      </c>
      <c r="J452" s="40">
        <v>1659.9333333333329</v>
      </c>
      <c r="K452" s="31">
        <v>1488</v>
      </c>
      <c r="L452" s="31">
        <v>1327.75</v>
      </c>
      <c r="M452" s="31">
        <v>23.652609999999999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3197.8</v>
      </c>
      <c r="D453" s="40">
        <v>3178.2166666666667</v>
      </c>
      <c r="E453" s="40">
        <v>3151.9833333333336</v>
      </c>
      <c r="F453" s="40">
        <v>3106.166666666667</v>
      </c>
      <c r="G453" s="40">
        <v>3079.9333333333338</v>
      </c>
      <c r="H453" s="40">
        <v>3224.0333333333333</v>
      </c>
      <c r="I453" s="40">
        <v>3250.266666666666</v>
      </c>
      <c r="J453" s="40">
        <v>3296.083333333333</v>
      </c>
      <c r="K453" s="31">
        <v>3204.45</v>
      </c>
      <c r="L453" s="31">
        <v>3132.4</v>
      </c>
      <c r="M453" s="31">
        <v>16.606539999999999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754.9</v>
      </c>
      <c r="D454" s="40">
        <v>754.70000000000016</v>
      </c>
      <c r="E454" s="40">
        <v>739.40000000000032</v>
      </c>
      <c r="F454" s="40">
        <v>723.9000000000002</v>
      </c>
      <c r="G454" s="40">
        <v>708.60000000000036</v>
      </c>
      <c r="H454" s="40">
        <v>770.20000000000027</v>
      </c>
      <c r="I454" s="40">
        <v>785.50000000000023</v>
      </c>
      <c r="J454" s="40">
        <v>801.00000000000023</v>
      </c>
      <c r="K454" s="31">
        <v>770</v>
      </c>
      <c r="L454" s="31">
        <v>739.2</v>
      </c>
      <c r="M454" s="31">
        <v>31.12462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4177</v>
      </c>
      <c r="D455" s="40">
        <v>4183.2833333333338</v>
      </c>
      <c r="E455" s="40">
        <v>4146.5666666666675</v>
      </c>
      <c r="F455" s="40">
        <v>4116.1333333333341</v>
      </c>
      <c r="G455" s="40">
        <v>4079.4166666666679</v>
      </c>
      <c r="H455" s="40">
        <v>4213.7166666666672</v>
      </c>
      <c r="I455" s="40">
        <v>4250.4333333333325</v>
      </c>
      <c r="J455" s="40">
        <v>4280.8666666666668</v>
      </c>
      <c r="K455" s="31">
        <v>4220</v>
      </c>
      <c r="L455" s="31">
        <v>4152.8500000000004</v>
      </c>
      <c r="M455" s="31">
        <v>1.0456000000000001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1134</v>
      </c>
      <c r="D456" s="40">
        <v>1132.3333333333333</v>
      </c>
      <c r="E456" s="40">
        <v>1119.6666666666665</v>
      </c>
      <c r="F456" s="40">
        <v>1105.3333333333333</v>
      </c>
      <c r="G456" s="40">
        <v>1092.6666666666665</v>
      </c>
      <c r="H456" s="40">
        <v>1146.6666666666665</v>
      </c>
      <c r="I456" s="40">
        <v>1159.333333333333</v>
      </c>
      <c r="J456" s="40">
        <v>1173.6666666666665</v>
      </c>
      <c r="K456" s="31">
        <v>1145</v>
      </c>
      <c r="L456" s="31">
        <v>1118</v>
      </c>
      <c r="M456" s="31">
        <v>0.36313000000000001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134</v>
      </c>
      <c r="D457" s="40">
        <v>133.63333333333335</v>
      </c>
      <c r="E457" s="40">
        <v>131.91666666666671</v>
      </c>
      <c r="F457" s="40">
        <v>129.83333333333337</v>
      </c>
      <c r="G457" s="40">
        <v>128.11666666666673</v>
      </c>
      <c r="H457" s="40">
        <v>135.7166666666667</v>
      </c>
      <c r="I457" s="40">
        <v>137.43333333333334</v>
      </c>
      <c r="J457" s="40">
        <v>139.51666666666668</v>
      </c>
      <c r="K457" s="31">
        <v>135.35</v>
      </c>
      <c r="L457" s="31">
        <v>131.55000000000001</v>
      </c>
      <c r="M457" s="31">
        <v>18.981000000000002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284.45</v>
      </c>
      <c r="D458" s="40">
        <v>286.31666666666666</v>
      </c>
      <c r="E458" s="40">
        <v>281.73333333333335</v>
      </c>
      <c r="F458" s="40">
        <v>279.01666666666671</v>
      </c>
      <c r="G458" s="40">
        <v>274.43333333333339</v>
      </c>
      <c r="H458" s="40">
        <v>289.0333333333333</v>
      </c>
      <c r="I458" s="40">
        <v>293.61666666666667</v>
      </c>
      <c r="J458" s="40">
        <v>296.33333333333326</v>
      </c>
      <c r="K458" s="31">
        <v>290.89999999999998</v>
      </c>
      <c r="L458" s="31">
        <v>283.60000000000002</v>
      </c>
      <c r="M458" s="31">
        <v>361.39724999999999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120.35</v>
      </c>
      <c r="D459" s="40">
        <v>120.2</v>
      </c>
      <c r="E459" s="40">
        <v>118.55000000000001</v>
      </c>
      <c r="F459" s="40">
        <v>116.75000000000001</v>
      </c>
      <c r="G459" s="40">
        <v>115.10000000000002</v>
      </c>
      <c r="H459" s="40">
        <v>122</v>
      </c>
      <c r="I459" s="40">
        <v>123.65</v>
      </c>
      <c r="J459" s="40">
        <v>125.44999999999999</v>
      </c>
      <c r="K459" s="31">
        <v>121.85</v>
      </c>
      <c r="L459" s="31">
        <v>118.4</v>
      </c>
      <c r="M459" s="31">
        <v>194.51371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1365</v>
      </c>
      <c r="D460" s="40">
        <v>1347.05</v>
      </c>
      <c r="E460" s="40">
        <v>1324.1499999999999</v>
      </c>
      <c r="F460" s="40">
        <v>1283.3</v>
      </c>
      <c r="G460" s="40">
        <v>1260.3999999999999</v>
      </c>
      <c r="H460" s="40">
        <v>1387.8999999999999</v>
      </c>
      <c r="I460" s="40">
        <v>1410.8</v>
      </c>
      <c r="J460" s="40">
        <v>1451.6499999999999</v>
      </c>
      <c r="K460" s="31">
        <v>1369.95</v>
      </c>
      <c r="L460" s="31">
        <v>1306.2</v>
      </c>
      <c r="M460" s="31">
        <v>128.35124999999999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3771.95</v>
      </c>
      <c r="D461" s="40">
        <v>3839.8333333333335</v>
      </c>
      <c r="E461" s="40">
        <v>3644.666666666667</v>
      </c>
      <c r="F461" s="40">
        <v>3517.3833333333337</v>
      </c>
      <c r="G461" s="40">
        <v>3322.2166666666672</v>
      </c>
      <c r="H461" s="40">
        <v>3967.1166666666668</v>
      </c>
      <c r="I461" s="40">
        <v>4162.2833333333338</v>
      </c>
      <c r="J461" s="40">
        <v>4289.5666666666666</v>
      </c>
      <c r="K461" s="31">
        <v>4035</v>
      </c>
      <c r="L461" s="31">
        <v>3712.55</v>
      </c>
      <c r="M461" s="31">
        <v>0.87458000000000002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1119.55</v>
      </c>
      <c r="D462" s="40">
        <v>1118.9166666666667</v>
      </c>
      <c r="E462" s="40">
        <v>1107.1333333333334</v>
      </c>
      <c r="F462" s="40">
        <v>1094.7166666666667</v>
      </c>
      <c r="G462" s="40">
        <v>1082.9333333333334</v>
      </c>
      <c r="H462" s="40">
        <v>1131.3333333333335</v>
      </c>
      <c r="I462" s="40">
        <v>1143.1166666666668</v>
      </c>
      <c r="J462" s="40">
        <v>1155.5333333333335</v>
      </c>
      <c r="K462" s="31">
        <v>1130.7</v>
      </c>
      <c r="L462" s="31">
        <v>1106.5</v>
      </c>
      <c r="M462" s="31">
        <v>25.330349999999999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164.75</v>
      </c>
      <c r="D463" s="40">
        <v>164.33333333333334</v>
      </c>
      <c r="E463" s="40">
        <v>159.9666666666667</v>
      </c>
      <c r="F463" s="40">
        <v>155.18333333333337</v>
      </c>
      <c r="G463" s="40">
        <v>150.81666666666672</v>
      </c>
      <c r="H463" s="40">
        <v>169.11666666666667</v>
      </c>
      <c r="I463" s="40">
        <v>173.48333333333329</v>
      </c>
      <c r="J463" s="40">
        <v>178.26666666666665</v>
      </c>
      <c r="K463" s="31">
        <v>168.7</v>
      </c>
      <c r="L463" s="31">
        <v>159.55000000000001</v>
      </c>
      <c r="M463" s="31">
        <v>28.625810000000001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1040.6500000000001</v>
      </c>
      <c r="D464" s="40">
        <v>1039.8666666666668</v>
      </c>
      <c r="E464" s="40">
        <v>1018.8333333333335</v>
      </c>
      <c r="F464" s="40">
        <v>997.01666666666665</v>
      </c>
      <c r="G464" s="40">
        <v>975.98333333333335</v>
      </c>
      <c r="H464" s="40">
        <v>1061.6833333333336</v>
      </c>
      <c r="I464" s="40">
        <v>1082.7166666666669</v>
      </c>
      <c r="J464" s="40">
        <v>1104.5333333333338</v>
      </c>
      <c r="K464" s="31">
        <v>1060.9000000000001</v>
      </c>
      <c r="L464" s="31">
        <v>1018.05</v>
      </c>
      <c r="M464" s="31">
        <v>11.13251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1416.8</v>
      </c>
      <c r="D465" s="40">
        <v>1412.8333333333333</v>
      </c>
      <c r="E465" s="40">
        <v>1394.8166666666666</v>
      </c>
      <c r="F465" s="40">
        <v>1372.8333333333333</v>
      </c>
      <c r="G465" s="40">
        <v>1354.8166666666666</v>
      </c>
      <c r="H465" s="40">
        <v>1434.8166666666666</v>
      </c>
      <c r="I465" s="40">
        <v>1452.8333333333335</v>
      </c>
      <c r="J465" s="40">
        <v>1474.8166666666666</v>
      </c>
      <c r="K465" s="31">
        <v>1430.85</v>
      </c>
      <c r="L465" s="31">
        <v>1390.85</v>
      </c>
      <c r="M465" s="31">
        <v>0.13769999999999999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1306.8499999999999</v>
      </c>
      <c r="D466" s="40">
        <v>1308.0166666666667</v>
      </c>
      <c r="E466" s="40">
        <v>1299.0333333333333</v>
      </c>
      <c r="F466" s="40">
        <v>1291.2166666666667</v>
      </c>
      <c r="G466" s="40">
        <v>1282.2333333333333</v>
      </c>
      <c r="H466" s="40">
        <v>1315.8333333333333</v>
      </c>
      <c r="I466" s="40">
        <v>1324.8166666666664</v>
      </c>
      <c r="J466" s="40">
        <v>1332.6333333333332</v>
      </c>
      <c r="K466" s="31">
        <v>1317</v>
      </c>
      <c r="L466" s="31">
        <v>1300.2</v>
      </c>
      <c r="M466" s="31">
        <v>2.2381799999999998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1598.9</v>
      </c>
      <c r="D467" s="40">
        <v>1588.3166666666666</v>
      </c>
      <c r="E467" s="40">
        <v>1551.7833333333333</v>
      </c>
      <c r="F467" s="40">
        <v>1504.6666666666667</v>
      </c>
      <c r="G467" s="40">
        <v>1468.1333333333334</v>
      </c>
      <c r="H467" s="40">
        <v>1635.4333333333332</v>
      </c>
      <c r="I467" s="40">
        <v>1671.9666666666665</v>
      </c>
      <c r="J467" s="40">
        <v>1719.083333333333</v>
      </c>
      <c r="K467" s="31">
        <v>1624.85</v>
      </c>
      <c r="L467" s="31">
        <v>1541.2</v>
      </c>
      <c r="M467" s="31">
        <v>1.0142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1723.55</v>
      </c>
      <c r="D468" s="40">
        <v>1729.45</v>
      </c>
      <c r="E468" s="40">
        <v>1709.7</v>
      </c>
      <c r="F468" s="40">
        <v>1695.85</v>
      </c>
      <c r="G468" s="40">
        <v>1676.1</v>
      </c>
      <c r="H468" s="40">
        <v>1743.3000000000002</v>
      </c>
      <c r="I468" s="40">
        <v>1763.0500000000002</v>
      </c>
      <c r="J468" s="40">
        <v>1776.9000000000003</v>
      </c>
      <c r="K468" s="31">
        <v>1749.2</v>
      </c>
      <c r="L468" s="31">
        <v>1715.6</v>
      </c>
      <c r="M468" s="31">
        <v>17.149570000000001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3084.7</v>
      </c>
      <c r="D469" s="40">
        <v>3026.5</v>
      </c>
      <c r="E469" s="40">
        <v>2946.2</v>
      </c>
      <c r="F469" s="40">
        <v>2807.7</v>
      </c>
      <c r="G469" s="40">
        <v>2727.3999999999996</v>
      </c>
      <c r="H469" s="40">
        <v>3165</v>
      </c>
      <c r="I469" s="40">
        <v>3245.3</v>
      </c>
      <c r="J469" s="40">
        <v>3383.8</v>
      </c>
      <c r="K469" s="31">
        <v>3106.8</v>
      </c>
      <c r="L469" s="31">
        <v>2888</v>
      </c>
      <c r="M469" s="31">
        <v>9.1636399999999991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454.6</v>
      </c>
      <c r="D470" s="40">
        <v>453.48333333333335</v>
      </c>
      <c r="E470" s="40">
        <v>447.11666666666667</v>
      </c>
      <c r="F470" s="40">
        <v>439.63333333333333</v>
      </c>
      <c r="G470" s="40">
        <v>433.26666666666665</v>
      </c>
      <c r="H470" s="40">
        <v>460.9666666666667</v>
      </c>
      <c r="I470" s="40">
        <v>467.33333333333337</v>
      </c>
      <c r="J470" s="40">
        <v>474.81666666666672</v>
      </c>
      <c r="K470" s="31">
        <v>459.85</v>
      </c>
      <c r="L470" s="31">
        <v>446</v>
      </c>
      <c r="M470" s="31">
        <v>8.3398299999999992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926.3</v>
      </c>
      <c r="D471" s="40">
        <v>918.81666666666661</v>
      </c>
      <c r="E471" s="40">
        <v>905.93333333333317</v>
      </c>
      <c r="F471" s="40">
        <v>885.56666666666661</v>
      </c>
      <c r="G471" s="40">
        <v>872.68333333333317</v>
      </c>
      <c r="H471" s="40">
        <v>939.18333333333317</v>
      </c>
      <c r="I471" s="40">
        <v>952.06666666666661</v>
      </c>
      <c r="J471" s="40">
        <v>972.43333333333317</v>
      </c>
      <c r="K471" s="31">
        <v>931.7</v>
      </c>
      <c r="L471" s="31">
        <v>898.45</v>
      </c>
      <c r="M471" s="31">
        <v>7.4039900000000003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18.8</v>
      </c>
      <c r="D472" s="40">
        <v>18.616666666666667</v>
      </c>
      <c r="E472" s="40">
        <v>18.433333333333334</v>
      </c>
      <c r="F472" s="40">
        <v>18.066666666666666</v>
      </c>
      <c r="G472" s="40">
        <v>17.883333333333333</v>
      </c>
      <c r="H472" s="40">
        <v>18.983333333333334</v>
      </c>
      <c r="I472" s="40">
        <v>19.166666666666671</v>
      </c>
      <c r="J472" s="40">
        <v>19.533333333333335</v>
      </c>
      <c r="K472" s="31">
        <v>18.8</v>
      </c>
      <c r="L472" s="31">
        <v>18.25</v>
      </c>
      <c r="M472" s="31">
        <v>906.83542999999997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121.8</v>
      </c>
      <c r="D473" s="40">
        <v>122.61666666666667</v>
      </c>
      <c r="E473" s="40">
        <v>119.18333333333335</v>
      </c>
      <c r="F473" s="40">
        <v>116.56666666666668</v>
      </c>
      <c r="G473" s="40">
        <v>113.13333333333335</v>
      </c>
      <c r="H473" s="40">
        <v>125.23333333333335</v>
      </c>
      <c r="I473" s="40">
        <v>128.66666666666669</v>
      </c>
      <c r="J473" s="40">
        <v>131.28333333333336</v>
      </c>
      <c r="K473" s="31">
        <v>126.05</v>
      </c>
      <c r="L473" s="31">
        <v>120</v>
      </c>
      <c r="M473" s="31">
        <v>2.3392400000000002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1102.1500000000001</v>
      </c>
      <c r="D474" s="40">
        <v>1109.7166666666667</v>
      </c>
      <c r="E474" s="40">
        <v>1080.4333333333334</v>
      </c>
      <c r="F474" s="40">
        <v>1058.7166666666667</v>
      </c>
      <c r="G474" s="40">
        <v>1029.4333333333334</v>
      </c>
      <c r="H474" s="40">
        <v>1131.4333333333334</v>
      </c>
      <c r="I474" s="40">
        <v>1160.7166666666667</v>
      </c>
      <c r="J474" s="40">
        <v>1182.4333333333334</v>
      </c>
      <c r="K474" s="31">
        <v>1139</v>
      </c>
      <c r="L474" s="31">
        <v>1088</v>
      </c>
      <c r="M474" s="31">
        <v>4.5411400000000004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13.7</v>
      </c>
      <c r="D475" s="40">
        <v>13.783333333333333</v>
      </c>
      <c r="E475" s="40">
        <v>13.516666666666666</v>
      </c>
      <c r="F475" s="40">
        <v>13.333333333333332</v>
      </c>
      <c r="G475" s="40">
        <v>13.066666666666665</v>
      </c>
      <c r="H475" s="40">
        <v>13.966666666666667</v>
      </c>
      <c r="I475" s="40">
        <v>14.233333333333336</v>
      </c>
      <c r="J475" s="40">
        <v>14.416666666666668</v>
      </c>
      <c r="K475" s="31">
        <v>14.05</v>
      </c>
      <c r="L475" s="31">
        <v>13.6</v>
      </c>
      <c r="M475" s="31">
        <v>62.221429999999998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545.35</v>
      </c>
      <c r="D476" s="40">
        <v>538.88333333333333</v>
      </c>
      <c r="E476" s="40">
        <v>524.76666666666665</v>
      </c>
      <c r="F476" s="40">
        <v>504.18333333333328</v>
      </c>
      <c r="G476" s="40">
        <v>490.06666666666661</v>
      </c>
      <c r="H476" s="40">
        <v>559.4666666666667</v>
      </c>
      <c r="I476" s="40">
        <v>573.58333333333326</v>
      </c>
      <c r="J476" s="40">
        <v>594.16666666666674</v>
      </c>
      <c r="K476" s="31">
        <v>553</v>
      </c>
      <c r="L476" s="31">
        <v>518.29999999999995</v>
      </c>
      <c r="M476" s="31">
        <v>19.841670000000001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814.65</v>
      </c>
      <c r="D477" s="40">
        <v>810.08333333333337</v>
      </c>
      <c r="E477" s="40">
        <v>801.51666666666677</v>
      </c>
      <c r="F477" s="40">
        <v>788.38333333333344</v>
      </c>
      <c r="G477" s="40">
        <v>779.81666666666683</v>
      </c>
      <c r="H477" s="40">
        <v>823.2166666666667</v>
      </c>
      <c r="I477" s="40">
        <v>831.7833333333333</v>
      </c>
      <c r="J477" s="40">
        <v>844.91666666666663</v>
      </c>
      <c r="K477" s="31">
        <v>818.65</v>
      </c>
      <c r="L477" s="31">
        <v>796.95</v>
      </c>
      <c r="M477" s="31">
        <v>31.72824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955.1</v>
      </c>
      <c r="D478" s="40">
        <v>957.31666666666672</v>
      </c>
      <c r="E478" s="40">
        <v>920.93333333333339</v>
      </c>
      <c r="F478" s="40">
        <v>886.76666666666665</v>
      </c>
      <c r="G478" s="40">
        <v>850.38333333333333</v>
      </c>
      <c r="H478" s="40">
        <v>991.48333333333346</v>
      </c>
      <c r="I478" s="40">
        <v>1027.8666666666668</v>
      </c>
      <c r="J478" s="40">
        <v>1062.0333333333335</v>
      </c>
      <c r="K478" s="31">
        <v>993.7</v>
      </c>
      <c r="L478" s="31">
        <v>923.15</v>
      </c>
      <c r="M478" s="31">
        <v>12.45135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241.25</v>
      </c>
      <c r="D479" s="40">
        <v>241.16666666666666</v>
      </c>
      <c r="E479" s="40">
        <v>237.58333333333331</v>
      </c>
      <c r="F479" s="40">
        <v>233.91666666666666</v>
      </c>
      <c r="G479" s="40">
        <v>230.33333333333331</v>
      </c>
      <c r="H479" s="40">
        <v>244.83333333333331</v>
      </c>
      <c r="I479" s="40">
        <v>248.41666666666663</v>
      </c>
      <c r="J479" s="40">
        <v>252.08333333333331</v>
      </c>
      <c r="K479" s="31">
        <v>244.75</v>
      </c>
      <c r="L479" s="31">
        <v>237.5</v>
      </c>
      <c r="M479" s="31">
        <v>6.4740399999999996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29</v>
      </c>
      <c r="D480" s="40">
        <v>29.016666666666666</v>
      </c>
      <c r="E480" s="40">
        <v>28.733333333333331</v>
      </c>
      <c r="F480" s="40">
        <v>28.466666666666665</v>
      </c>
      <c r="G480" s="40">
        <v>28.18333333333333</v>
      </c>
      <c r="H480" s="40">
        <v>29.283333333333331</v>
      </c>
      <c r="I480" s="40">
        <v>29.566666666666663</v>
      </c>
      <c r="J480" s="40">
        <v>29.833333333333332</v>
      </c>
      <c r="K480" s="31">
        <v>29.3</v>
      </c>
      <c r="L480" s="31">
        <v>28.75</v>
      </c>
      <c r="M480" s="31">
        <v>20.205200000000001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7654.65</v>
      </c>
      <c r="D481" s="40">
        <v>7616.55</v>
      </c>
      <c r="E481" s="40">
        <v>7548.1</v>
      </c>
      <c r="F481" s="40">
        <v>7441.55</v>
      </c>
      <c r="G481" s="40">
        <v>7373.1</v>
      </c>
      <c r="H481" s="40">
        <v>7723.1</v>
      </c>
      <c r="I481" s="40">
        <v>7791.5499999999993</v>
      </c>
      <c r="J481" s="40">
        <v>7898.1</v>
      </c>
      <c r="K481" s="31">
        <v>7685</v>
      </c>
      <c r="L481" s="31">
        <v>7510</v>
      </c>
      <c r="M481" s="31">
        <v>2.8953099999999998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35.5</v>
      </c>
      <c r="D482" s="40">
        <v>35.633333333333333</v>
      </c>
      <c r="E482" s="40">
        <v>35.066666666666663</v>
      </c>
      <c r="F482" s="40">
        <v>34.633333333333333</v>
      </c>
      <c r="G482" s="40">
        <v>34.066666666666663</v>
      </c>
      <c r="H482" s="40">
        <v>36.066666666666663</v>
      </c>
      <c r="I482" s="40">
        <v>36.63333333333334</v>
      </c>
      <c r="J482" s="40">
        <v>37.066666666666663</v>
      </c>
      <c r="K482" s="31">
        <v>36.200000000000003</v>
      </c>
      <c r="L482" s="31">
        <v>35.200000000000003</v>
      </c>
      <c r="M482" s="31">
        <v>70.864689999999996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1443.55</v>
      </c>
      <c r="D483" s="40">
        <v>1433.25</v>
      </c>
      <c r="E483" s="40">
        <v>1410.45</v>
      </c>
      <c r="F483" s="40">
        <v>1377.3500000000001</v>
      </c>
      <c r="G483" s="40">
        <v>1354.5500000000002</v>
      </c>
      <c r="H483" s="40">
        <v>1466.35</v>
      </c>
      <c r="I483" s="40">
        <v>1489.15</v>
      </c>
      <c r="J483" s="40">
        <v>1522.2499999999998</v>
      </c>
      <c r="K483" s="31">
        <v>1456.05</v>
      </c>
      <c r="L483" s="31">
        <v>1400.15</v>
      </c>
      <c r="M483" s="31">
        <v>5.3833799999999998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635.95000000000005</v>
      </c>
      <c r="D484" s="40">
        <v>637.68333333333339</v>
      </c>
      <c r="E484" s="40">
        <v>627.36666666666679</v>
      </c>
      <c r="F484" s="40">
        <v>618.78333333333342</v>
      </c>
      <c r="G484" s="40">
        <v>608.46666666666681</v>
      </c>
      <c r="H484" s="40">
        <v>646.26666666666677</v>
      </c>
      <c r="I484" s="40">
        <v>656.58333333333337</v>
      </c>
      <c r="J484" s="40">
        <v>665.16666666666674</v>
      </c>
      <c r="K484" s="31">
        <v>648</v>
      </c>
      <c r="L484" s="31">
        <v>629.1</v>
      </c>
      <c r="M484" s="31">
        <v>18.44171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247.7</v>
      </c>
      <c r="D485" s="40">
        <v>248.81666666666669</v>
      </c>
      <c r="E485" s="40">
        <v>245.13333333333338</v>
      </c>
      <c r="F485" s="40">
        <v>242.56666666666669</v>
      </c>
      <c r="G485" s="40">
        <v>238.88333333333338</v>
      </c>
      <c r="H485" s="40">
        <v>251.38333333333338</v>
      </c>
      <c r="I485" s="40">
        <v>255.06666666666672</v>
      </c>
      <c r="J485" s="40">
        <v>257.63333333333338</v>
      </c>
      <c r="K485" s="31">
        <v>252.5</v>
      </c>
      <c r="L485" s="31">
        <v>246.25</v>
      </c>
      <c r="M485" s="31">
        <v>6.6126300000000002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3385.95</v>
      </c>
      <c r="D486" s="40">
        <v>3355.3166666666671</v>
      </c>
      <c r="E486" s="40">
        <v>3310.6333333333341</v>
      </c>
      <c r="F486" s="40">
        <v>3235.3166666666671</v>
      </c>
      <c r="G486" s="40">
        <v>3190.6333333333341</v>
      </c>
      <c r="H486" s="40">
        <v>3430.6333333333341</v>
      </c>
      <c r="I486" s="40">
        <v>3475.3166666666675</v>
      </c>
      <c r="J486" s="40">
        <v>3550.6333333333341</v>
      </c>
      <c r="K486" s="31">
        <v>3400</v>
      </c>
      <c r="L486" s="31">
        <v>3280</v>
      </c>
      <c r="M486" s="31">
        <v>0.32166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403.3</v>
      </c>
      <c r="D487" s="40">
        <v>402.11666666666662</v>
      </c>
      <c r="E487" s="40">
        <v>397.33333333333326</v>
      </c>
      <c r="F487" s="40">
        <v>391.36666666666662</v>
      </c>
      <c r="G487" s="40">
        <v>386.58333333333326</v>
      </c>
      <c r="H487" s="40">
        <v>408.08333333333326</v>
      </c>
      <c r="I487" s="40">
        <v>412.86666666666667</v>
      </c>
      <c r="J487" s="40">
        <v>418.83333333333326</v>
      </c>
      <c r="K487" s="31">
        <v>406.9</v>
      </c>
      <c r="L487" s="31">
        <v>396.15</v>
      </c>
      <c r="M487" s="31">
        <v>2.3024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3517.75</v>
      </c>
      <c r="D488" s="40">
        <v>3504.25</v>
      </c>
      <c r="E488" s="40">
        <v>3428.5</v>
      </c>
      <c r="F488" s="40">
        <v>3339.25</v>
      </c>
      <c r="G488" s="40">
        <v>3263.5</v>
      </c>
      <c r="H488" s="40">
        <v>3593.5</v>
      </c>
      <c r="I488" s="40">
        <v>3669.25</v>
      </c>
      <c r="J488" s="40">
        <v>3758.5</v>
      </c>
      <c r="K488" s="31">
        <v>3580</v>
      </c>
      <c r="L488" s="31">
        <v>3415</v>
      </c>
      <c r="M488" s="31">
        <v>0.20971000000000001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799.95</v>
      </c>
      <c r="D489" s="40">
        <v>792.15</v>
      </c>
      <c r="E489" s="40">
        <v>779.84999999999991</v>
      </c>
      <c r="F489" s="40">
        <v>759.74999999999989</v>
      </c>
      <c r="G489" s="40">
        <v>747.44999999999982</v>
      </c>
      <c r="H489" s="40">
        <v>812.25</v>
      </c>
      <c r="I489" s="40">
        <v>824.55</v>
      </c>
      <c r="J489" s="40">
        <v>844.65000000000009</v>
      </c>
      <c r="K489" s="31">
        <v>804.45</v>
      </c>
      <c r="L489" s="31">
        <v>772.05</v>
      </c>
      <c r="M489" s="31">
        <v>1.0629900000000001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36.75</v>
      </c>
      <c r="D490" s="40">
        <v>36.883333333333333</v>
      </c>
      <c r="E490" s="40">
        <v>35.866666666666667</v>
      </c>
      <c r="F490" s="40">
        <v>34.983333333333334</v>
      </c>
      <c r="G490" s="40">
        <v>33.966666666666669</v>
      </c>
      <c r="H490" s="40">
        <v>37.766666666666666</v>
      </c>
      <c r="I490" s="40">
        <v>38.783333333333331</v>
      </c>
      <c r="J490" s="40">
        <v>39.666666666666664</v>
      </c>
      <c r="K490" s="31">
        <v>37.9</v>
      </c>
      <c r="L490" s="31">
        <v>36</v>
      </c>
      <c r="M490" s="31">
        <v>33.645539999999997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1382.6</v>
      </c>
      <c r="D491" s="40">
        <v>1393.9666666666665</v>
      </c>
      <c r="E491" s="40">
        <v>1358.633333333333</v>
      </c>
      <c r="F491" s="40">
        <v>1334.6666666666665</v>
      </c>
      <c r="G491" s="40">
        <v>1299.333333333333</v>
      </c>
      <c r="H491" s="40">
        <v>1417.9333333333329</v>
      </c>
      <c r="I491" s="40">
        <v>1453.2666666666664</v>
      </c>
      <c r="J491" s="40">
        <v>1477.2333333333329</v>
      </c>
      <c r="K491" s="31">
        <v>1429.3</v>
      </c>
      <c r="L491" s="31">
        <v>1370</v>
      </c>
      <c r="M491" s="31">
        <v>0.62412999999999996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1899.35</v>
      </c>
      <c r="D492" s="40">
        <v>1897.1166666666668</v>
      </c>
      <c r="E492" s="40">
        <v>1847.2333333333336</v>
      </c>
      <c r="F492" s="40">
        <v>1795.1166666666668</v>
      </c>
      <c r="G492" s="40">
        <v>1745.2333333333336</v>
      </c>
      <c r="H492" s="40">
        <v>1949.2333333333336</v>
      </c>
      <c r="I492" s="40">
        <v>1999.1166666666668</v>
      </c>
      <c r="J492" s="40">
        <v>2051.2333333333336</v>
      </c>
      <c r="K492" s="31">
        <v>1947</v>
      </c>
      <c r="L492" s="31">
        <v>1845</v>
      </c>
      <c r="M492" s="31">
        <v>2.1596500000000001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329.9</v>
      </c>
      <c r="D493" s="40">
        <v>333.36666666666662</v>
      </c>
      <c r="E493" s="40">
        <v>324.73333333333323</v>
      </c>
      <c r="F493" s="40">
        <v>319.56666666666661</v>
      </c>
      <c r="G493" s="40">
        <v>310.93333333333322</v>
      </c>
      <c r="H493" s="40">
        <v>338.53333333333325</v>
      </c>
      <c r="I493" s="40">
        <v>347.16666666666657</v>
      </c>
      <c r="J493" s="40">
        <v>352.33333333333326</v>
      </c>
      <c r="K493" s="31">
        <v>342</v>
      </c>
      <c r="L493" s="31">
        <v>328.2</v>
      </c>
      <c r="M493" s="31">
        <v>1.3360799999999999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759.25</v>
      </c>
      <c r="D494" s="40">
        <v>754.68333333333339</v>
      </c>
      <c r="E494" s="40">
        <v>747.61666666666679</v>
      </c>
      <c r="F494" s="40">
        <v>735.98333333333335</v>
      </c>
      <c r="G494" s="40">
        <v>728.91666666666674</v>
      </c>
      <c r="H494" s="40">
        <v>766.31666666666683</v>
      </c>
      <c r="I494" s="40">
        <v>773.38333333333344</v>
      </c>
      <c r="J494" s="40">
        <v>785.01666666666688</v>
      </c>
      <c r="K494" s="31">
        <v>761.75</v>
      </c>
      <c r="L494" s="31">
        <v>743.05</v>
      </c>
      <c r="M494" s="31">
        <v>3.2674099999999999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270.10000000000002</v>
      </c>
      <c r="D495" s="40">
        <v>267.34999999999997</v>
      </c>
      <c r="E495" s="40">
        <v>263.74999999999994</v>
      </c>
      <c r="F495" s="40">
        <v>257.39999999999998</v>
      </c>
      <c r="G495" s="40">
        <v>253.79999999999995</v>
      </c>
      <c r="H495" s="40">
        <v>273.69999999999993</v>
      </c>
      <c r="I495" s="40">
        <v>277.29999999999995</v>
      </c>
      <c r="J495" s="40">
        <v>283.64999999999992</v>
      </c>
      <c r="K495" s="31">
        <v>270.95</v>
      </c>
      <c r="L495" s="31">
        <v>261</v>
      </c>
      <c r="M495" s="31">
        <v>73.350890000000007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3116.85</v>
      </c>
      <c r="D496" s="40">
        <v>3093.2833333333333</v>
      </c>
      <c r="E496" s="40">
        <v>3036.5666666666666</v>
      </c>
      <c r="F496" s="40">
        <v>2956.2833333333333</v>
      </c>
      <c r="G496" s="40">
        <v>2899.5666666666666</v>
      </c>
      <c r="H496" s="40">
        <v>3173.5666666666666</v>
      </c>
      <c r="I496" s="40">
        <v>3230.2833333333328</v>
      </c>
      <c r="J496" s="40">
        <v>3310.5666666666666</v>
      </c>
      <c r="K496" s="31">
        <v>3150</v>
      </c>
      <c r="L496" s="31">
        <v>3013</v>
      </c>
      <c r="M496" s="31">
        <v>0.77844000000000002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1900.05</v>
      </c>
      <c r="D497" s="40">
        <v>1927.0166666666667</v>
      </c>
      <c r="E497" s="40">
        <v>1868.0333333333333</v>
      </c>
      <c r="F497" s="40">
        <v>1836.0166666666667</v>
      </c>
      <c r="G497" s="40">
        <v>1777.0333333333333</v>
      </c>
      <c r="H497" s="40">
        <v>1959.0333333333333</v>
      </c>
      <c r="I497" s="40">
        <v>2018.0166666666664</v>
      </c>
      <c r="J497" s="40">
        <v>2050.0333333333333</v>
      </c>
      <c r="K497" s="31">
        <v>1986</v>
      </c>
      <c r="L497" s="31">
        <v>1895</v>
      </c>
      <c r="M497" s="31">
        <v>1.19546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8.35</v>
      </c>
      <c r="D498" s="40">
        <v>8.4333333333333336</v>
      </c>
      <c r="E498" s="40">
        <v>8.1166666666666671</v>
      </c>
      <c r="F498" s="40">
        <v>7.8833333333333329</v>
      </c>
      <c r="G498" s="40">
        <v>7.5666666666666664</v>
      </c>
      <c r="H498" s="40">
        <v>8.6666666666666679</v>
      </c>
      <c r="I498" s="40">
        <v>8.9833333333333343</v>
      </c>
      <c r="J498" s="40">
        <v>9.2166666666666686</v>
      </c>
      <c r="K498" s="31">
        <v>8.75</v>
      </c>
      <c r="L498" s="31">
        <v>8.1999999999999993</v>
      </c>
      <c r="M498" s="31">
        <v>2686.1478999999999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1016.45</v>
      </c>
      <c r="D499" s="40">
        <v>1016.9500000000002</v>
      </c>
      <c r="E499" s="40">
        <v>1008.5000000000002</v>
      </c>
      <c r="F499" s="40">
        <v>1000.5500000000001</v>
      </c>
      <c r="G499" s="40">
        <v>992.10000000000014</v>
      </c>
      <c r="H499" s="40">
        <v>1024.9000000000003</v>
      </c>
      <c r="I499" s="40">
        <v>1033.3500000000004</v>
      </c>
      <c r="J499" s="40">
        <v>1041.3000000000004</v>
      </c>
      <c r="K499" s="31">
        <v>1025.4000000000001</v>
      </c>
      <c r="L499" s="31">
        <v>1009</v>
      </c>
      <c r="M499" s="31">
        <v>6.32463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7176.05</v>
      </c>
      <c r="D500" s="40">
        <v>7137.0333333333328</v>
      </c>
      <c r="E500" s="40">
        <v>7056.2666666666655</v>
      </c>
      <c r="F500" s="40">
        <v>6936.4833333333327</v>
      </c>
      <c r="G500" s="40">
        <v>6855.7166666666653</v>
      </c>
      <c r="H500" s="40">
        <v>7256.8166666666657</v>
      </c>
      <c r="I500" s="40">
        <v>7337.5833333333321</v>
      </c>
      <c r="J500" s="40">
        <v>7457.3666666666659</v>
      </c>
      <c r="K500" s="31">
        <v>7217.8</v>
      </c>
      <c r="L500" s="31">
        <v>7017.25</v>
      </c>
      <c r="M500" s="31">
        <v>3.9789999999999999E-2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147.9</v>
      </c>
      <c r="D501" s="40">
        <v>147.75</v>
      </c>
      <c r="E501" s="40">
        <v>144.5</v>
      </c>
      <c r="F501" s="40">
        <v>141.1</v>
      </c>
      <c r="G501" s="40">
        <v>137.85</v>
      </c>
      <c r="H501" s="40">
        <v>151.15</v>
      </c>
      <c r="I501" s="40">
        <v>154.4</v>
      </c>
      <c r="J501" s="40">
        <v>157.80000000000001</v>
      </c>
      <c r="K501" s="31">
        <v>151</v>
      </c>
      <c r="L501" s="31">
        <v>144.35</v>
      </c>
      <c r="M501" s="31">
        <v>13.97823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141.55000000000001</v>
      </c>
      <c r="D502" s="40">
        <v>138.51666666666668</v>
      </c>
      <c r="E502" s="40">
        <v>134.03333333333336</v>
      </c>
      <c r="F502" s="40">
        <v>126.51666666666668</v>
      </c>
      <c r="G502" s="40">
        <v>122.03333333333336</v>
      </c>
      <c r="H502" s="40">
        <v>146.03333333333336</v>
      </c>
      <c r="I502" s="40">
        <v>150.51666666666665</v>
      </c>
      <c r="J502" s="40">
        <v>158.03333333333336</v>
      </c>
      <c r="K502" s="31">
        <v>143</v>
      </c>
      <c r="L502" s="31">
        <v>131</v>
      </c>
      <c r="M502" s="31">
        <v>134.30973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555.5</v>
      </c>
      <c r="D503" s="40">
        <v>553.26666666666677</v>
      </c>
      <c r="E503" s="40">
        <v>543.83333333333348</v>
      </c>
      <c r="F503" s="40">
        <v>532.16666666666674</v>
      </c>
      <c r="G503" s="40">
        <v>522.73333333333346</v>
      </c>
      <c r="H503" s="40">
        <v>564.93333333333351</v>
      </c>
      <c r="I503" s="40">
        <v>574.36666666666667</v>
      </c>
      <c r="J503" s="40">
        <v>586.03333333333353</v>
      </c>
      <c r="K503" s="31">
        <v>562.70000000000005</v>
      </c>
      <c r="L503" s="31">
        <v>541.6</v>
      </c>
      <c r="M503" s="31">
        <v>2.7763399999999998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2171.0500000000002</v>
      </c>
      <c r="D504" s="40">
        <v>2179.15</v>
      </c>
      <c r="E504" s="40">
        <v>2148.4</v>
      </c>
      <c r="F504" s="40">
        <v>2125.75</v>
      </c>
      <c r="G504" s="40">
        <v>2095</v>
      </c>
      <c r="H504" s="40">
        <v>2201.8000000000002</v>
      </c>
      <c r="I504" s="40">
        <v>2232.5500000000002</v>
      </c>
      <c r="J504" s="40">
        <v>2255.2000000000003</v>
      </c>
      <c r="K504" s="31">
        <v>2209.9</v>
      </c>
      <c r="L504" s="31">
        <v>2156.5</v>
      </c>
      <c r="M504" s="31">
        <v>0.47721000000000002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591.95000000000005</v>
      </c>
      <c r="D505" s="40">
        <v>589.43333333333339</v>
      </c>
      <c r="E505" s="40">
        <v>585.51666666666677</v>
      </c>
      <c r="F505" s="40">
        <v>579.08333333333337</v>
      </c>
      <c r="G505" s="40">
        <v>575.16666666666674</v>
      </c>
      <c r="H505" s="40">
        <v>595.86666666666679</v>
      </c>
      <c r="I505" s="40">
        <v>599.7833333333333</v>
      </c>
      <c r="J505" s="40">
        <v>606.21666666666681</v>
      </c>
      <c r="K505" s="31">
        <v>593.35</v>
      </c>
      <c r="L505" s="31">
        <v>583</v>
      </c>
      <c r="M505" s="31">
        <v>45.7393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516.29999999999995</v>
      </c>
      <c r="D506" s="40">
        <v>518.49999999999989</v>
      </c>
      <c r="E506" s="40">
        <v>505.5999999999998</v>
      </c>
      <c r="F506" s="40">
        <v>494.89999999999992</v>
      </c>
      <c r="G506" s="40">
        <v>481.99999999999983</v>
      </c>
      <c r="H506" s="40">
        <v>529.19999999999982</v>
      </c>
      <c r="I506" s="40">
        <v>542.09999999999991</v>
      </c>
      <c r="J506" s="40">
        <v>552.79999999999973</v>
      </c>
      <c r="K506" s="31">
        <v>531.4</v>
      </c>
      <c r="L506" s="31">
        <v>507.8</v>
      </c>
      <c r="M506" s="31">
        <v>6.6827300000000003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12.95</v>
      </c>
      <c r="D507" s="40">
        <v>12.966666666666667</v>
      </c>
      <c r="E507" s="40">
        <v>12.833333333333334</v>
      </c>
      <c r="F507" s="40">
        <v>12.716666666666667</v>
      </c>
      <c r="G507" s="40">
        <v>12.583333333333334</v>
      </c>
      <c r="H507" s="40">
        <v>13.083333333333334</v>
      </c>
      <c r="I507" s="40">
        <v>13.216666666666667</v>
      </c>
      <c r="J507" s="40">
        <v>13.333333333333334</v>
      </c>
      <c r="K507" s="31">
        <v>13.1</v>
      </c>
      <c r="L507" s="31">
        <v>12.85</v>
      </c>
      <c r="M507" s="31">
        <v>1291.41525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200.55</v>
      </c>
      <c r="D508" s="40">
        <v>200.28333333333333</v>
      </c>
      <c r="E508" s="40">
        <v>198.56666666666666</v>
      </c>
      <c r="F508" s="40">
        <v>196.58333333333334</v>
      </c>
      <c r="G508" s="40">
        <v>194.86666666666667</v>
      </c>
      <c r="H508" s="40">
        <v>202.26666666666665</v>
      </c>
      <c r="I508" s="40">
        <v>203.98333333333329</v>
      </c>
      <c r="J508" s="40">
        <v>205.96666666666664</v>
      </c>
      <c r="K508" s="31">
        <v>202</v>
      </c>
      <c r="L508" s="31">
        <v>198.3</v>
      </c>
      <c r="M508" s="31">
        <v>67.393820000000005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405.25</v>
      </c>
      <c r="D509" s="40">
        <v>402.0333333333333</v>
      </c>
      <c r="E509" s="40">
        <v>390.46666666666658</v>
      </c>
      <c r="F509" s="40">
        <v>375.68333333333328</v>
      </c>
      <c r="G509" s="40">
        <v>364.11666666666656</v>
      </c>
      <c r="H509" s="40">
        <v>416.81666666666661</v>
      </c>
      <c r="I509" s="40">
        <v>428.38333333333333</v>
      </c>
      <c r="J509" s="40">
        <v>443.16666666666663</v>
      </c>
      <c r="K509" s="31">
        <v>413.6</v>
      </c>
      <c r="L509" s="31">
        <v>387.25</v>
      </c>
      <c r="M509" s="31">
        <v>26.844329999999999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2154.25</v>
      </c>
      <c r="D510" s="40">
        <v>2167.0166666666669</v>
      </c>
      <c r="E510" s="40">
        <v>2134.0333333333338</v>
      </c>
      <c r="F510" s="40">
        <v>2113.8166666666671</v>
      </c>
      <c r="G510" s="40">
        <v>2080.8333333333339</v>
      </c>
      <c r="H510" s="40">
        <v>2187.2333333333336</v>
      </c>
      <c r="I510" s="40">
        <v>2220.2166666666662</v>
      </c>
      <c r="J510" s="40">
        <v>2240.4333333333334</v>
      </c>
      <c r="K510" s="31">
        <v>2200</v>
      </c>
      <c r="L510" s="31">
        <v>2146.8000000000002</v>
      </c>
      <c r="M510" s="31">
        <v>0.20422000000000001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2093.25</v>
      </c>
      <c r="D511" s="40">
        <v>2102.25</v>
      </c>
      <c r="E511" s="40">
        <v>2061</v>
      </c>
      <c r="F511" s="40">
        <v>2028.75</v>
      </c>
      <c r="G511" s="40">
        <v>1987.5</v>
      </c>
      <c r="H511" s="40">
        <v>2134.5</v>
      </c>
      <c r="I511" s="40">
        <v>2175.75</v>
      </c>
      <c r="J511" s="40">
        <v>2208</v>
      </c>
      <c r="K511" s="31">
        <v>2143.5</v>
      </c>
      <c r="L511" s="31">
        <v>2070</v>
      </c>
      <c r="M511" s="31">
        <v>0.37672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51"/>
      <c r="B5" s="452"/>
      <c r="C5" s="451"/>
      <c r="D5" s="452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53" t="s">
        <v>589</v>
      </c>
      <c r="C7" s="452"/>
      <c r="D7" s="7">
        <f>Main!B10</f>
        <v>44406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44405</v>
      </c>
      <c r="B10" s="32">
        <v>517356</v>
      </c>
      <c r="C10" s="31" t="s">
        <v>1070</v>
      </c>
      <c r="D10" s="31" t="s">
        <v>600</v>
      </c>
      <c r="E10" s="31" t="s">
        <v>598</v>
      </c>
      <c r="F10" s="92">
        <v>700000</v>
      </c>
      <c r="G10" s="32">
        <v>1.1499999999999999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44405</v>
      </c>
      <c r="B11" s="32">
        <v>540694</v>
      </c>
      <c r="C11" s="31" t="s">
        <v>1124</v>
      </c>
      <c r="D11" s="31" t="s">
        <v>1125</v>
      </c>
      <c r="E11" s="31" t="s">
        <v>598</v>
      </c>
      <c r="F11" s="92">
        <v>54400</v>
      </c>
      <c r="G11" s="32">
        <v>282.64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44405</v>
      </c>
      <c r="B12" s="32">
        <v>538833</v>
      </c>
      <c r="C12" s="31" t="s">
        <v>1126</v>
      </c>
      <c r="D12" s="31" t="s">
        <v>1127</v>
      </c>
      <c r="E12" s="31" t="s">
        <v>599</v>
      </c>
      <c r="F12" s="92">
        <v>127675</v>
      </c>
      <c r="G12" s="32">
        <v>4.96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44405</v>
      </c>
      <c r="B13" s="32">
        <v>538833</v>
      </c>
      <c r="C13" s="31" t="s">
        <v>1126</v>
      </c>
      <c r="D13" s="31" t="s">
        <v>1128</v>
      </c>
      <c r="E13" s="31" t="s">
        <v>598</v>
      </c>
      <c r="F13" s="92">
        <v>147358</v>
      </c>
      <c r="G13" s="32">
        <v>4.95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44405</v>
      </c>
      <c r="B14" s="32">
        <v>530109</v>
      </c>
      <c r="C14" s="31" t="s">
        <v>1040</v>
      </c>
      <c r="D14" s="31" t="s">
        <v>1041</v>
      </c>
      <c r="E14" s="31" t="s">
        <v>598</v>
      </c>
      <c r="F14" s="92">
        <v>55626</v>
      </c>
      <c r="G14" s="32">
        <v>14.91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44405</v>
      </c>
      <c r="B15" s="32">
        <v>530109</v>
      </c>
      <c r="C15" s="31" t="s">
        <v>1040</v>
      </c>
      <c r="D15" s="31" t="s">
        <v>1041</v>
      </c>
      <c r="E15" s="31" t="s">
        <v>599</v>
      </c>
      <c r="F15" s="92">
        <v>55626</v>
      </c>
      <c r="G15" s="32">
        <v>15.18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44405</v>
      </c>
      <c r="B16" s="32">
        <v>538566</v>
      </c>
      <c r="C16" s="31" t="s">
        <v>1129</v>
      </c>
      <c r="D16" s="31" t="s">
        <v>1130</v>
      </c>
      <c r="E16" s="31" t="s">
        <v>598</v>
      </c>
      <c r="F16" s="92">
        <v>243000</v>
      </c>
      <c r="G16" s="32">
        <v>1644.41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44405</v>
      </c>
      <c r="B17" s="32">
        <v>530309</v>
      </c>
      <c r="C17" s="31" t="s">
        <v>1131</v>
      </c>
      <c r="D17" s="31" t="s">
        <v>1132</v>
      </c>
      <c r="E17" s="31" t="s">
        <v>599</v>
      </c>
      <c r="F17" s="92">
        <v>20000</v>
      </c>
      <c r="G17" s="32">
        <v>123.9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44405</v>
      </c>
      <c r="B18" s="32">
        <v>540811</v>
      </c>
      <c r="C18" s="31" t="s">
        <v>1042</v>
      </c>
      <c r="D18" s="31" t="s">
        <v>1071</v>
      </c>
      <c r="E18" s="31" t="s">
        <v>599</v>
      </c>
      <c r="F18" s="92">
        <v>70000</v>
      </c>
      <c r="G18" s="32">
        <v>12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44405</v>
      </c>
      <c r="B19" s="32">
        <v>539844</v>
      </c>
      <c r="C19" s="31" t="s">
        <v>365</v>
      </c>
      <c r="D19" s="31" t="s">
        <v>1133</v>
      </c>
      <c r="E19" s="31" t="s">
        <v>599</v>
      </c>
      <c r="F19" s="92">
        <v>3396000</v>
      </c>
      <c r="G19" s="32">
        <v>130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44405</v>
      </c>
      <c r="B20" s="32">
        <v>500184</v>
      </c>
      <c r="C20" s="31" t="s">
        <v>400</v>
      </c>
      <c r="D20" s="31" t="s">
        <v>1134</v>
      </c>
      <c r="E20" s="31" t="s">
        <v>598</v>
      </c>
      <c r="F20" s="92">
        <v>2111324</v>
      </c>
      <c r="G20" s="32">
        <v>52.49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44405</v>
      </c>
      <c r="B21" s="32">
        <v>500184</v>
      </c>
      <c r="C21" s="31" t="s">
        <v>400</v>
      </c>
      <c r="D21" s="31" t="s">
        <v>1134</v>
      </c>
      <c r="E21" s="31" t="s">
        <v>599</v>
      </c>
      <c r="F21" s="92">
        <v>6797</v>
      </c>
      <c r="G21" s="32">
        <v>52.04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44405</v>
      </c>
      <c r="B22" s="32">
        <v>500184</v>
      </c>
      <c r="C22" s="31" t="s">
        <v>400</v>
      </c>
      <c r="D22" s="31" t="s">
        <v>1055</v>
      </c>
      <c r="E22" s="31" t="s">
        <v>599</v>
      </c>
      <c r="F22" s="92">
        <v>2500000</v>
      </c>
      <c r="G22" s="32">
        <v>52.5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44405</v>
      </c>
      <c r="B23" s="32">
        <v>532305</v>
      </c>
      <c r="C23" s="31" t="s">
        <v>1135</v>
      </c>
      <c r="D23" s="31" t="s">
        <v>1136</v>
      </c>
      <c r="E23" s="31" t="s">
        <v>598</v>
      </c>
      <c r="F23" s="92">
        <v>300196</v>
      </c>
      <c r="G23" s="32">
        <v>109.57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44405</v>
      </c>
      <c r="B24" s="32">
        <v>532305</v>
      </c>
      <c r="C24" s="31" t="s">
        <v>1135</v>
      </c>
      <c r="D24" s="31" t="s">
        <v>1136</v>
      </c>
      <c r="E24" s="31" t="s">
        <v>599</v>
      </c>
      <c r="F24" s="92">
        <v>300196</v>
      </c>
      <c r="G24" s="32">
        <v>110.44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44405</v>
      </c>
      <c r="B25" s="32">
        <v>539679</v>
      </c>
      <c r="C25" s="31" t="s">
        <v>1056</v>
      </c>
      <c r="D25" s="31" t="s">
        <v>1137</v>
      </c>
      <c r="E25" s="31" t="s">
        <v>598</v>
      </c>
      <c r="F25" s="92">
        <v>50000</v>
      </c>
      <c r="G25" s="32">
        <v>9.75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44405</v>
      </c>
      <c r="B26" s="32">
        <v>500284</v>
      </c>
      <c r="C26" s="31" t="s">
        <v>1138</v>
      </c>
      <c r="D26" s="31" t="s">
        <v>1139</v>
      </c>
      <c r="E26" s="31" t="s">
        <v>598</v>
      </c>
      <c r="F26" s="92">
        <v>465298</v>
      </c>
      <c r="G26" s="32">
        <v>47.46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44405</v>
      </c>
      <c r="B27" s="32">
        <v>500284</v>
      </c>
      <c r="C27" s="31" t="s">
        <v>1138</v>
      </c>
      <c r="D27" s="31" t="s">
        <v>1140</v>
      </c>
      <c r="E27" s="31" t="s">
        <v>599</v>
      </c>
      <c r="F27" s="92">
        <v>369537</v>
      </c>
      <c r="G27" s="32">
        <v>47.25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44405</v>
      </c>
      <c r="B28" s="32">
        <v>534532</v>
      </c>
      <c r="C28" s="31" t="s">
        <v>1072</v>
      </c>
      <c r="D28" s="31" t="s">
        <v>1141</v>
      </c>
      <c r="E28" s="31" t="s">
        <v>599</v>
      </c>
      <c r="F28" s="92">
        <v>294000</v>
      </c>
      <c r="G28" s="32">
        <v>5.25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44405</v>
      </c>
      <c r="B29" s="32">
        <v>538019</v>
      </c>
      <c r="C29" s="31" t="s">
        <v>1073</v>
      </c>
      <c r="D29" s="31" t="s">
        <v>1142</v>
      </c>
      <c r="E29" s="31" t="s">
        <v>599</v>
      </c>
      <c r="F29" s="92">
        <v>100000</v>
      </c>
      <c r="G29" s="32">
        <v>3.63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44405</v>
      </c>
      <c r="B30" s="32">
        <v>512217</v>
      </c>
      <c r="C30" s="31" t="s">
        <v>1074</v>
      </c>
      <c r="D30" s="31" t="s">
        <v>1143</v>
      </c>
      <c r="E30" s="31" t="s">
        <v>599</v>
      </c>
      <c r="F30" s="92">
        <v>38389</v>
      </c>
      <c r="G30" s="32">
        <v>5.37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44405</v>
      </c>
      <c r="B31" s="32">
        <v>540175</v>
      </c>
      <c r="C31" s="31" t="s">
        <v>1144</v>
      </c>
      <c r="D31" s="31" t="s">
        <v>1145</v>
      </c>
      <c r="E31" s="31" t="s">
        <v>599</v>
      </c>
      <c r="F31" s="92">
        <v>46568</v>
      </c>
      <c r="G31" s="32">
        <v>13.84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44405</v>
      </c>
      <c r="B32" s="32">
        <v>515043</v>
      </c>
      <c r="C32" s="31" t="s">
        <v>1146</v>
      </c>
      <c r="D32" s="31" t="s">
        <v>1147</v>
      </c>
      <c r="E32" s="31" t="s">
        <v>598</v>
      </c>
      <c r="F32" s="92">
        <v>473347</v>
      </c>
      <c r="G32" s="32">
        <v>65.09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44405</v>
      </c>
      <c r="B33" s="32">
        <v>515043</v>
      </c>
      <c r="C33" s="31" t="s">
        <v>1146</v>
      </c>
      <c r="D33" s="31" t="s">
        <v>1147</v>
      </c>
      <c r="E33" s="31" t="s">
        <v>599</v>
      </c>
      <c r="F33" s="92">
        <v>168743</v>
      </c>
      <c r="G33" s="32">
        <v>65.23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44405</v>
      </c>
      <c r="B34" s="32">
        <v>511672</v>
      </c>
      <c r="C34" s="31" t="s">
        <v>1148</v>
      </c>
      <c r="D34" s="31" t="s">
        <v>1149</v>
      </c>
      <c r="E34" s="31" t="s">
        <v>599</v>
      </c>
      <c r="F34" s="92">
        <v>500000</v>
      </c>
      <c r="G34" s="32">
        <v>52.8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44405</v>
      </c>
      <c r="B35" s="32">
        <v>505515</v>
      </c>
      <c r="C35" s="31" t="s">
        <v>1150</v>
      </c>
      <c r="D35" s="31" t="s">
        <v>1151</v>
      </c>
      <c r="E35" s="31" t="s">
        <v>599</v>
      </c>
      <c r="F35" s="92">
        <v>60000</v>
      </c>
      <c r="G35" s="32">
        <v>14.5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44405</v>
      </c>
      <c r="B36" s="32">
        <v>524642</v>
      </c>
      <c r="C36" s="31" t="s">
        <v>1152</v>
      </c>
      <c r="D36" s="31" t="s">
        <v>1153</v>
      </c>
      <c r="E36" s="31" t="s">
        <v>598</v>
      </c>
      <c r="F36" s="92">
        <v>300900</v>
      </c>
      <c r="G36" s="32">
        <v>1.27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44405</v>
      </c>
      <c r="B37" s="32">
        <v>522152</v>
      </c>
      <c r="C37" s="31" t="s">
        <v>1154</v>
      </c>
      <c r="D37" s="31" t="s">
        <v>1155</v>
      </c>
      <c r="E37" s="31" t="s">
        <v>599</v>
      </c>
      <c r="F37" s="92">
        <v>25000</v>
      </c>
      <c r="G37" s="32">
        <v>49.8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44405</v>
      </c>
      <c r="B38" s="32">
        <v>522152</v>
      </c>
      <c r="C38" s="31" t="s">
        <v>1154</v>
      </c>
      <c r="D38" s="31" t="s">
        <v>1156</v>
      </c>
      <c r="E38" s="31" t="s">
        <v>598</v>
      </c>
      <c r="F38" s="92">
        <v>25000</v>
      </c>
      <c r="G38" s="32">
        <v>49.76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44405</v>
      </c>
      <c r="B39" s="32">
        <v>539217</v>
      </c>
      <c r="C39" s="31" t="s">
        <v>1157</v>
      </c>
      <c r="D39" s="31" t="s">
        <v>1158</v>
      </c>
      <c r="E39" s="31" t="s">
        <v>598</v>
      </c>
      <c r="F39" s="92">
        <v>1800000</v>
      </c>
      <c r="G39" s="32">
        <v>2.2000000000000002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44405</v>
      </c>
      <c r="B40" s="32">
        <v>539217</v>
      </c>
      <c r="C40" s="31" t="s">
        <v>1157</v>
      </c>
      <c r="D40" s="31" t="s">
        <v>1159</v>
      </c>
      <c r="E40" s="31" t="s">
        <v>598</v>
      </c>
      <c r="F40" s="92">
        <v>1800000</v>
      </c>
      <c r="G40" s="32">
        <v>2.2000000000000002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44405</v>
      </c>
      <c r="B41" s="32">
        <v>539217</v>
      </c>
      <c r="C41" s="31" t="s">
        <v>1157</v>
      </c>
      <c r="D41" s="31" t="s">
        <v>1160</v>
      </c>
      <c r="E41" s="31" t="s">
        <v>599</v>
      </c>
      <c r="F41" s="92">
        <v>2900001</v>
      </c>
      <c r="G41" s="32">
        <v>2.2000000000000002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44405</v>
      </c>
      <c r="B42" s="32">
        <v>539217</v>
      </c>
      <c r="C42" s="31" t="s">
        <v>1157</v>
      </c>
      <c r="D42" s="31" t="s">
        <v>1161</v>
      </c>
      <c r="E42" s="31" t="s">
        <v>599</v>
      </c>
      <c r="F42" s="92">
        <v>694815</v>
      </c>
      <c r="G42" s="32">
        <v>2.2000000000000002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44405</v>
      </c>
      <c r="B43" s="32">
        <v>542025</v>
      </c>
      <c r="C43" s="31" t="s">
        <v>1162</v>
      </c>
      <c r="D43" s="31" t="s">
        <v>1163</v>
      </c>
      <c r="E43" s="31" t="s">
        <v>599</v>
      </c>
      <c r="F43" s="92">
        <v>87000</v>
      </c>
      <c r="G43" s="32">
        <v>25.03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44405</v>
      </c>
      <c r="B44" s="32">
        <v>530961</v>
      </c>
      <c r="C44" s="31" t="s">
        <v>1075</v>
      </c>
      <c r="D44" s="31" t="s">
        <v>1076</v>
      </c>
      <c r="E44" s="31" t="s">
        <v>598</v>
      </c>
      <c r="F44" s="92">
        <v>8100000</v>
      </c>
      <c r="G44" s="32">
        <v>2.4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44405</v>
      </c>
      <c r="B45" s="32">
        <v>542655</v>
      </c>
      <c r="C45" s="31" t="s">
        <v>1164</v>
      </c>
      <c r="D45" s="31" t="s">
        <v>600</v>
      </c>
      <c r="E45" s="31" t="s">
        <v>598</v>
      </c>
      <c r="F45" s="92">
        <v>5000034</v>
      </c>
      <c r="G45" s="32">
        <v>4.8899999999999997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44405</v>
      </c>
      <c r="B46" s="32">
        <v>542655</v>
      </c>
      <c r="C46" s="31" t="s">
        <v>1164</v>
      </c>
      <c r="D46" s="31" t="s">
        <v>600</v>
      </c>
      <c r="E46" s="31" t="s">
        <v>599</v>
      </c>
      <c r="F46" s="92">
        <v>572406</v>
      </c>
      <c r="G46" s="32">
        <v>4.8899999999999997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44405</v>
      </c>
      <c r="B47" s="32" t="s">
        <v>1165</v>
      </c>
      <c r="C47" s="31" t="s">
        <v>1166</v>
      </c>
      <c r="D47" s="31" t="s">
        <v>1167</v>
      </c>
      <c r="E47" s="31" t="s">
        <v>598</v>
      </c>
      <c r="F47" s="92">
        <v>150000</v>
      </c>
      <c r="G47" s="32">
        <v>260</v>
      </c>
      <c r="H47" s="32" t="s">
        <v>601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44405</v>
      </c>
      <c r="B48" s="32" t="s">
        <v>1101</v>
      </c>
      <c r="C48" s="31" t="s">
        <v>1102</v>
      </c>
      <c r="D48" s="31" t="s">
        <v>1168</v>
      </c>
      <c r="E48" s="31" t="s">
        <v>598</v>
      </c>
      <c r="F48" s="92">
        <v>1067307</v>
      </c>
      <c r="G48" s="32">
        <v>19.23</v>
      </c>
      <c r="H48" s="32" t="s">
        <v>601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44405</v>
      </c>
      <c r="B49" s="32" t="s">
        <v>1101</v>
      </c>
      <c r="C49" s="31" t="s">
        <v>1102</v>
      </c>
      <c r="D49" s="31" t="s">
        <v>1089</v>
      </c>
      <c r="E49" s="31" t="s">
        <v>598</v>
      </c>
      <c r="F49" s="92">
        <v>1829959</v>
      </c>
      <c r="G49" s="32">
        <v>19.079999999999998</v>
      </c>
      <c r="H49" s="32" t="s">
        <v>601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44405</v>
      </c>
      <c r="B50" s="32" t="s">
        <v>1169</v>
      </c>
      <c r="C50" s="31" t="s">
        <v>1170</v>
      </c>
      <c r="D50" s="31" t="s">
        <v>1171</v>
      </c>
      <c r="E50" s="31" t="s">
        <v>598</v>
      </c>
      <c r="F50" s="92">
        <v>50000</v>
      </c>
      <c r="G50" s="32">
        <v>1024.77</v>
      </c>
      <c r="H50" s="32" t="s">
        <v>601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44405</v>
      </c>
      <c r="B51" s="32" t="s">
        <v>1172</v>
      </c>
      <c r="C51" s="31" t="s">
        <v>1173</v>
      </c>
      <c r="D51" s="31" t="s">
        <v>602</v>
      </c>
      <c r="E51" s="31" t="s">
        <v>598</v>
      </c>
      <c r="F51" s="92">
        <v>191799</v>
      </c>
      <c r="G51" s="32">
        <v>693.46</v>
      </c>
      <c r="H51" s="32" t="s">
        <v>601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44405</v>
      </c>
      <c r="B52" s="32" t="s">
        <v>1077</v>
      </c>
      <c r="C52" s="31" t="s">
        <v>1078</v>
      </c>
      <c r="D52" s="31" t="s">
        <v>1174</v>
      </c>
      <c r="E52" s="31" t="s">
        <v>598</v>
      </c>
      <c r="F52" s="92">
        <v>41600</v>
      </c>
      <c r="G52" s="32">
        <v>60</v>
      </c>
      <c r="H52" s="32" t="s">
        <v>601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44405</v>
      </c>
      <c r="B53" s="32" t="s">
        <v>1079</v>
      </c>
      <c r="C53" s="31" t="s">
        <v>1080</v>
      </c>
      <c r="D53" s="31" t="s">
        <v>1175</v>
      </c>
      <c r="E53" s="31" t="s">
        <v>598</v>
      </c>
      <c r="F53" s="92">
        <v>42115</v>
      </c>
      <c r="G53" s="32">
        <v>92.1</v>
      </c>
      <c r="H53" s="32" t="s">
        <v>601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44405</v>
      </c>
      <c r="B54" s="32" t="s">
        <v>1079</v>
      </c>
      <c r="C54" s="31" t="s">
        <v>1080</v>
      </c>
      <c r="D54" s="31" t="s">
        <v>602</v>
      </c>
      <c r="E54" s="31" t="s">
        <v>598</v>
      </c>
      <c r="F54" s="92">
        <v>72120</v>
      </c>
      <c r="G54" s="32">
        <v>93.98</v>
      </c>
      <c r="H54" s="32" t="s">
        <v>601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44405</v>
      </c>
      <c r="B55" s="32" t="s">
        <v>1176</v>
      </c>
      <c r="C55" s="31" t="s">
        <v>1177</v>
      </c>
      <c r="D55" s="31" t="s">
        <v>602</v>
      </c>
      <c r="E55" s="31" t="s">
        <v>598</v>
      </c>
      <c r="F55" s="92">
        <v>736042</v>
      </c>
      <c r="G55" s="32">
        <v>153.63</v>
      </c>
      <c r="H55" s="32" t="s">
        <v>601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44405</v>
      </c>
      <c r="B56" s="32" t="s">
        <v>1176</v>
      </c>
      <c r="C56" s="31" t="s">
        <v>1177</v>
      </c>
      <c r="D56" s="31" t="s">
        <v>1178</v>
      </c>
      <c r="E56" s="31" t="s">
        <v>598</v>
      </c>
      <c r="F56" s="92">
        <v>728855</v>
      </c>
      <c r="G56" s="32">
        <v>152.65</v>
      </c>
      <c r="H56" s="32" t="s">
        <v>601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44405</v>
      </c>
      <c r="B57" s="32" t="s">
        <v>1179</v>
      </c>
      <c r="C57" s="31" t="s">
        <v>1180</v>
      </c>
      <c r="D57" s="31" t="s">
        <v>602</v>
      </c>
      <c r="E57" s="31" t="s">
        <v>598</v>
      </c>
      <c r="F57" s="92">
        <v>2103282</v>
      </c>
      <c r="G57" s="32">
        <v>102.72</v>
      </c>
      <c r="H57" s="32" t="s">
        <v>601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44405</v>
      </c>
      <c r="B58" s="32" t="s">
        <v>1181</v>
      </c>
      <c r="C58" s="31" t="s">
        <v>1182</v>
      </c>
      <c r="D58" s="31" t="s">
        <v>1096</v>
      </c>
      <c r="E58" s="31" t="s">
        <v>598</v>
      </c>
      <c r="F58" s="92">
        <v>165165</v>
      </c>
      <c r="G58" s="32">
        <v>73.75</v>
      </c>
      <c r="H58" s="32" t="s">
        <v>601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44405</v>
      </c>
      <c r="B59" s="32" t="s">
        <v>1183</v>
      </c>
      <c r="C59" s="31" t="s">
        <v>1184</v>
      </c>
      <c r="D59" s="31" t="s">
        <v>1185</v>
      </c>
      <c r="E59" s="31" t="s">
        <v>598</v>
      </c>
      <c r="F59" s="92">
        <v>75000</v>
      </c>
      <c r="G59" s="32">
        <v>62.8</v>
      </c>
      <c r="H59" s="32" t="s">
        <v>601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44405</v>
      </c>
      <c r="B60" s="32" t="s">
        <v>1183</v>
      </c>
      <c r="C60" s="31" t="s">
        <v>1184</v>
      </c>
      <c r="D60" s="31" t="s">
        <v>1186</v>
      </c>
      <c r="E60" s="31" t="s">
        <v>598</v>
      </c>
      <c r="F60" s="92">
        <v>75465</v>
      </c>
      <c r="G60" s="32">
        <v>66.91</v>
      </c>
      <c r="H60" s="32" t="s">
        <v>601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44405</v>
      </c>
      <c r="B61" s="32" t="s">
        <v>1187</v>
      </c>
      <c r="C61" s="31" t="s">
        <v>1188</v>
      </c>
      <c r="D61" s="31" t="s">
        <v>600</v>
      </c>
      <c r="E61" s="31" t="s">
        <v>598</v>
      </c>
      <c r="F61" s="92">
        <v>100000</v>
      </c>
      <c r="G61" s="32">
        <v>67.819999999999993</v>
      </c>
      <c r="H61" s="32" t="s">
        <v>601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44405</v>
      </c>
      <c r="B62" s="32" t="s">
        <v>1189</v>
      </c>
      <c r="C62" s="20" t="s">
        <v>1190</v>
      </c>
      <c r="D62" s="20" t="s">
        <v>602</v>
      </c>
      <c r="E62" s="31" t="s">
        <v>598</v>
      </c>
      <c r="F62" s="92">
        <v>254070</v>
      </c>
      <c r="G62" s="32">
        <v>521</v>
      </c>
      <c r="H62" s="32" t="s">
        <v>601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44405</v>
      </c>
      <c r="B63" s="32" t="s">
        <v>1082</v>
      </c>
      <c r="C63" s="31" t="s">
        <v>1083</v>
      </c>
      <c r="D63" s="31" t="s">
        <v>1191</v>
      </c>
      <c r="E63" s="31" t="s">
        <v>598</v>
      </c>
      <c r="F63" s="92">
        <v>135503</v>
      </c>
      <c r="G63" s="32">
        <v>123.35</v>
      </c>
      <c r="H63" s="32" t="s">
        <v>601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44405</v>
      </c>
      <c r="B64" s="32" t="s">
        <v>1082</v>
      </c>
      <c r="C64" s="31" t="s">
        <v>1083</v>
      </c>
      <c r="D64" s="31" t="s">
        <v>1081</v>
      </c>
      <c r="E64" s="31" t="s">
        <v>598</v>
      </c>
      <c r="F64" s="92">
        <v>113094</v>
      </c>
      <c r="G64" s="32">
        <v>127.8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44405</v>
      </c>
      <c r="B65" s="32" t="s">
        <v>1084</v>
      </c>
      <c r="C65" s="31" t="s">
        <v>1085</v>
      </c>
      <c r="D65" s="31" t="s">
        <v>602</v>
      </c>
      <c r="E65" s="31" t="s">
        <v>598</v>
      </c>
      <c r="F65" s="92">
        <v>192335</v>
      </c>
      <c r="G65" s="32">
        <v>139.24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44405</v>
      </c>
      <c r="B66" s="32" t="s">
        <v>1192</v>
      </c>
      <c r="C66" s="31" t="s">
        <v>1193</v>
      </c>
      <c r="D66" s="31" t="s">
        <v>1093</v>
      </c>
      <c r="E66" s="31" t="s">
        <v>598</v>
      </c>
      <c r="F66" s="92">
        <v>622243</v>
      </c>
      <c r="G66" s="32">
        <v>56.39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44405</v>
      </c>
      <c r="B67" s="32" t="s">
        <v>1192</v>
      </c>
      <c r="C67" s="31" t="s">
        <v>1193</v>
      </c>
      <c r="D67" s="31" t="s">
        <v>1194</v>
      </c>
      <c r="E67" s="31" t="s">
        <v>598</v>
      </c>
      <c r="F67" s="92">
        <v>528015</v>
      </c>
      <c r="G67" s="32">
        <v>56.71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44405</v>
      </c>
      <c r="B68" s="32" t="s">
        <v>1195</v>
      </c>
      <c r="C68" s="31" t="s">
        <v>1196</v>
      </c>
      <c r="D68" s="31" t="s">
        <v>1043</v>
      </c>
      <c r="E68" s="31" t="s">
        <v>598</v>
      </c>
      <c r="F68" s="92">
        <v>96000</v>
      </c>
      <c r="G68" s="32">
        <v>32.08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44405</v>
      </c>
      <c r="B69" s="32" t="s">
        <v>1197</v>
      </c>
      <c r="C69" s="31" t="s">
        <v>1198</v>
      </c>
      <c r="D69" s="31" t="s">
        <v>1199</v>
      </c>
      <c r="E69" s="31" t="s">
        <v>598</v>
      </c>
      <c r="F69" s="92">
        <v>38367</v>
      </c>
      <c r="G69" s="32">
        <v>70.14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44405</v>
      </c>
      <c r="B70" s="32" t="s">
        <v>1200</v>
      </c>
      <c r="C70" s="31" t="s">
        <v>1201</v>
      </c>
      <c r="D70" s="31" t="s">
        <v>600</v>
      </c>
      <c r="E70" s="31" t="s">
        <v>598</v>
      </c>
      <c r="F70" s="92">
        <v>291509</v>
      </c>
      <c r="G70" s="32">
        <v>71.89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44405</v>
      </c>
      <c r="B71" s="32" t="s">
        <v>1200</v>
      </c>
      <c r="C71" s="31" t="s">
        <v>1201</v>
      </c>
      <c r="D71" s="31" t="s">
        <v>1081</v>
      </c>
      <c r="E71" s="31" t="s">
        <v>598</v>
      </c>
      <c r="F71" s="92">
        <v>98175</v>
      </c>
      <c r="G71" s="32">
        <v>72.17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44405</v>
      </c>
      <c r="B72" s="32" t="s">
        <v>1200</v>
      </c>
      <c r="C72" s="31" t="s">
        <v>1201</v>
      </c>
      <c r="D72" s="31" t="s">
        <v>1202</v>
      </c>
      <c r="E72" s="31" t="s">
        <v>598</v>
      </c>
      <c r="F72" s="92">
        <v>200000</v>
      </c>
      <c r="G72" s="32">
        <v>72.25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44405</v>
      </c>
      <c r="B73" s="32" t="s">
        <v>1087</v>
      </c>
      <c r="C73" s="31" t="s">
        <v>1088</v>
      </c>
      <c r="D73" s="31" t="s">
        <v>1089</v>
      </c>
      <c r="E73" s="31" t="s">
        <v>598</v>
      </c>
      <c r="F73" s="92">
        <v>193476</v>
      </c>
      <c r="G73" s="32">
        <v>41.54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44405</v>
      </c>
      <c r="B74" s="32" t="s">
        <v>1058</v>
      </c>
      <c r="C74" s="31" t="s">
        <v>1059</v>
      </c>
      <c r="D74" s="31" t="s">
        <v>1090</v>
      </c>
      <c r="E74" s="31" t="s">
        <v>598</v>
      </c>
      <c r="F74" s="92">
        <v>349434</v>
      </c>
      <c r="G74" s="32">
        <v>28.92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44405</v>
      </c>
      <c r="B75" s="32" t="s">
        <v>1203</v>
      </c>
      <c r="C75" s="31" t="s">
        <v>1204</v>
      </c>
      <c r="D75" s="31" t="s">
        <v>600</v>
      </c>
      <c r="E75" s="31" t="s">
        <v>598</v>
      </c>
      <c r="F75" s="92">
        <v>351217</v>
      </c>
      <c r="G75" s="32">
        <v>18.84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44405</v>
      </c>
      <c r="B76" s="32" t="s">
        <v>1205</v>
      </c>
      <c r="C76" s="31" t="s">
        <v>1206</v>
      </c>
      <c r="D76" s="31" t="s">
        <v>1207</v>
      </c>
      <c r="E76" s="31" t="s">
        <v>598</v>
      </c>
      <c r="F76" s="92">
        <v>500000</v>
      </c>
      <c r="G76" s="32">
        <v>351.25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44405</v>
      </c>
      <c r="B77" s="32" t="s">
        <v>488</v>
      </c>
      <c r="C77" s="31" t="s">
        <v>1208</v>
      </c>
      <c r="D77" s="31" t="s">
        <v>602</v>
      </c>
      <c r="E77" s="31" t="s">
        <v>598</v>
      </c>
      <c r="F77" s="92">
        <v>1111321</v>
      </c>
      <c r="G77" s="32">
        <v>263.87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44405</v>
      </c>
      <c r="B78" s="32" t="s">
        <v>1060</v>
      </c>
      <c r="C78" s="31" t="s">
        <v>1061</v>
      </c>
      <c r="D78" s="31" t="s">
        <v>600</v>
      </c>
      <c r="E78" s="31" t="s">
        <v>598</v>
      </c>
      <c r="F78" s="92">
        <v>15500015</v>
      </c>
      <c r="G78" s="32">
        <v>3.15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44405</v>
      </c>
      <c r="B79" s="32" t="s">
        <v>1091</v>
      </c>
      <c r="C79" s="31" t="s">
        <v>1092</v>
      </c>
      <c r="D79" s="31" t="s">
        <v>1209</v>
      </c>
      <c r="E79" s="31" t="s">
        <v>598</v>
      </c>
      <c r="F79" s="92">
        <v>90166</v>
      </c>
      <c r="G79" s="32">
        <v>31.1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44405</v>
      </c>
      <c r="B80" s="32" t="s">
        <v>1091</v>
      </c>
      <c r="C80" s="31" t="s">
        <v>1092</v>
      </c>
      <c r="D80" s="31" t="s">
        <v>1093</v>
      </c>
      <c r="E80" s="31" t="s">
        <v>598</v>
      </c>
      <c r="F80" s="92">
        <v>110121</v>
      </c>
      <c r="G80" s="32">
        <v>30.72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44405</v>
      </c>
      <c r="B81" s="32" t="s">
        <v>1094</v>
      </c>
      <c r="C81" s="31" t="s">
        <v>1095</v>
      </c>
      <c r="D81" s="31" t="s">
        <v>602</v>
      </c>
      <c r="E81" s="31" t="s">
        <v>598</v>
      </c>
      <c r="F81" s="92">
        <v>80714</v>
      </c>
      <c r="G81" s="32">
        <v>144.22999999999999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44405</v>
      </c>
      <c r="B82" s="32" t="s">
        <v>552</v>
      </c>
      <c r="C82" s="31" t="s">
        <v>1099</v>
      </c>
      <c r="D82" s="31" t="s">
        <v>1086</v>
      </c>
      <c r="E82" s="31" t="s">
        <v>598</v>
      </c>
      <c r="F82" s="92">
        <v>1914740</v>
      </c>
      <c r="G82" s="32">
        <v>231.27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44405</v>
      </c>
      <c r="B83" s="32" t="s">
        <v>552</v>
      </c>
      <c r="C83" s="31" t="s">
        <v>1099</v>
      </c>
      <c r="D83" s="31" t="s">
        <v>1057</v>
      </c>
      <c r="E83" s="31" t="s">
        <v>598</v>
      </c>
      <c r="F83" s="92">
        <v>1739108</v>
      </c>
      <c r="G83" s="32">
        <v>230.28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44405</v>
      </c>
      <c r="B84" s="32" t="s">
        <v>552</v>
      </c>
      <c r="C84" s="31" t="s">
        <v>1099</v>
      </c>
      <c r="D84" s="31" t="s">
        <v>602</v>
      </c>
      <c r="E84" s="31" t="s">
        <v>598</v>
      </c>
      <c r="F84" s="92">
        <v>3114156</v>
      </c>
      <c r="G84" s="32">
        <v>232.55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44405</v>
      </c>
      <c r="B85" s="32" t="s">
        <v>1075</v>
      </c>
      <c r="C85" s="31" t="s">
        <v>1100</v>
      </c>
      <c r="D85" s="31" t="s">
        <v>1210</v>
      </c>
      <c r="E85" s="31" t="s">
        <v>598</v>
      </c>
      <c r="F85" s="92">
        <v>3163507</v>
      </c>
      <c r="G85" s="32">
        <v>2.3199999999999998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44405</v>
      </c>
      <c r="B86" s="32" t="s">
        <v>1075</v>
      </c>
      <c r="C86" s="31" t="s">
        <v>1100</v>
      </c>
      <c r="D86" s="31" t="s">
        <v>600</v>
      </c>
      <c r="E86" s="31" t="s">
        <v>598</v>
      </c>
      <c r="F86" s="92">
        <v>5081599</v>
      </c>
      <c r="G86" s="32">
        <v>2.38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44405</v>
      </c>
      <c r="B87" s="32" t="s">
        <v>1075</v>
      </c>
      <c r="C87" s="31" t="s">
        <v>1100</v>
      </c>
      <c r="D87" s="31" t="s">
        <v>1211</v>
      </c>
      <c r="E87" s="31" t="s">
        <v>598</v>
      </c>
      <c r="F87" s="92">
        <v>5000000</v>
      </c>
      <c r="G87" s="32">
        <v>2.4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44405</v>
      </c>
      <c r="B88" s="32" t="s">
        <v>1164</v>
      </c>
      <c r="C88" s="31" t="s">
        <v>1212</v>
      </c>
      <c r="D88" s="31" t="s">
        <v>600</v>
      </c>
      <c r="E88" s="31" t="s">
        <v>598</v>
      </c>
      <c r="F88" s="92">
        <v>5784342</v>
      </c>
      <c r="G88" s="32">
        <v>4.7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44405</v>
      </c>
      <c r="B89" s="32" t="s">
        <v>1164</v>
      </c>
      <c r="C89" s="31" t="s">
        <v>1212</v>
      </c>
      <c r="D89" s="31" t="s">
        <v>1043</v>
      </c>
      <c r="E89" s="31" t="s">
        <v>598</v>
      </c>
      <c r="F89" s="92">
        <v>6229089</v>
      </c>
      <c r="G89" s="32">
        <v>4.8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44405</v>
      </c>
      <c r="B90" s="32" t="s">
        <v>1213</v>
      </c>
      <c r="C90" s="31" t="s">
        <v>1214</v>
      </c>
      <c r="D90" s="31" t="s">
        <v>600</v>
      </c>
      <c r="E90" s="31" t="s">
        <v>598</v>
      </c>
      <c r="F90" s="92">
        <v>493659</v>
      </c>
      <c r="G90" s="32">
        <v>25.48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44405</v>
      </c>
      <c r="B91" s="32" t="s">
        <v>1215</v>
      </c>
      <c r="C91" s="31" t="s">
        <v>1216</v>
      </c>
      <c r="D91" s="31" t="s">
        <v>1217</v>
      </c>
      <c r="E91" s="31" t="s">
        <v>599</v>
      </c>
      <c r="F91" s="92">
        <v>100000</v>
      </c>
      <c r="G91" s="32">
        <v>54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44405</v>
      </c>
      <c r="B92" s="32" t="s">
        <v>1101</v>
      </c>
      <c r="C92" s="31" t="s">
        <v>1102</v>
      </c>
      <c r="D92" s="31" t="s">
        <v>1089</v>
      </c>
      <c r="E92" s="31" t="s">
        <v>599</v>
      </c>
      <c r="F92" s="92">
        <v>1829959</v>
      </c>
      <c r="G92" s="32">
        <v>19.39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44405</v>
      </c>
      <c r="B93" s="32" t="s">
        <v>1101</v>
      </c>
      <c r="C93" s="31" t="s">
        <v>1102</v>
      </c>
      <c r="D93" s="31" t="s">
        <v>1103</v>
      </c>
      <c r="E93" s="31" t="s">
        <v>599</v>
      </c>
      <c r="F93" s="92">
        <v>975623</v>
      </c>
      <c r="G93" s="32">
        <v>19.13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44405</v>
      </c>
      <c r="B94" s="32" t="s">
        <v>1101</v>
      </c>
      <c r="C94" s="31" t="s">
        <v>1102</v>
      </c>
      <c r="D94" s="31" t="s">
        <v>1168</v>
      </c>
      <c r="E94" s="31" t="s">
        <v>599</v>
      </c>
      <c r="F94" s="92">
        <v>1067307</v>
      </c>
      <c r="G94" s="32">
        <v>19.260000000000002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44405</v>
      </c>
      <c r="B95" s="32" t="s">
        <v>1172</v>
      </c>
      <c r="C95" s="31" t="s">
        <v>1173</v>
      </c>
      <c r="D95" s="31" t="s">
        <v>602</v>
      </c>
      <c r="E95" s="31" t="s">
        <v>599</v>
      </c>
      <c r="F95" s="92">
        <v>191799</v>
      </c>
      <c r="G95" s="32">
        <v>693.4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>
        <v>44405</v>
      </c>
      <c r="B96" s="32" t="s">
        <v>1077</v>
      </c>
      <c r="C96" s="31" t="s">
        <v>1078</v>
      </c>
      <c r="D96" s="31" t="s">
        <v>1218</v>
      </c>
      <c r="E96" s="31" t="s">
        <v>599</v>
      </c>
      <c r="F96" s="92">
        <v>57600</v>
      </c>
      <c r="G96" s="32">
        <v>60.02</v>
      </c>
      <c r="H96" s="32" t="s">
        <v>601</v>
      </c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>
        <v>44405</v>
      </c>
      <c r="B97" s="32" t="s">
        <v>1079</v>
      </c>
      <c r="C97" s="31" t="s">
        <v>1080</v>
      </c>
      <c r="D97" s="31" t="s">
        <v>1175</v>
      </c>
      <c r="E97" s="31" t="s">
        <v>599</v>
      </c>
      <c r="F97" s="92">
        <v>2000</v>
      </c>
      <c r="G97" s="32">
        <v>94.27</v>
      </c>
      <c r="H97" s="32" t="s">
        <v>601</v>
      </c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>
        <v>44405</v>
      </c>
      <c r="B98" s="32" t="s">
        <v>1079</v>
      </c>
      <c r="C98" s="31" t="s">
        <v>1080</v>
      </c>
      <c r="D98" s="31" t="s">
        <v>602</v>
      </c>
      <c r="E98" s="31" t="s">
        <v>599</v>
      </c>
      <c r="F98" s="92">
        <v>72120</v>
      </c>
      <c r="G98" s="32">
        <v>94.13</v>
      </c>
      <c r="H98" s="32" t="s">
        <v>601</v>
      </c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>
        <v>44405</v>
      </c>
      <c r="B99" s="32" t="s">
        <v>1176</v>
      </c>
      <c r="C99" s="31" t="s">
        <v>1177</v>
      </c>
      <c r="D99" s="31" t="s">
        <v>602</v>
      </c>
      <c r="E99" s="31" t="s">
        <v>599</v>
      </c>
      <c r="F99" s="92">
        <v>736042</v>
      </c>
      <c r="G99" s="32">
        <v>153.55000000000001</v>
      </c>
      <c r="H99" s="32" t="s">
        <v>601</v>
      </c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>
        <v>44405</v>
      </c>
      <c r="B100" s="32" t="s">
        <v>1176</v>
      </c>
      <c r="C100" s="31" t="s">
        <v>1177</v>
      </c>
      <c r="D100" s="31" t="s">
        <v>1178</v>
      </c>
      <c r="E100" s="31" t="s">
        <v>599</v>
      </c>
      <c r="F100" s="92">
        <v>177355</v>
      </c>
      <c r="G100" s="32">
        <v>156.22999999999999</v>
      </c>
      <c r="H100" s="32" t="s">
        <v>601</v>
      </c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>
        <v>44405</v>
      </c>
      <c r="B101" s="32" t="s">
        <v>1179</v>
      </c>
      <c r="C101" s="31" t="s">
        <v>1180</v>
      </c>
      <c r="D101" s="31" t="s">
        <v>602</v>
      </c>
      <c r="E101" s="31" t="s">
        <v>599</v>
      </c>
      <c r="F101" s="92">
        <v>2103282</v>
      </c>
      <c r="G101" s="32">
        <v>102.66</v>
      </c>
      <c r="H101" s="32" t="s">
        <v>601</v>
      </c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>
        <v>44405</v>
      </c>
      <c r="B102" s="32" t="s">
        <v>1062</v>
      </c>
      <c r="C102" s="31" t="s">
        <v>1063</v>
      </c>
      <c r="D102" s="31" t="s">
        <v>1064</v>
      </c>
      <c r="E102" s="31" t="s">
        <v>599</v>
      </c>
      <c r="F102" s="92">
        <v>393000</v>
      </c>
      <c r="G102" s="32">
        <v>5.51</v>
      </c>
      <c r="H102" s="32" t="s">
        <v>601</v>
      </c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>
        <v>44405</v>
      </c>
      <c r="B103" s="32" t="s">
        <v>1104</v>
      </c>
      <c r="C103" s="31" t="s">
        <v>1105</v>
      </c>
      <c r="D103" s="31" t="s">
        <v>1106</v>
      </c>
      <c r="E103" s="31" t="s">
        <v>599</v>
      </c>
      <c r="F103" s="92">
        <v>48000</v>
      </c>
      <c r="G103" s="32">
        <v>14.39</v>
      </c>
      <c r="H103" s="32" t="s">
        <v>601</v>
      </c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>
        <v>44405</v>
      </c>
      <c r="B104" s="32" t="s">
        <v>1181</v>
      </c>
      <c r="C104" s="31" t="s">
        <v>1182</v>
      </c>
      <c r="D104" s="31" t="s">
        <v>1096</v>
      </c>
      <c r="E104" s="31" t="s">
        <v>599</v>
      </c>
      <c r="F104" s="92">
        <v>165165</v>
      </c>
      <c r="G104" s="32">
        <v>77.209999999999994</v>
      </c>
      <c r="H104" s="32" t="s">
        <v>601</v>
      </c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>
        <v>44405</v>
      </c>
      <c r="B105" s="32" t="s">
        <v>365</v>
      </c>
      <c r="C105" s="31" t="s">
        <v>1219</v>
      </c>
      <c r="D105" s="31" t="s">
        <v>1133</v>
      </c>
      <c r="E105" s="31" t="s">
        <v>599</v>
      </c>
      <c r="F105" s="92">
        <v>4604000</v>
      </c>
      <c r="G105" s="32">
        <v>130</v>
      </c>
      <c r="H105" s="32" t="s">
        <v>601</v>
      </c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>
        <v>44405</v>
      </c>
      <c r="B106" s="32" t="s">
        <v>1183</v>
      </c>
      <c r="C106" s="31" t="s">
        <v>1184</v>
      </c>
      <c r="D106" s="31" t="s">
        <v>1186</v>
      </c>
      <c r="E106" s="31" t="s">
        <v>599</v>
      </c>
      <c r="F106" s="92">
        <v>75465</v>
      </c>
      <c r="G106" s="32">
        <v>62.86</v>
      </c>
      <c r="H106" s="32" t="s">
        <v>601</v>
      </c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>
        <v>44405</v>
      </c>
      <c r="B107" s="32" t="s">
        <v>1187</v>
      </c>
      <c r="C107" s="31" t="s">
        <v>1188</v>
      </c>
      <c r="D107" s="31" t="s">
        <v>600</v>
      </c>
      <c r="E107" s="31" t="s">
        <v>599</v>
      </c>
      <c r="F107" s="92">
        <v>125002</v>
      </c>
      <c r="G107" s="32">
        <v>68</v>
      </c>
      <c r="H107" s="32" t="s">
        <v>601</v>
      </c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>
        <v>44405</v>
      </c>
      <c r="B108" s="32" t="s">
        <v>1189</v>
      </c>
      <c r="C108" s="31" t="s">
        <v>1190</v>
      </c>
      <c r="D108" s="31" t="s">
        <v>602</v>
      </c>
      <c r="E108" s="31" t="s">
        <v>599</v>
      </c>
      <c r="F108" s="92">
        <v>254070</v>
      </c>
      <c r="G108" s="32">
        <v>521.23</v>
      </c>
      <c r="H108" s="32" t="s">
        <v>601</v>
      </c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>
        <v>44405</v>
      </c>
      <c r="B109" s="32" t="s">
        <v>1082</v>
      </c>
      <c r="C109" s="31" t="s">
        <v>1083</v>
      </c>
      <c r="D109" s="31" t="s">
        <v>1081</v>
      </c>
      <c r="E109" s="31" t="s">
        <v>599</v>
      </c>
      <c r="F109" s="92">
        <v>103136</v>
      </c>
      <c r="G109" s="32">
        <v>128.47</v>
      </c>
      <c r="H109" s="32" t="s">
        <v>601</v>
      </c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>
        <v>44405</v>
      </c>
      <c r="B110" s="32" t="s">
        <v>1082</v>
      </c>
      <c r="C110" s="31" t="s">
        <v>1083</v>
      </c>
      <c r="D110" s="31" t="s">
        <v>1191</v>
      </c>
      <c r="E110" s="31" t="s">
        <v>599</v>
      </c>
      <c r="F110" s="92">
        <v>175502</v>
      </c>
      <c r="G110" s="32">
        <v>128.33000000000001</v>
      </c>
      <c r="H110" s="32" t="s">
        <v>601</v>
      </c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>
        <v>44405</v>
      </c>
      <c r="B111" s="32" t="s">
        <v>1084</v>
      </c>
      <c r="C111" s="31" t="s">
        <v>1085</v>
      </c>
      <c r="D111" s="31" t="s">
        <v>602</v>
      </c>
      <c r="E111" s="31" t="s">
        <v>599</v>
      </c>
      <c r="F111" s="92">
        <v>192335</v>
      </c>
      <c r="G111" s="32">
        <v>139.1</v>
      </c>
      <c r="H111" s="32" t="s">
        <v>601</v>
      </c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>
        <v>44405</v>
      </c>
      <c r="B112" s="32" t="s">
        <v>1192</v>
      </c>
      <c r="C112" s="31" t="s">
        <v>1193</v>
      </c>
      <c r="D112" s="31" t="s">
        <v>1093</v>
      </c>
      <c r="E112" s="31" t="s">
        <v>599</v>
      </c>
      <c r="F112" s="92">
        <v>622243</v>
      </c>
      <c r="G112" s="32">
        <v>56.66</v>
      </c>
      <c r="H112" s="32" t="s">
        <v>601</v>
      </c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>
        <v>44405</v>
      </c>
      <c r="B113" s="32" t="s">
        <v>1192</v>
      </c>
      <c r="C113" s="31" t="s">
        <v>1193</v>
      </c>
      <c r="D113" s="31" t="s">
        <v>1194</v>
      </c>
      <c r="E113" s="31" t="s">
        <v>599</v>
      </c>
      <c r="F113" s="92">
        <v>525989</v>
      </c>
      <c r="G113" s="32">
        <v>56.44</v>
      </c>
      <c r="H113" s="32" t="s">
        <v>601</v>
      </c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>
        <v>44405</v>
      </c>
      <c r="B114" s="32" t="s">
        <v>1195</v>
      </c>
      <c r="C114" s="31" t="s">
        <v>1196</v>
      </c>
      <c r="D114" s="31" t="s">
        <v>1043</v>
      </c>
      <c r="E114" s="31" t="s">
        <v>599</v>
      </c>
      <c r="F114" s="92">
        <v>96000</v>
      </c>
      <c r="G114" s="32">
        <v>32.56</v>
      </c>
      <c r="H114" s="32" t="s">
        <v>601</v>
      </c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>
        <v>44405</v>
      </c>
      <c r="B115" s="32" t="s">
        <v>1197</v>
      </c>
      <c r="C115" s="31" t="s">
        <v>1198</v>
      </c>
      <c r="D115" s="31" t="s">
        <v>1199</v>
      </c>
      <c r="E115" s="31" t="s">
        <v>599</v>
      </c>
      <c r="F115" s="92">
        <v>110505</v>
      </c>
      <c r="G115" s="32">
        <v>69.819999999999993</v>
      </c>
      <c r="H115" s="32" t="s">
        <v>601</v>
      </c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>
        <v>44405</v>
      </c>
      <c r="B116" s="32" t="s">
        <v>1200</v>
      </c>
      <c r="C116" s="31" t="s">
        <v>1201</v>
      </c>
      <c r="D116" s="31" t="s">
        <v>1081</v>
      </c>
      <c r="E116" s="31" t="s">
        <v>599</v>
      </c>
      <c r="F116" s="92">
        <v>173175</v>
      </c>
      <c r="G116" s="32">
        <v>72.25</v>
      </c>
      <c r="H116" s="32" t="s">
        <v>601</v>
      </c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>
        <v>44405</v>
      </c>
      <c r="B117" s="32" t="s">
        <v>1200</v>
      </c>
      <c r="C117" s="31" t="s">
        <v>1201</v>
      </c>
      <c r="D117" s="31" t="s">
        <v>600</v>
      </c>
      <c r="E117" s="31" t="s">
        <v>599</v>
      </c>
      <c r="F117" s="92">
        <v>291512</v>
      </c>
      <c r="G117" s="32">
        <v>72.19</v>
      </c>
      <c r="H117" s="32" t="s">
        <v>601</v>
      </c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>
        <v>44405</v>
      </c>
      <c r="B118" s="32" t="s">
        <v>1087</v>
      </c>
      <c r="C118" s="31" t="s">
        <v>1088</v>
      </c>
      <c r="D118" s="31" t="s">
        <v>1220</v>
      </c>
      <c r="E118" s="31" t="s">
        <v>599</v>
      </c>
      <c r="F118" s="92">
        <v>390155</v>
      </c>
      <c r="G118" s="32">
        <v>41.66</v>
      </c>
      <c r="H118" s="32" t="s">
        <v>601</v>
      </c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>
        <v>44405</v>
      </c>
      <c r="B119" s="32" t="s">
        <v>1087</v>
      </c>
      <c r="C119" s="31" t="s">
        <v>1088</v>
      </c>
      <c r="D119" s="31" t="s">
        <v>1089</v>
      </c>
      <c r="E119" s="31" t="s">
        <v>599</v>
      </c>
      <c r="F119" s="92">
        <v>193476</v>
      </c>
      <c r="G119" s="32">
        <v>42.6</v>
      </c>
      <c r="H119" s="32" t="s">
        <v>601</v>
      </c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>
        <v>44405</v>
      </c>
      <c r="B120" s="32" t="s">
        <v>1058</v>
      </c>
      <c r="C120" s="31" t="s">
        <v>1059</v>
      </c>
      <c r="D120" s="31" t="s">
        <v>1221</v>
      </c>
      <c r="E120" s="31" t="s">
        <v>599</v>
      </c>
      <c r="F120" s="92">
        <v>290000</v>
      </c>
      <c r="G120" s="32">
        <v>29.25</v>
      </c>
      <c r="H120" s="32" t="s">
        <v>601</v>
      </c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>
        <v>44405</v>
      </c>
      <c r="B121" s="32" t="s">
        <v>1203</v>
      </c>
      <c r="C121" s="31" t="s">
        <v>1204</v>
      </c>
      <c r="D121" s="31" t="s">
        <v>600</v>
      </c>
      <c r="E121" s="31" t="s">
        <v>599</v>
      </c>
      <c r="F121" s="92">
        <v>400001</v>
      </c>
      <c r="G121" s="32">
        <v>18.760000000000002</v>
      </c>
      <c r="H121" s="32" t="s">
        <v>601</v>
      </c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>
        <v>44405</v>
      </c>
      <c r="B122" s="32" t="s">
        <v>488</v>
      </c>
      <c r="C122" s="31" t="s">
        <v>1208</v>
      </c>
      <c r="D122" s="31" t="s">
        <v>602</v>
      </c>
      <c r="E122" s="31" t="s">
        <v>599</v>
      </c>
      <c r="F122" s="92">
        <v>1111321</v>
      </c>
      <c r="G122" s="32">
        <v>264.22000000000003</v>
      </c>
      <c r="H122" s="32" t="s">
        <v>601</v>
      </c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>
        <v>44405</v>
      </c>
      <c r="B123" s="32" t="s">
        <v>1060</v>
      </c>
      <c r="C123" s="31" t="s">
        <v>1061</v>
      </c>
      <c r="D123" s="31" t="s">
        <v>600</v>
      </c>
      <c r="E123" s="31" t="s">
        <v>599</v>
      </c>
      <c r="F123" s="92">
        <v>3799993</v>
      </c>
      <c r="G123" s="32">
        <v>3.15</v>
      </c>
      <c r="H123" s="32" t="s">
        <v>601</v>
      </c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>
        <v>44405</v>
      </c>
      <c r="B124" s="32" t="s">
        <v>1091</v>
      </c>
      <c r="C124" s="31" t="s">
        <v>1092</v>
      </c>
      <c r="D124" s="31" t="s">
        <v>1093</v>
      </c>
      <c r="E124" s="31" t="s">
        <v>599</v>
      </c>
      <c r="F124" s="92">
        <v>110121</v>
      </c>
      <c r="G124" s="32">
        <v>30.9</v>
      </c>
      <c r="H124" s="32" t="s">
        <v>601</v>
      </c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>
        <v>44405</v>
      </c>
      <c r="B125" s="32" t="s">
        <v>1091</v>
      </c>
      <c r="C125" s="31" t="s">
        <v>1092</v>
      </c>
      <c r="D125" s="31" t="s">
        <v>1209</v>
      </c>
      <c r="E125" s="31" t="s">
        <v>599</v>
      </c>
      <c r="F125" s="92">
        <v>90166</v>
      </c>
      <c r="G125" s="32">
        <v>30.77</v>
      </c>
      <c r="H125" s="32" t="s">
        <v>601</v>
      </c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>
        <v>44405</v>
      </c>
      <c r="B126" s="32" t="s">
        <v>1094</v>
      </c>
      <c r="C126" s="31" t="s">
        <v>1095</v>
      </c>
      <c r="D126" s="31" t="s">
        <v>602</v>
      </c>
      <c r="E126" s="31" t="s">
        <v>599</v>
      </c>
      <c r="F126" s="92">
        <v>80714</v>
      </c>
      <c r="G126" s="32">
        <v>144.53</v>
      </c>
      <c r="H126" s="32" t="s">
        <v>601</v>
      </c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>
        <v>44405</v>
      </c>
      <c r="B127" s="32" t="s">
        <v>1097</v>
      </c>
      <c r="C127" s="31" t="s">
        <v>1098</v>
      </c>
      <c r="D127" s="31" t="s">
        <v>1222</v>
      </c>
      <c r="E127" s="31" t="s">
        <v>599</v>
      </c>
      <c r="F127" s="92">
        <v>235740</v>
      </c>
      <c r="G127" s="32">
        <v>85.38</v>
      </c>
      <c r="H127" s="32" t="s">
        <v>601</v>
      </c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>
        <v>44405</v>
      </c>
      <c r="B128" s="32" t="s">
        <v>552</v>
      </c>
      <c r="C128" s="31" t="s">
        <v>1099</v>
      </c>
      <c r="D128" s="31" t="s">
        <v>602</v>
      </c>
      <c r="E128" s="31" t="s">
        <v>599</v>
      </c>
      <c r="F128" s="92">
        <v>3114156</v>
      </c>
      <c r="G128" s="32">
        <v>232.66</v>
      </c>
      <c r="H128" s="32" t="s">
        <v>601</v>
      </c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>
        <v>44405</v>
      </c>
      <c r="B129" s="32" t="s">
        <v>552</v>
      </c>
      <c r="C129" s="31" t="s">
        <v>1099</v>
      </c>
      <c r="D129" s="31" t="s">
        <v>1086</v>
      </c>
      <c r="E129" s="31" t="s">
        <v>599</v>
      </c>
      <c r="F129" s="92">
        <v>1914740</v>
      </c>
      <c r="G129" s="32">
        <v>231.35</v>
      </c>
      <c r="H129" s="32" t="s">
        <v>601</v>
      </c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>
        <v>44405</v>
      </c>
      <c r="B130" s="32" t="s">
        <v>552</v>
      </c>
      <c r="C130" s="31" t="s">
        <v>1099</v>
      </c>
      <c r="D130" s="31" t="s">
        <v>1057</v>
      </c>
      <c r="E130" s="31" t="s">
        <v>599</v>
      </c>
      <c r="F130" s="92">
        <v>1708934</v>
      </c>
      <c r="G130" s="32">
        <v>230.97</v>
      </c>
      <c r="H130" s="32" t="s">
        <v>601</v>
      </c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>
        <v>44405</v>
      </c>
      <c r="B131" s="32" t="s">
        <v>1075</v>
      </c>
      <c r="C131" s="31" t="s">
        <v>1100</v>
      </c>
      <c r="D131" s="31" t="s">
        <v>600</v>
      </c>
      <c r="E131" s="31" t="s">
        <v>599</v>
      </c>
      <c r="F131" s="92">
        <v>6581599</v>
      </c>
      <c r="G131" s="32">
        <v>2.4</v>
      </c>
      <c r="H131" s="32" t="s">
        <v>601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>
        <v>44405</v>
      </c>
      <c r="B132" s="32" t="s">
        <v>1075</v>
      </c>
      <c r="C132" s="31" t="s">
        <v>1100</v>
      </c>
      <c r="D132" s="31" t="s">
        <v>1211</v>
      </c>
      <c r="E132" s="31" t="s">
        <v>599</v>
      </c>
      <c r="F132" s="92">
        <v>2000000</v>
      </c>
      <c r="G132" s="32">
        <v>2.29</v>
      </c>
      <c r="H132" s="32" t="s">
        <v>601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>
        <v>44405</v>
      </c>
      <c r="B133" s="32" t="s">
        <v>1075</v>
      </c>
      <c r="C133" s="31" t="s">
        <v>1100</v>
      </c>
      <c r="D133" s="31" t="s">
        <v>1210</v>
      </c>
      <c r="E133" s="31" t="s">
        <v>599</v>
      </c>
      <c r="F133" s="92">
        <v>3758507</v>
      </c>
      <c r="G133" s="32">
        <v>2.37</v>
      </c>
      <c r="H133" s="32" t="s">
        <v>601</v>
      </c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>
        <v>44405</v>
      </c>
      <c r="B134" s="32" t="s">
        <v>1164</v>
      </c>
      <c r="C134" s="31" t="s">
        <v>1212</v>
      </c>
      <c r="D134" s="31" t="s">
        <v>1043</v>
      </c>
      <c r="E134" s="31" t="s">
        <v>599</v>
      </c>
      <c r="F134" s="92">
        <v>6685629</v>
      </c>
      <c r="G134" s="32">
        <v>4.84</v>
      </c>
      <c r="H134" s="32" t="s">
        <v>601</v>
      </c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>
        <v>44405</v>
      </c>
      <c r="B135" s="32" t="s">
        <v>1164</v>
      </c>
      <c r="C135" s="31" t="s">
        <v>1212</v>
      </c>
      <c r="D135" s="31" t="s">
        <v>600</v>
      </c>
      <c r="E135" s="31" t="s">
        <v>599</v>
      </c>
      <c r="F135" s="92">
        <v>10184342</v>
      </c>
      <c r="G135" s="32">
        <v>4.79</v>
      </c>
      <c r="H135" s="32" t="s">
        <v>601</v>
      </c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>
        <v>44405</v>
      </c>
      <c r="B136" s="32" t="s">
        <v>1213</v>
      </c>
      <c r="C136" s="31" t="s">
        <v>1214</v>
      </c>
      <c r="D136" s="31" t="s">
        <v>600</v>
      </c>
      <c r="E136" s="31" t="s">
        <v>599</v>
      </c>
      <c r="F136" s="92">
        <v>509159</v>
      </c>
      <c r="G136" s="32">
        <v>25.99</v>
      </c>
      <c r="H136" s="32" t="s">
        <v>601</v>
      </c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50"/>
  <sheetViews>
    <sheetView zoomScale="85" zoomScaleNormal="85" workbookViewId="0">
      <selection activeCell="J28" sqref="J28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603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44406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604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605</v>
      </c>
      <c r="E9" s="102" t="s">
        <v>606</v>
      </c>
      <c r="F9" s="102" t="s">
        <v>607</v>
      </c>
      <c r="G9" s="102" t="s">
        <v>608</v>
      </c>
      <c r="H9" s="102" t="s">
        <v>609</v>
      </c>
      <c r="I9" s="102" t="s">
        <v>610</v>
      </c>
      <c r="J9" s="101" t="s">
        <v>611</v>
      </c>
      <c r="K9" s="102" t="s">
        <v>612</v>
      </c>
      <c r="L9" s="104" t="s">
        <v>613</v>
      </c>
      <c r="M9" s="104" t="s">
        <v>614</v>
      </c>
      <c r="N9" s="102" t="s">
        <v>615</v>
      </c>
      <c r="O9" s="103" t="s">
        <v>616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106">
        <v>1</v>
      </c>
      <c r="B10" s="107">
        <v>44291</v>
      </c>
      <c r="C10" s="108"/>
      <c r="D10" s="109" t="s">
        <v>118</v>
      </c>
      <c r="E10" s="110" t="s">
        <v>617</v>
      </c>
      <c r="F10" s="106">
        <v>1463.5</v>
      </c>
      <c r="G10" s="106">
        <v>1370</v>
      </c>
      <c r="H10" s="110">
        <f>1505.75</f>
        <v>1505.75</v>
      </c>
      <c r="I10" s="111" t="s">
        <v>618</v>
      </c>
      <c r="J10" s="112" t="s">
        <v>1009</v>
      </c>
      <c r="K10" s="113">
        <f t="shared" ref="K10:K12" si="0">H10-F10</f>
        <v>42.25</v>
      </c>
      <c r="L10" s="114">
        <f t="shared" ref="L10:L12" si="1">(F10*-0.8)/100</f>
        <v>-11.708</v>
      </c>
      <c r="M10" s="115">
        <f t="shared" ref="M10:M12" si="2">(K10+L10)/F10</f>
        <v>2.086914929962419E-2</v>
      </c>
      <c r="N10" s="112" t="s">
        <v>619</v>
      </c>
      <c r="O10" s="116">
        <v>44396</v>
      </c>
      <c r="P10" s="105"/>
      <c r="Q10" s="1"/>
      <c r="R10" s="1" t="s">
        <v>620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4.25" customHeight="1">
      <c r="A11" s="106">
        <v>2</v>
      </c>
      <c r="B11" s="107">
        <v>44342</v>
      </c>
      <c r="C11" s="108"/>
      <c r="D11" s="109" t="s">
        <v>426</v>
      </c>
      <c r="E11" s="110" t="s">
        <v>621</v>
      </c>
      <c r="F11" s="106">
        <v>2840</v>
      </c>
      <c r="G11" s="106">
        <v>2650</v>
      </c>
      <c r="H11" s="110">
        <v>2970</v>
      </c>
      <c r="I11" s="111" t="s">
        <v>622</v>
      </c>
      <c r="J11" s="112" t="s">
        <v>623</v>
      </c>
      <c r="K11" s="113">
        <f t="shared" si="0"/>
        <v>130</v>
      </c>
      <c r="L11" s="114">
        <f t="shared" si="1"/>
        <v>-22.72</v>
      </c>
      <c r="M11" s="115">
        <f t="shared" si="2"/>
        <v>3.7774647887323945E-2</v>
      </c>
      <c r="N11" s="112" t="s">
        <v>619</v>
      </c>
      <c r="O11" s="116">
        <v>44383</v>
      </c>
      <c r="P11" s="105"/>
      <c r="Q11" s="1"/>
      <c r="R11" s="1" t="s">
        <v>620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4.25" customHeight="1">
      <c r="A12" s="106">
        <v>3</v>
      </c>
      <c r="B12" s="107">
        <v>44343</v>
      </c>
      <c r="C12" s="108"/>
      <c r="D12" s="109" t="s">
        <v>76</v>
      </c>
      <c r="E12" s="110" t="s">
        <v>621</v>
      </c>
      <c r="F12" s="106">
        <v>522.5</v>
      </c>
      <c r="G12" s="106">
        <v>488</v>
      </c>
      <c r="H12" s="110">
        <v>558.5</v>
      </c>
      <c r="I12" s="111" t="s">
        <v>624</v>
      </c>
      <c r="J12" s="112" t="s">
        <v>1029</v>
      </c>
      <c r="K12" s="113">
        <f t="shared" si="0"/>
        <v>36</v>
      </c>
      <c r="L12" s="114">
        <f t="shared" si="1"/>
        <v>-4.18</v>
      </c>
      <c r="M12" s="115">
        <f t="shared" si="2"/>
        <v>6.0899521531100481E-2</v>
      </c>
      <c r="N12" s="112" t="s">
        <v>619</v>
      </c>
      <c r="O12" s="116">
        <v>44400</v>
      </c>
      <c r="P12" s="105"/>
      <c r="Q12" s="1"/>
      <c r="R12" s="1" t="s">
        <v>620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117">
        <v>4</v>
      </c>
      <c r="B13" s="118">
        <v>44348</v>
      </c>
      <c r="C13" s="119"/>
      <c r="D13" s="120" t="s">
        <v>120</v>
      </c>
      <c r="E13" s="121" t="s">
        <v>617</v>
      </c>
      <c r="F13" s="117" t="s">
        <v>1028</v>
      </c>
      <c r="G13" s="117">
        <v>2765</v>
      </c>
      <c r="H13" s="121"/>
      <c r="I13" s="122" t="s">
        <v>625</v>
      </c>
      <c r="J13" s="123" t="s">
        <v>626</v>
      </c>
      <c r="K13" s="123"/>
      <c r="L13" s="124"/>
      <c r="M13" s="125"/>
      <c r="N13" s="123"/>
      <c r="O13" s="126"/>
      <c r="P13" s="105"/>
      <c r="Q13" s="1"/>
      <c r="R13" s="1" t="s">
        <v>620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4.25" customHeight="1">
      <c r="A14" s="106">
        <v>5</v>
      </c>
      <c r="B14" s="107">
        <v>44350</v>
      </c>
      <c r="C14" s="108"/>
      <c r="D14" s="109" t="s">
        <v>404</v>
      </c>
      <c r="E14" s="110" t="s">
        <v>617</v>
      </c>
      <c r="F14" s="106">
        <v>292</v>
      </c>
      <c r="G14" s="106">
        <v>275</v>
      </c>
      <c r="H14" s="110">
        <v>315</v>
      </c>
      <c r="I14" s="111" t="s">
        <v>627</v>
      </c>
      <c r="J14" s="112" t="s">
        <v>628</v>
      </c>
      <c r="K14" s="113">
        <f>H14-F14</f>
        <v>23</v>
      </c>
      <c r="L14" s="114">
        <f>(F14*-0.8)/100</f>
        <v>-2.3360000000000003</v>
      </c>
      <c r="M14" s="115">
        <f>(K14+L14)/F14</f>
        <v>7.0767123287671235E-2</v>
      </c>
      <c r="N14" s="112" t="s">
        <v>619</v>
      </c>
      <c r="O14" s="116">
        <v>44390</v>
      </c>
      <c r="P14" s="105"/>
      <c r="Q14" s="1"/>
      <c r="R14" s="1" t="s">
        <v>620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17">
        <v>6</v>
      </c>
      <c r="B15" s="118">
        <v>44357</v>
      </c>
      <c r="C15" s="119"/>
      <c r="D15" s="120" t="s">
        <v>82</v>
      </c>
      <c r="E15" s="121" t="s">
        <v>621</v>
      </c>
      <c r="F15" s="117" t="s">
        <v>629</v>
      </c>
      <c r="G15" s="117">
        <v>3345</v>
      </c>
      <c r="H15" s="121"/>
      <c r="I15" s="122" t="s">
        <v>630</v>
      </c>
      <c r="J15" s="123" t="s">
        <v>626</v>
      </c>
      <c r="K15" s="123"/>
      <c r="L15" s="124"/>
      <c r="M15" s="125"/>
      <c r="N15" s="123"/>
      <c r="O15" s="126"/>
      <c r="P15" s="105"/>
      <c r="Q15" s="1"/>
      <c r="R15" s="1" t="s">
        <v>620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4.25" customHeight="1">
      <c r="A16" s="106">
        <v>7</v>
      </c>
      <c r="B16" s="107">
        <v>44362</v>
      </c>
      <c r="C16" s="108"/>
      <c r="D16" s="109" t="s">
        <v>493</v>
      </c>
      <c r="E16" s="110" t="s">
        <v>621</v>
      </c>
      <c r="F16" s="106">
        <v>131</v>
      </c>
      <c r="G16" s="106">
        <v>123</v>
      </c>
      <c r="H16" s="110">
        <v>141</v>
      </c>
      <c r="I16" s="111">
        <v>150</v>
      </c>
      <c r="J16" s="112" t="s">
        <v>631</v>
      </c>
      <c r="K16" s="113">
        <f>H16-F16</f>
        <v>10</v>
      </c>
      <c r="L16" s="114">
        <f>(F16*-0.8)/100</f>
        <v>-1.048</v>
      </c>
      <c r="M16" s="115">
        <f>(K16+L16)/F16</f>
        <v>6.8335877862595415E-2</v>
      </c>
      <c r="N16" s="112" t="s">
        <v>619</v>
      </c>
      <c r="O16" s="116">
        <v>44383</v>
      </c>
      <c r="P16" s="105"/>
      <c r="Q16" s="1"/>
      <c r="R16" s="1" t="s">
        <v>632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117">
        <v>8</v>
      </c>
      <c r="B17" s="118">
        <v>44363</v>
      </c>
      <c r="C17" s="119"/>
      <c r="D17" s="120" t="s">
        <v>102</v>
      </c>
      <c r="E17" s="121" t="s">
        <v>617</v>
      </c>
      <c r="F17" s="117" t="s">
        <v>1030</v>
      </c>
      <c r="G17" s="117">
        <v>1111.5</v>
      </c>
      <c r="H17" s="121"/>
      <c r="I17" s="122" t="s">
        <v>633</v>
      </c>
      <c r="J17" s="123" t="s">
        <v>626</v>
      </c>
      <c r="K17" s="123"/>
      <c r="L17" s="124"/>
      <c r="M17" s="125"/>
      <c r="N17" s="123"/>
      <c r="O17" s="126"/>
      <c r="P17" s="105"/>
      <c r="Q17" s="1"/>
      <c r="R17" s="1" t="s">
        <v>620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51">
        <v>9</v>
      </c>
      <c r="B18" s="352">
        <v>44382</v>
      </c>
      <c r="C18" s="353"/>
      <c r="D18" s="354" t="s">
        <v>351</v>
      </c>
      <c r="E18" s="355" t="s">
        <v>621</v>
      </c>
      <c r="F18" s="356">
        <v>855</v>
      </c>
      <c r="G18" s="356">
        <v>795</v>
      </c>
      <c r="H18" s="355">
        <v>905</v>
      </c>
      <c r="I18" s="357" t="s">
        <v>634</v>
      </c>
      <c r="J18" s="112" t="s">
        <v>977</v>
      </c>
      <c r="K18" s="113">
        <f>H18-F18</f>
        <v>50</v>
      </c>
      <c r="L18" s="114">
        <f>(F18*-0.8)/100</f>
        <v>-6.84</v>
      </c>
      <c r="M18" s="115">
        <f>(K18+L18)/F18</f>
        <v>5.0479532163742687E-2</v>
      </c>
      <c r="N18" s="112" t="s">
        <v>619</v>
      </c>
      <c r="O18" s="116">
        <v>44392</v>
      </c>
      <c r="P18" s="105"/>
      <c r="Q18" s="1"/>
      <c r="R18" s="1" t="s">
        <v>632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351">
        <v>10</v>
      </c>
      <c r="B19" s="352">
        <v>44384</v>
      </c>
      <c r="C19" s="353"/>
      <c r="D19" s="354" t="s">
        <v>170</v>
      </c>
      <c r="E19" s="355" t="s">
        <v>621</v>
      </c>
      <c r="F19" s="356">
        <v>166</v>
      </c>
      <c r="G19" s="356">
        <v>157</v>
      </c>
      <c r="H19" s="355">
        <v>176.5</v>
      </c>
      <c r="I19" s="357" t="s">
        <v>635</v>
      </c>
      <c r="J19" s="112" t="s">
        <v>968</v>
      </c>
      <c r="K19" s="113">
        <f>H19-F19</f>
        <v>10.5</v>
      </c>
      <c r="L19" s="114">
        <f>(F19*-0.8)/100</f>
        <v>-1.3280000000000001</v>
      </c>
      <c r="M19" s="115">
        <f>(K19+L19)/F19</f>
        <v>5.5253012048192773E-2</v>
      </c>
      <c r="N19" s="112" t="s">
        <v>619</v>
      </c>
      <c r="O19" s="116">
        <v>44391</v>
      </c>
      <c r="P19" s="105"/>
      <c r="Q19" s="1"/>
      <c r="R19" s="1" t="s">
        <v>620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351">
        <v>11</v>
      </c>
      <c r="B20" s="352">
        <v>44384</v>
      </c>
      <c r="C20" s="353"/>
      <c r="D20" s="354" t="s">
        <v>40</v>
      </c>
      <c r="E20" s="355" t="s">
        <v>621</v>
      </c>
      <c r="F20" s="356">
        <v>852</v>
      </c>
      <c r="G20" s="356">
        <v>814</v>
      </c>
      <c r="H20" s="355">
        <v>901.5</v>
      </c>
      <c r="I20" s="357" t="s">
        <v>636</v>
      </c>
      <c r="J20" s="112" t="s">
        <v>1065</v>
      </c>
      <c r="K20" s="113">
        <f t="shared" ref="K20" si="3">H20-F20</f>
        <v>49.5</v>
      </c>
      <c r="L20" s="114">
        <f t="shared" ref="L20" si="4">(F20*-0.8)/100</f>
        <v>-6.8159999999999998</v>
      </c>
      <c r="M20" s="115">
        <f t="shared" ref="M20" si="5">(K20+L20)/F20</f>
        <v>5.0098591549295773E-2</v>
      </c>
      <c r="N20" s="112" t="s">
        <v>619</v>
      </c>
      <c r="O20" s="116">
        <v>44404</v>
      </c>
      <c r="P20" s="105"/>
      <c r="Q20" s="1"/>
      <c r="R20" s="1" t="s">
        <v>620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7">
        <v>12</v>
      </c>
      <c r="B21" s="118">
        <v>44385</v>
      </c>
      <c r="C21" s="128"/>
      <c r="D21" s="120" t="s">
        <v>585</v>
      </c>
      <c r="E21" s="121" t="s">
        <v>621</v>
      </c>
      <c r="F21" s="117" t="s">
        <v>637</v>
      </c>
      <c r="G21" s="117">
        <v>2060</v>
      </c>
      <c r="H21" s="121"/>
      <c r="I21" s="122">
        <v>2500</v>
      </c>
      <c r="J21" s="123" t="s">
        <v>626</v>
      </c>
      <c r="K21" s="123"/>
      <c r="L21" s="124"/>
      <c r="M21" s="125"/>
      <c r="N21" s="123"/>
      <c r="O21" s="126"/>
      <c r="P21" s="105"/>
      <c r="Q21" s="1"/>
      <c r="R21" s="1" t="s">
        <v>632</v>
      </c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2.75" customHeight="1">
      <c r="A22" s="127">
        <v>13</v>
      </c>
      <c r="B22" s="118">
        <v>44385</v>
      </c>
      <c r="C22" s="128"/>
      <c r="D22" s="120" t="s">
        <v>155</v>
      </c>
      <c r="E22" s="121" t="s">
        <v>621</v>
      </c>
      <c r="F22" s="117" t="s">
        <v>638</v>
      </c>
      <c r="G22" s="117">
        <v>6950</v>
      </c>
      <c r="H22" s="121"/>
      <c r="I22" s="122" t="s">
        <v>639</v>
      </c>
      <c r="J22" s="123" t="s">
        <v>626</v>
      </c>
      <c r="K22" s="123"/>
      <c r="L22" s="124"/>
      <c r="M22" s="125"/>
      <c r="N22" s="123"/>
      <c r="O22" s="126"/>
      <c r="P22" s="105"/>
      <c r="Q22" s="1"/>
      <c r="R22" s="1" t="s">
        <v>620</v>
      </c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2.75" customHeight="1">
      <c r="A23" s="127">
        <v>14</v>
      </c>
      <c r="B23" s="118">
        <v>44396</v>
      </c>
      <c r="C23" s="128"/>
      <c r="D23" s="120" t="s">
        <v>131</v>
      </c>
      <c r="E23" s="121" t="s">
        <v>621</v>
      </c>
      <c r="F23" s="117" t="s">
        <v>1007</v>
      </c>
      <c r="G23" s="117">
        <v>510</v>
      </c>
      <c r="H23" s="121"/>
      <c r="I23" s="122" t="s">
        <v>1008</v>
      </c>
      <c r="J23" s="123" t="s">
        <v>626</v>
      </c>
      <c r="K23" s="123"/>
      <c r="L23" s="124"/>
      <c r="M23" s="125"/>
      <c r="N23" s="123"/>
      <c r="O23" s="126"/>
      <c r="P23" s="105"/>
      <c r="Q23" s="1"/>
      <c r="R23" s="1" t="s">
        <v>620</v>
      </c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>
      <c r="A24" s="127">
        <v>15</v>
      </c>
      <c r="B24" s="118">
        <v>44397</v>
      </c>
      <c r="C24" s="128"/>
      <c r="D24" s="120" t="s">
        <v>137</v>
      </c>
      <c r="E24" s="121" t="s">
        <v>621</v>
      </c>
      <c r="F24" s="117" t="s">
        <v>1011</v>
      </c>
      <c r="G24" s="117">
        <v>96.5</v>
      </c>
      <c r="H24" s="121"/>
      <c r="I24" s="122" t="s">
        <v>1012</v>
      </c>
      <c r="J24" s="123" t="s">
        <v>626</v>
      </c>
      <c r="K24" s="123"/>
      <c r="L24" s="124"/>
      <c r="M24" s="125"/>
      <c r="N24" s="123"/>
      <c r="O24" s="126"/>
      <c r="P24" s="105"/>
      <c r="Q24" s="1"/>
      <c r="R24" s="1" t="s">
        <v>620</v>
      </c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>
      <c r="A25" s="127">
        <v>16</v>
      </c>
      <c r="B25" s="118">
        <v>44399</v>
      </c>
      <c r="C25" s="128"/>
      <c r="D25" s="120" t="s">
        <v>147</v>
      </c>
      <c r="E25" s="121" t="s">
        <v>617</v>
      </c>
      <c r="F25" s="117" t="s">
        <v>1223</v>
      </c>
      <c r="G25" s="117">
        <v>1447</v>
      </c>
      <c r="H25" s="121"/>
      <c r="I25" s="122" t="s">
        <v>1020</v>
      </c>
      <c r="J25" s="123" t="s">
        <v>626</v>
      </c>
      <c r="K25" s="123"/>
      <c r="L25" s="124"/>
      <c r="M25" s="125"/>
      <c r="N25" s="123"/>
      <c r="O25" s="126"/>
      <c r="P25" s="105"/>
      <c r="Q25" s="1"/>
      <c r="R25" s="1" t="s">
        <v>620</v>
      </c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>
      <c r="A26" s="351">
        <v>17</v>
      </c>
      <c r="B26" s="352">
        <v>44399</v>
      </c>
      <c r="C26" s="353"/>
      <c r="D26" s="354" t="s">
        <v>461</v>
      </c>
      <c r="E26" s="355" t="s">
        <v>621</v>
      </c>
      <c r="F26" s="356">
        <v>243</v>
      </c>
      <c r="G26" s="356">
        <v>228</v>
      </c>
      <c r="H26" s="355">
        <v>261.5</v>
      </c>
      <c r="I26" s="357" t="s">
        <v>1022</v>
      </c>
      <c r="J26" s="112" t="s">
        <v>675</v>
      </c>
      <c r="K26" s="113">
        <f>H26-F26</f>
        <v>18.5</v>
      </c>
      <c r="L26" s="114">
        <f>(F26*-0.8)/100</f>
        <v>-1.944</v>
      </c>
      <c r="M26" s="115">
        <f>(K26+L26)/F26</f>
        <v>6.8131687242798361E-2</v>
      </c>
      <c r="N26" s="112" t="s">
        <v>619</v>
      </c>
      <c r="O26" s="116">
        <v>44403</v>
      </c>
      <c r="P26" s="105"/>
      <c r="Q26" s="1"/>
      <c r="R26" s="1" t="s">
        <v>632</v>
      </c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>
      <c r="A27" s="127"/>
      <c r="B27" s="118"/>
      <c r="C27" s="128"/>
      <c r="D27" s="120"/>
      <c r="E27" s="121"/>
      <c r="F27" s="425"/>
      <c r="G27" s="404"/>
      <c r="H27" s="429"/>
      <c r="I27" s="122"/>
      <c r="J27" s="123"/>
      <c r="K27" s="123"/>
      <c r="L27" s="124"/>
      <c r="M27" s="125"/>
      <c r="N27" s="123"/>
      <c r="O27" s="126"/>
      <c r="P27" s="105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2.75" customHeight="1">
      <c r="A28" s="127"/>
      <c r="B28" s="118"/>
      <c r="C28" s="128"/>
      <c r="D28" s="120"/>
      <c r="E28" s="427"/>
      <c r="F28" s="433"/>
      <c r="G28" s="433"/>
      <c r="H28" s="434"/>
      <c r="I28" s="428"/>
      <c r="J28" s="123"/>
      <c r="K28" s="123"/>
      <c r="L28" s="124"/>
      <c r="M28" s="125"/>
      <c r="N28" s="123"/>
      <c r="O28" s="126"/>
      <c r="P28" s="105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2.75" customHeight="1">
      <c r="A29" s="127"/>
      <c r="B29" s="118"/>
      <c r="C29" s="128"/>
      <c r="D29" s="120"/>
      <c r="E29" s="427"/>
      <c r="F29" s="433"/>
      <c r="G29" s="433"/>
      <c r="H29" s="434"/>
      <c r="I29" s="428"/>
      <c r="J29" s="123"/>
      <c r="K29" s="123"/>
      <c r="L29" s="124"/>
      <c r="M29" s="125"/>
      <c r="N29" s="123"/>
      <c r="O29" s="126"/>
      <c r="P29" s="105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4.25" customHeight="1">
      <c r="A30" s="127"/>
      <c r="B30" s="129"/>
      <c r="C30" s="128"/>
      <c r="D30" s="130"/>
      <c r="E30" s="131"/>
      <c r="F30" s="430"/>
      <c r="G30" s="431"/>
      <c r="H30" s="432"/>
      <c r="I30" s="132"/>
      <c r="J30" s="133"/>
      <c r="K30" s="133"/>
      <c r="L30" s="134"/>
      <c r="M30" s="135"/>
      <c r="N30" s="136"/>
      <c r="O30" s="137"/>
      <c r="P30" s="105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4.25" customHeight="1">
      <c r="A31" s="138"/>
      <c r="B31" s="139"/>
      <c r="C31" s="140"/>
      <c r="D31" s="141"/>
      <c r="E31" s="142"/>
      <c r="F31" s="142"/>
      <c r="H31" s="142"/>
      <c r="I31" s="143"/>
      <c r="J31" s="144"/>
      <c r="K31" s="144"/>
      <c r="L31" s="145"/>
      <c r="M31" s="146"/>
      <c r="N31" s="147"/>
      <c r="O31" s="148"/>
      <c r="P31" s="149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4.25" customHeight="1">
      <c r="A32" s="138"/>
      <c r="B32" s="139"/>
      <c r="C32" s="140"/>
      <c r="D32" s="141"/>
      <c r="E32" s="142"/>
      <c r="F32" s="142"/>
      <c r="G32" s="138"/>
      <c r="H32" s="142"/>
      <c r="I32" s="143"/>
      <c r="J32" s="144"/>
      <c r="K32" s="144"/>
      <c r="L32" s="145"/>
      <c r="M32" s="146"/>
      <c r="N32" s="147"/>
      <c r="O32" s="148"/>
      <c r="P32" s="149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50" t="s">
        <v>640</v>
      </c>
      <c r="B33" s="151"/>
      <c r="C33" s="152"/>
      <c r="D33" s="153"/>
      <c r="E33" s="154"/>
      <c r="F33" s="154"/>
      <c r="G33" s="154"/>
      <c r="H33" s="154"/>
      <c r="I33" s="154"/>
      <c r="J33" s="155"/>
      <c r="K33" s="154"/>
      <c r="L33" s="156"/>
      <c r="M33" s="61"/>
      <c r="N33" s="155"/>
      <c r="O33" s="152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" customHeight="1">
      <c r="A34" s="157" t="s">
        <v>641</v>
      </c>
      <c r="B34" s="150"/>
      <c r="C34" s="150"/>
      <c r="D34" s="150"/>
      <c r="E34" s="44"/>
      <c r="F34" s="158" t="s">
        <v>642</v>
      </c>
      <c r="G34" s="6"/>
      <c r="H34" s="6"/>
      <c r="I34" s="6"/>
      <c r="J34" s="159"/>
      <c r="K34" s="160"/>
      <c r="L34" s="160"/>
      <c r="M34" s="161"/>
      <c r="N34" s="1"/>
      <c r="O34" s="162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</row>
    <row r="35" spans="1:38" ht="12" customHeight="1">
      <c r="A35" s="150" t="s">
        <v>643</v>
      </c>
      <c r="B35" s="150"/>
      <c r="C35" s="150"/>
      <c r="D35" s="150"/>
      <c r="E35" s="6"/>
      <c r="F35" s="158" t="s">
        <v>644</v>
      </c>
      <c r="G35" s="6"/>
      <c r="H35" s="6"/>
      <c r="I35" s="6"/>
      <c r="J35" s="159"/>
      <c r="K35" s="160"/>
      <c r="L35" s="160"/>
      <c r="M35" s="161"/>
      <c r="N35" s="1"/>
      <c r="O35" s="162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ht="12" customHeight="1">
      <c r="A36" s="150"/>
      <c r="B36" s="150"/>
      <c r="C36" s="150"/>
      <c r="D36" s="150"/>
      <c r="E36" s="6"/>
      <c r="F36" s="6"/>
      <c r="G36" s="6"/>
      <c r="H36" s="6"/>
      <c r="I36" s="6"/>
      <c r="J36" s="163"/>
      <c r="K36" s="160"/>
      <c r="L36" s="160"/>
      <c r="M36" s="6"/>
      <c r="N36" s="164"/>
      <c r="O36" s="1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</row>
    <row r="37" spans="1:38" ht="12.75" customHeight="1">
      <c r="A37" s="1"/>
      <c r="B37" s="165" t="s">
        <v>645</v>
      </c>
      <c r="C37" s="165"/>
      <c r="D37" s="165"/>
      <c r="E37" s="165"/>
      <c r="F37" s="166"/>
      <c r="G37" s="6"/>
      <c r="H37" s="6"/>
      <c r="I37" s="167"/>
      <c r="J37" s="168"/>
      <c r="K37" s="169"/>
      <c r="L37" s="168"/>
      <c r="M37" s="6"/>
      <c r="N37" s="1"/>
      <c r="O37" s="1"/>
      <c r="P37" s="1"/>
      <c r="R37" s="61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101" t="s">
        <v>16</v>
      </c>
      <c r="B38" s="170" t="s">
        <v>590</v>
      </c>
      <c r="C38" s="104"/>
      <c r="D38" s="103" t="s">
        <v>605</v>
      </c>
      <c r="E38" s="102" t="s">
        <v>606</v>
      </c>
      <c r="F38" s="102" t="s">
        <v>607</v>
      </c>
      <c r="G38" s="102" t="s">
        <v>646</v>
      </c>
      <c r="H38" s="102" t="s">
        <v>609</v>
      </c>
      <c r="I38" s="102" t="s">
        <v>610</v>
      </c>
      <c r="J38" s="102" t="s">
        <v>611</v>
      </c>
      <c r="K38" s="170" t="s">
        <v>647</v>
      </c>
      <c r="L38" s="171" t="s">
        <v>613</v>
      </c>
      <c r="M38" s="104" t="s">
        <v>614</v>
      </c>
      <c r="N38" s="102" t="s">
        <v>615</v>
      </c>
      <c r="O38" s="103" t="s">
        <v>616</v>
      </c>
      <c r="P38" s="1"/>
      <c r="Q38" s="1"/>
      <c r="R38" s="61"/>
      <c r="S38" s="61"/>
      <c r="T38" s="61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</row>
    <row r="39" spans="1:38" ht="15" customHeight="1">
      <c r="A39" s="359">
        <v>1</v>
      </c>
      <c r="B39" s="360">
        <v>44371</v>
      </c>
      <c r="C39" s="361"/>
      <c r="D39" s="362" t="s">
        <v>51</v>
      </c>
      <c r="E39" s="363" t="s">
        <v>621</v>
      </c>
      <c r="F39" s="363">
        <v>743</v>
      </c>
      <c r="G39" s="363">
        <v>718</v>
      </c>
      <c r="H39" s="363">
        <v>737</v>
      </c>
      <c r="I39" s="363" t="s">
        <v>648</v>
      </c>
      <c r="J39" s="364" t="s">
        <v>652</v>
      </c>
      <c r="K39" s="365">
        <f t="shared" ref="K39" si="6">H39-F39</f>
        <v>-6</v>
      </c>
      <c r="L39" s="366">
        <f t="shared" ref="L39" si="7">(F39*-0.7)/100</f>
        <v>-5.2010000000000005</v>
      </c>
      <c r="M39" s="367">
        <f t="shared" ref="M39" si="8">(K39+L39)/F39</f>
        <v>-1.5075370121130553E-2</v>
      </c>
      <c r="N39" s="364" t="s">
        <v>653</v>
      </c>
      <c r="O39" s="368">
        <v>44392</v>
      </c>
      <c r="P39" s="1"/>
      <c r="Q39" s="1"/>
      <c r="R39" s="6" t="s">
        <v>620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177">
        <v>2</v>
      </c>
      <c r="B40" s="107">
        <v>44372</v>
      </c>
      <c r="C40" s="178"/>
      <c r="D40" s="179" t="s">
        <v>143</v>
      </c>
      <c r="E40" s="106" t="s">
        <v>621</v>
      </c>
      <c r="F40" s="106">
        <v>1725</v>
      </c>
      <c r="G40" s="106">
        <v>1665</v>
      </c>
      <c r="H40" s="106">
        <v>1764</v>
      </c>
      <c r="I40" s="106" t="s">
        <v>649</v>
      </c>
      <c r="J40" s="112" t="s">
        <v>650</v>
      </c>
      <c r="K40" s="112">
        <f t="shared" ref="K40:K42" si="9">H40-F40</f>
        <v>39</v>
      </c>
      <c r="L40" s="114">
        <f t="shared" ref="L40:L41" si="10">(F40*-0.7)/100</f>
        <v>-12.074999999999999</v>
      </c>
      <c r="M40" s="115">
        <f t="shared" ref="M40:M42" si="11">(K40+L40)/F40</f>
        <v>1.5608695652173913E-2</v>
      </c>
      <c r="N40" s="112" t="s">
        <v>619</v>
      </c>
      <c r="O40" s="116">
        <v>44384</v>
      </c>
      <c r="P40" s="1"/>
      <c r="Q40" s="1"/>
      <c r="R40" s="6" t="s">
        <v>620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177">
        <v>3</v>
      </c>
      <c r="B41" s="107">
        <v>44375</v>
      </c>
      <c r="C41" s="178"/>
      <c r="D41" s="179" t="s">
        <v>157</v>
      </c>
      <c r="E41" s="106" t="s">
        <v>621</v>
      </c>
      <c r="F41" s="106">
        <v>2825</v>
      </c>
      <c r="G41" s="106">
        <v>2735</v>
      </c>
      <c r="H41" s="106">
        <v>2902.5</v>
      </c>
      <c r="I41" s="106">
        <v>3000</v>
      </c>
      <c r="J41" s="112" t="s">
        <v>651</v>
      </c>
      <c r="K41" s="112">
        <f t="shared" si="9"/>
        <v>77.5</v>
      </c>
      <c r="L41" s="114">
        <f t="shared" si="10"/>
        <v>-19.774999999999999</v>
      </c>
      <c r="M41" s="115">
        <f t="shared" si="11"/>
        <v>2.0433628318584071E-2</v>
      </c>
      <c r="N41" s="112" t="s">
        <v>619</v>
      </c>
      <c r="O41" s="116">
        <v>44382</v>
      </c>
      <c r="P41" s="1"/>
      <c r="Q41" s="1"/>
      <c r="R41" s="6" t="s">
        <v>632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180">
        <v>4</v>
      </c>
      <c r="B42" s="181">
        <v>44377</v>
      </c>
      <c r="C42" s="182"/>
      <c r="D42" s="183" t="s">
        <v>469</v>
      </c>
      <c r="E42" s="184" t="s">
        <v>621</v>
      </c>
      <c r="F42" s="184">
        <v>205</v>
      </c>
      <c r="G42" s="184">
        <v>199</v>
      </c>
      <c r="H42" s="184">
        <v>199</v>
      </c>
      <c r="I42" s="184">
        <v>215</v>
      </c>
      <c r="J42" s="185" t="s">
        <v>652</v>
      </c>
      <c r="K42" s="185">
        <f t="shared" si="9"/>
        <v>-6</v>
      </c>
      <c r="L42" s="186">
        <f>(F42*-0.07)/100</f>
        <v>-0.14350000000000002</v>
      </c>
      <c r="M42" s="187">
        <f t="shared" si="11"/>
        <v>-2.996829268292683E-2</v>
      </c>
      <c r="N42" s="185" t="s">
        <v>653</v>
      </c>
      <c r="O42" s="188">
        <v>44389</v>
      </c>
      <c r="P42" s="1"/>
      <c r="Q42" s="1"/>
      <c r="R42" s="6" t="s">
        <v>620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5" customHeight="1">
      <c r="A43" s="405">
        <v>5</v>
      </c>
      <c r="B43" s="406">
        <v>44377</v>
      </c>
      <c r="C43" s="407"/>
      <c r="D43" s="408" t="s">
        <v>70</v>
      </c>
      <c r="E43" s="409" t="s">
        <v>621</v>
      </c>
      <c r="F43" s="409">
        <v>1598</v>
      </c>
      <c r="G43" s="409">
        <v>1545</v>
      </c>
      <c r="H43" s="409">
        <v>1605</v>
      </c>
      <c r="I43" s="409">
        <v>1700</v>
      </c>
      <c r="J43" s="410" t="s">
        <v>663</v>
      </c>
      <c r="K43" s="410">
        <f t="shared" ref="K43" si="12">H43-F43</f>
        <v>7</v>
      </c>
      <c r="L43" s="411">
        <f t="shared" ref="L43" si="13">(F43*-0.7)/100</f>
        <v>-11.186</v>
      </c>
      <c r="M43" s="412">
        <f t="shared" ref="M43" si="14">(K43+L43)/F43</f>
        <v>-2.6195244055068835E-3</v>
      </c>
      <c r="N43" s="410" t="s">
        <v>857</v>
      </c>
      <c r="O43" s="413">
        <v>44400</v>
      </c>
      <c r="P43" s="1"/>
      <c r="Q43" s="1"/>
      <c r="R43" s="6" t="s">
        <v>632</v>
      </c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5" customHeight="1">
      <c r="A44" s="177">
        <v>6</v>
      </c>
      <c r="B44" s="107">
        <v>44377</v>
      </c>
      <c r="C44" s="178"/>
      <c r="D44" s="179" t="s">
        <v>366</v>
      </c>
      <c r="E44" s="106" t="s">
        <v>621</v>
      </c>
      <c r="F44" s="106">
        <v>712.5</v>
      </c>
      <c r="G44" s="106">
        <v>695</v>
      </c>
      <c r="H44" s="106">
        <v>733.5</v>
      </c>
      <c r="I44" s="106">
        <v>760</v>
      </c>
      <c r="J44" s="112" t="s">
        <v>654</v>
      </c>
      <c r="K44" s="112">
        <f t="shared" ref="K44:K56" si="15">H44-F44</f>
        <v>21</v>
      </c>
      <c r="L44" s="114">
        <f t="shared" ref="L44:L46" si="16">(F44*-0.7)/100</f>
        <v>-4.9874999999999998</v>
      </c>
      <c r="M44" s="115">
        <f t="shared" ref="M44:M56" si="17">(K44+L44)/F44</f>
        <v>2.2473684210526316E-2</v>
      </c>
      <c r="N44" s="112" t="s">
        <v>619</v>
      </c>
      <c r="O44" s="116">
        <v>44378</v>
      </c>
      <c r="P44" s="1"/>
      <c r="Q44" s="1"/>
      <c r="R44" s="6" t="s">
        <v>632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5" customHeight="1">
      <c r="A45" s="177">
        <v>7</v>
      </c>
      <c r="B45" s="107">
        <v>44378</v>
      </c>
      <c r="C45" s="178"/>
      <c r="D45" s="179" t="s">
        <v>400</v>
      </c>
      <c r="E45" s="106" t="s">
        <v>621</v>
      </c>
      <c r="F45" s="106">
        <v>54.75</v>
      </c>
      <c r="G45" s="106">
        <v>53</v>
      </c>
      <c r="H45" s="106">
        <v>56.4</v>
      </c>
      <c r="I45" s="106" t="s">
        <v>655</v>
      </c>
      <c r="J45" s="112" t="s">
        <v>656</v>
      </c>
      <c r="K45" s="112">
        <f t="shared" si="15"/>
        <v>1.6499999999999986</v>
      </c>
      <c r="L45" s="114">
        <f t="shared" si="16"/>
        <v>-0.38324999999999998</v>
      </c>
      <c r="M45" s="115">
        <f t="shared" si="17"/>
        <v>2.3136986301369841E-2</v>
      </c>
      <c r="N45" s="112" t="s">
        <v>619</v>
      </c>
      <c r="O45" s="116">
        <v>44379</v>
      </c>
      <c r="P45" s="1"/>
      <c r="Q45" s="1"/>
      <c r="R45" s="6" t="s">
        <v>620</v>
      </c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5" customHeight="1">
      <c r="A46" s="177">
        <v>8</v>
      </c>
      <c r="B46" s="107">
        <v>44378</v>
      </c>
      <c r="C46" s="178"/>
      <c r="D46" s="179" t="s">
        <v>354</v>
      </c>
      <c r="E46" s="106" t="s">
        <v>621</v>
      </c>
      <c r="F46" s="106">
        <v>182.5</v>
      </c>
      <c r="G46" s="106">
        <v>177</v>
      </c>
      <c r="H46" s="106">
        <v>188</v>
      </c>
      <c r="I46" s="106">
        <v>193</v>
      </c>
      <c r="J46" s="112" t="s">
        <v>657</v>
      </c>
      <c r="K46" s="112">
        <f t="shared" si="15"/>
        <v>5.5</v>
      </c>
      <c r="L46" s="114">
        <f t="shared" si="16"/>
        <v>-1.2774999999999999</v>
      </c>
      <c r="M46" s="115">
        <f t="shared" si="17"/>
        <v>2.3136986301369865E-2</v>
      </c>
      <c r="N46" s="112" t="s">
        <v>619</v>
      </c>
      <c r="O46" s="116">
        <v>44379</v>
      </c>
      <c r="P46" s="1"/>
      <c r="Q46" s="1"/>
      <c r="R46" s="6" t="s">
        <v>632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5" customHeight="1">
      <c r="A47" s="177">
        <v>9</v>
      </c>
      <c r="B47" s="190">
        <v>44379</v>
      </c>
      <c r="C47" s="178"/>
      <c r="D47" s="179" t="s">
        <v>385</v>
      </c>
      <c r="E47" s="106" t="s">
        <v>621</v>
      </c>
      <c r="F47" s="106">
        <v>159.5</v>
      </c>
      <c r="G47" s="106">
        <v>154</v>
      </c>
      <c r="H47" s="106">
        <v>164.25</v>
      </c>
      <c r="I47" s="106" t="s">
        <v>658</v>
      </c>
      <c r="J47" s="112" t="s">
        <v>659</v>
      </c>
      <c r="K47" s="112">
        <f t="shared" si="15"/>
        <v>4.75</v>
      </c>
      <c r="L47" s="114">
        <f>(F47*-0.07)/100</f>
        <v>-0.11165000000000001</v>
      </c>
      <c r="M47" s="115">
        <f t="shared" si="17"/>
        <v>2.9080564263322884E-2</v>
      </c>
      <c r="N47" s="112" t="s">
        <v>619</v>
      </c>
      <c r="O47" s="191">
        <v>44379</v>
      </c>
      <c r="P47" s="1"/>
      <c r="Q47" s="1"/>
      <c r="R47" s="6" t="s">
        <v>620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5" customHeight="1">
      <c r="A48" s="177">
        <v>10</v>
      </c>
      <c r="B48" s="190">
        <v>44379</v>
      </c>
      <c r="C48" s="178"/>
      <c r="D48" s="179" t="s">
        <v>660</v>
      </c>
      <c r="E48" s="106" t="s">
        <v>621</v>
      </c>
      <c r="F48" s="106">
        <v>1003</v>
      </c>
      <c r="G48" s="106">
        <v>970</v>
      </c>
      <c r="H48" s="106">
        <v>1032.5</v>
      </c>
      <c r="I48" s="106">
        <v>1060</v>
      </c>
      <c r="J48" s="112" t="s">
        <v>661</v>
      </c>
      <c r="K48" s="112">
        <f t="shared" si="15"/>
        <v>29.5</v>
      </c>
      <c r="L48" s="114">
        <f>(F48*-0.7)/100</f>
        <v>-7.020999999999999</v>
      </c>
      <c r="M48" s="115">
        <f t="shared" si="17"/>
        <v>2.2411764705882353E-2</v>
      </c>
      <c r="N48" s="112" t="s">
        <v>619</v>
      </c>
      <c r="O48" s="116">
        <v>44382</v>
      </c>
      <c r="P48" s="1"/>
      <c r="Q48" s="1"/>
      <c r="R48" s="6" t="s">
        <v>632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5" customHeight="1">
      <c r="A49" s="177">
        <v>11</v>
      </c>
      <c r="B49" s="107">
        <v>44382</v>
      </c>
      <c r="C49" s="178"/>
      <c r="D49" s="179" t="s">
        <v>529</v>
      </c>
      <c r="E49" s="106" t="s">
        <v>621</v>
      </c>
      <c r="F49" s="106">
        <v>280.5</v>
      </c>
      <c r="G49" s="106">
        <v>273</v>
      </c>
      <c r="H49" s="106">
        <v>287.5</v>
      </c>
      <c r="I49" s="106" t="s">
        <v>662</v>
      </c>
      <c r="J49" s="112" t="s">
        <v>663</v>
      </c>
      <c r="K49" s="112">
        <f t="shared" si="15"/>
        <v>7</v>
      </c>
      <c r="L49" s="114">
        <f t="shared" ref="L49:L53" si="18">(F49*-0.07)/100</f>
        <v>-0.19635000000000002</v>
      </c>
      <c r="M49" s="115">
        <f t="shared" si="17"/>
        <v>2.4255436720142604E-2</v>
      </c>
      <c r="N49" s="112" t="s">
        <v>619</v>
      </c>
      <c r="O49" s="191">
        <v>44382</v>
      </c>
      <c r="P49" s="1"/>
      <c r="Q49" s="1"/>
      <c r="R49" s="6" t="s">
        <v>620</v>
      </c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5" customHeight="1">
      <c r="A50" s="180">
        <v>12</v>
      </c>
      <c r="B50" s="181">
        <v>44383</v>
      </c>
      <c r="C50" s="182"/>
      <c r="D50" s="183" t="s">
        <v>664</v>
      </c>
      <c r="E50" s="184" t="s">
        <v>621</v>
      </c>
      <c r="F50" s="184">
        <v>473.5</v>
      </c>
      <c r="G50" s="184">
        <v>458</v>
      </c>
      <c r="H50" s="184">
        <v>458</v>
      </c>
      <c r="I50" s="184">
        <v>500</v>
      </c>
      <c r="J50" s="185" t="s">
        <v>665</v>
      </c>
      <c r="K50" s="185">
        <f t="shared" si="15"/>
        <v>-15.5</v>
      </c>
      <c r="L50" s="186">
        <f t="shared" si="18"/>
        <v>-0.33145000000000002</v>
      </c>
      <c r="M50" s="187">
        <f t="shared" si="17"/>
        <v>-3.3434952481520591E-2</v>
      </c>
      <c r="N50" s="185" t="s">
        <v>653</v>
      </c>
      <c r="O50" s="192">
        <v>44383</v>
      </c>
      <c r="P50" s="1"/>
      <c r="Q50" s="1"/>
      <c r="R50" s="6" t="s">
        <v>632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5" customHeight="1">
      <c r="A51" s="180">
        <v>13</v>
      </c>
      <c r="B51" s="181">
        <v>44383</v>
      </c>
      <c r="C51" s="182"/>
      <c r="D51" s="183" t="s">
        <v>529</v>
      </c>
      <c r="E51" s="184" t="s">
        <v>621</v>
      </c>
      <c r="F51" s="184">
        <v>281</v>
      </c>
      <c r="G51" s="184">
        <v>273</v>
      </c>
      <c r="H51" s="184">
        <v>273</v>
      </c>
      <c r="I51" s="184" t="s">
        <v>662</v>
      </c>
      <c r="J51" s="185" t="s">
        <v>666</v>
      </c>
      <c r="K51" s="185">
        <f t="shared" si="15"/>
        <v>-8</v>
      </c>
      <c r="L51" s="186">
        <f t="shared" si="18"/>
        <v>-0.19670000000000001</v>
      </c>
      <c r="M51" s="187">
        <f t="shared" si="17"/>
        <v>-2.9169750889679717E-2</v>
      </c>
      <c r="N51" s="185" t="s">
        <v>653</v>
      </c>
      <c r="O51" s="192">
        <v>44383</v>
      </c>
      <c r="P51" s="1"/>
      <c r="Q51" s="1"/>
      <c r="R51" s="6" t="s">
        <v>620</v>
      </c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5" customHeight="1">
      <c r="A52" s="177">
        <v>14</v>
      </c>
      <c r="B52" s="107">
        <v>44383</v>
      </c>
      <c r="C52" s="178"/>
      <c r="D52" s="179" t="s">
        <v>164</v>
      </c>
      <c r="E52" s="106" t="s">
        <v>621</v>
      </c>
      <c r="F52" s="106">
        <v>1545</v>
      </c>
      <c r="G52" s="106">
        <v>1514</v>
      </c>
      <c r="H52" s="106">
        <v>1576</v>
      </c>
      <c r="I52" s="106" t="s">
        <v>667</v>
      </c>
      <c r="J52" s="112" t="s">
        <v>668</v>
      </c>
      <c r="K52" s="112">
        <f t="shared" si="15"/>
        <v>31</v>
      </c>
      <c r="L52" s="114">
        <f t="shared" si="18"/>
        <v>-1.0815000000000001</v>
      </c>
      <c r="M52" s="115">
        <f t="shared" si="17"/>
        <v>1.9364724919093853E-2</v>
      </c>
      <c r="N52" s="112" t="s">
        <v>619</v>
      </c>
      <c r="O52" s="191">
        <v>44383</v>
      </c>
      <c r="P52" s="1"/>
      <c r="Q52" s="1"/>
      <c r="R52" s="6" t="s">
        <v>620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5" customHeight="1">
      <c r="A53" s="177">
        <v>15</v>
      </c>
      <c r="B53" s="107">
        <v>44384</v>
      </c>
      <c r="C53" s="178"/>
      <c r="D53" s="179" t="s">
        <v>164</v>
      </c>
      <c r="E53" s="106" t="s">
        <v>621</v>
      </c>
      <c r="F53" s="106">
        <v>1532</v>
      </c>
      <c r="G53" s="106">
        <v>1490</v>
      </c>
      <c r="H53" s="106">
        <v>1562</v>
      </c>
      <c r="I53" s="106" t="s">
        <v>669</v>
      </c>
      <c r="J53" s="112" t="s">
        <v>670</v>
      </c>
      <c r="K53" s="112">
        <f t="shared" si="15"/>
        <v>30</v>
      </c>
      <c r="L53" s="114">
        <f t="shared" si="18"/>
        <v>-1.0724</v>
      </c>
      <c r="M53" s="115">
        <f t="shared" si="17"/>
        <v>1.8882245430809397E-2</v>
      </c>
      <c r="N53" s="112" t="s">
        <v>619</v>
      </c>
      <c r="O53" s="191">
        <v>44384</v>
      </c>
      <c r="P53" s="1"/>
      <c r="Q53" s="1"/>
      <c r="R53" s="6" t="s">
        <v>620</v>
      </c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5" customHeight="1">
      <c r="A54" s="177">
        <v>16</v>
      </c>
      <c r="B54" s="107">
        <v>44384</v>
      </c>
      <c r="C54" s="178"/>
      <c r="D54" s="179" t="s">
        <v>437</v>
      </c>
      <c r="E54" s="106" t="s">
        <v>621</v>
      </c>
      <c r="F54" s="106">
        <v>1003.5</v>
      </c>
      <c r="G54" s="106">
        <v>970</v>
      </c>
      <c r="H54" s="106">
        <v>1034.5</v>
      </c>
      <c r="I54" s="106">
        <v>1060</v>
      </c>
      <c r="J54" s="112" t="s">
        <v>668</v>
      </c>
      <c r="K54" s="112">
        <f t="shared" si="15"/>
        <v>31</v>
      </c>
      <c r="L54" s="114">
        <f>(F54*-0.7)/100</f>
        <v>-7.0244999999999997</v>
      </c>
      <c r="M54" s="115">
        <f t="shared" si="17"/>
        <v>2.3891878425510712E-2</v>
      </c>
      <c r="N54" s="112" t="s">
        <v>619</v>
      </c>
      <c r="O54" s="116">
        <v>44385</v>
      </c>
      <c r="P54" s="1"/>
      <c r="Q54" s="1"/>
      <c r="R54" s="6" t="s">
        <v>632</v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77">
        <v>17</v>
      </c>
      <c r="B55" s="107">
        <v>44389</v>
      </c>
      <c r="C55" s="178"/>
      <c r="D55" s="179" t="s">
        <v>671</v>
      </c>
      <c r="E55" s="106" t="s">
        <v>621</v>
      </c>
      <c r="F55" s="106">
        <v>460</v>
      </c>
      <c r="G55" s="106">
        <v>448</v>
      </c>
      <c r="H55" s="106">
        <v>467.5</v>
      </c>
      <c r="I55" s="106">
        <v>485</v>
      </c>
      <c r="J55" s="112" t="s">
        <v>672</v>
      </c>
      <c r="K55" s="112">
        <f t="shared" si="15"/>
        <v>7.5</v>
      </c>
      <c r="L55" s="114">
        <f t="shared" ref="L55:L56" si="19">(F55*-0.07)/100</f>
        <v>-0.32200000000000001</v>
      </c>
      <c r="M55" s="115">
        <f t="shared" si="17"/>
        <v>1.5604347826086957E-2</v>
      </c>
      <c r="N55" s="112" t="s">
        <v>619</v>
      </c>
      <c r="O55" s="191">
        <v>44389</v>
      </c>
      <c r="P55" s="1"/>
      <c r="Q55" s="1"/>
      <c r="R55" s="6" t="s">
        <v>620</v>
      </c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77">
        <v>18</v>
      </c>
      <c r="B56" s="107">
        <v>44389</v>
      </c>
      <c r="C56" s="178"/>
      <c r="D56" s="179" t="s">
        <v>673</v>
      </c>
      <c r="E56" s="106" t="s">
        <v>621</v>
      </c>
      <c r="F56" s="106">
        <v>850.5</v>
      </c>
      <c r="G56" s="106">
        <v>829</v>
      </c>
      <c r="H56" s="106">
        <v>869</v>
      </c>
      <c r="I56" s="106" t="s">
        <v>674</v>
      </c>
      <c r="J56" s="112" t="s">
        <v>675</v>
      </c>
      <c r="K56" s="112">
        <f t="shared" si="15"/>
        <v>18.5</v>
      </c>
      <c r="L56" s="114">
        <f t="shared" si="19"/>
        <v>-0.59535000000000005</v>
      </c>
      <c r="M56" s="115">
        <f t="shared" si="17"/>
        <v>2.1051910640799532E-2</v>
      </c>
      <c r="N56" s="112" t="s">
        <v>619</v>
      </c>
      <c r="O56" s="191">
        <v>44389</v>
      </c>
      <c r="P56" s="1"/>
      <c r="Q56" s="1"/>
      <c r="R56" s="6" t="s">
        <v>620</v>
      </c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5" customHeight="1">
      <c r="A57" s="177">
        <v>19</v>
      </c>
      <c r="B57" s="107">
        <v>44390</v>
      </c>
      <c r="C57" s="178"/>
      <c r="D57" s="179" t="s">
        <v>671</v>
      </c>
      <c r="E57" s="106" t="s">
        <v>621</v>
      </c>
      <c r="F57" s="106">
        <v>461.5</v>
      </c>
      <c r="G57" s="106">
        <v>449</v>
      </c>
      <c r="H57" s="106">
        <v>474.5</v>
      </c>
      <c r="I57" s="106">
        <v>485</v>
      </c>
      <c r="J57" s="112" t="s">
        <v>710</v>
      </c>
      <c r="K57" s="112">
        <f t="shared" ref="K57" si="20">H57-F57</f>
        <v>13</v>
      </c>
      <c r="L57" s="114">
        <f>(F57*-0.7)/100</f>
        <v>-3.2304999999999997</v>
      </c>
      <c r="M57" s="115">
        <f t="shared" ref="M57" si="21">(K57+L57)/F57</f>
        <v>2.1169014084507044E-2</v>
      </c>
      <c r="N57" s="112" t="s">
        <v>619</v>
      </c>
      <c r="O57" s="116">
        <v>44392</v>
      </c>
      <c r="P57" s="1"/>
      <c r="Q57" s="1"/>
      <c r="R57" s="6" t="s">
        <v>620</v>
      </c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5" customHeight="1">
      <c r="A58" s="177">
        <v>20</v>
      </c>
      <c r="B58" s="107">
        <v>44390</v>
      </c>
      <c r="C58" s="178"/>
      <c r="D58" s="179" t="s">
        <v>329</v>
      </c>
      <c r="E58" s="106" t="s">
        <v>621</v>
      </c>
      <c r="F58" s="106">
        <v>853.5</v>
      </c>
      <c r="G58" s="106">
        <v>829</v>
      </c>
      <c r="H58" s="106">
        <v>868</v>
      </c>
      <c r="I58" s="106" t="s">
        <v>674</v>
      </c>
      <c r="J58" s="112" t="s">
        <v>676</v>
      </c>
      <c r="K58" s="112">
        <f>H58-F58</f>
        <v>14.5</v>
      </c>
      <c r="L58" s="114">
        <f>(F58*-0.07)/100</f>
        <v>-0.59745000000000004</v>
      </c>
      <c r="M58" s="115">
        <f>(K58+L58)/F58</f>
        <v>1.6288869361452841E-2</v>
      </c>
      <c r="N58" s="112" t="s">
        <v>619</v>
      </c>
      <c r="O58" s="191">
        <v>44390</v>
      </c>
      <c r="P58" s="1"/>
      <c r="Q58" s="1"/>
      <c r="R58" s="6" t="s">
        <v>620</v>
      </c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5" customHeight="1">
      <c r="A59" s="177">
        <v>21</v>
      </c>
      <c r="B59" s="107">
        <v>44391</v>
      </c>
      <c r="C59" s="178"/>
      <c r="D59" s="179" t="s">
        <v>584</v>
      </c>
      <c r="E59" s="106" t="s">
        <v>621</v>
      </c>
      <c r="F59" s="106">
        <v>342</v>
      </c>
      <c r="G59" s="106">
        <v>330</v>
      </c>
      <c r="H59" s="106">
        <v>355</v>
      </c>
      <c r="I59" s="106">
        <v>365</v>
      </c>
      <c r="J59" s="112" t="s">
        <v>710</v>
      </c>
      <c r="K59" s="112">
        <f t="shared" ref="K59:K61" si="22">H59-F59</f>
        <v>13</v>
      </c>
      <c r="L59" s="114">
        <f>(F59*-0.7)/100</f>
        <v>-2.3939999999999997</v>
      </c>
      <c r="M59" s="115">
        <f t="shared" ref="M59:M61" si="23">(K59+L59)/F59</f>
        <v>3.1011695906432747E-2</v>
      </c>
      <c r="N59" s="112" t="s">
        <v>619</v>
      </c>
      <c r="O59" s="116">
        <v>44392</v>
      </c>
      <c r="P59" s="1"/>
      <c r="Q59" s="1"/>
      <c r="R59" s="6" t="s">
        <v>632</v>
      </c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5" customHeight="1">
      <c r="A60" s="359">
        <v>22</v>
      </c>
      <c r="B60" s="380">
        <v>44392</v>
      </c>
      <c r="C60" s="361"/>
      <c r="D60" s="362" t="s">
        <v>42</v>
      </c>
      <c r="E60" s="363" t="s">
        <v>621</v>
      </c>
      <c r="F60" s="363">
        <v>225.5</v>
      </c>
      <c r="G60" s="363">
        <v>219</v>
      </c>
      <c r="H60" s="363">
        <v>219</v>
      </c>
      <c r="I60" s="363" t="s">
        <v>978</v>
      </c>
      <c r="J60" s="364" t="s">
        <v>999</v>
      </c>
      <c r="K60" s="365">
        <f t="shared" si="22"/>
        <v>-6.5</v>
      </c>
      <c r="L60" s="366">
        <f t="shared" ref="L60:L61" si="24">(F60*-0.7)/100</f>
        <v>-1.5785</v>
      </c>
      <c r="M60" s="367">
        <f t="shared" si="23"/>
        <v>-3.5824833702882482E-2</v>
      </c>
      <c r="N60" s="185" t="s">
        <v>653</v>
      </c>
      <c r="O60" s="188">
        <v>44396</v>
      </c>
      <c r="P60" s="1"/>
      <c r="Q60" s="1"/>
      <c r="R60" s="6" t="s">
        <v>620</v>
      </c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5" customHeight="1">
      <c r="A61" s="177">
        <v>23</v>
      </c>
      <c r="B61" s="107">
        <v>44392</v>
      </c>
      <c r="C61" s="178"/>
      <c r="D61" s="179" t="s">
        <v>979</v>
      </c>
      <c r="E61" s="106" t="s">
        <v>621</v>
      </c>
      <c r="F61" s="106">
        <v>2095</v>
      </c>
      <c r="G61" s="106">
        <v>2045</v>
      </c>
      <c r="H61" s="106">
        <v>2135</v>
      </c>
      <c r="I61" s="106">
        <v>2190</v>
      </c>
      <c r="J61" s="112" t="s">
        <v>779</v>
      </c>
      <c r="K61" s="112">
        <f t="shared" si="22"/>
        <v>40</v>
      </c>
      <c r="L61" s="114">
        <f t="shared" si="24"/>
        <v>-14.664999999999999</v>
      </c>
      <c r="M61" s="115">
        <f t="shared" si="23"/>
        <v>1.2093078758949881E-2</v>
      </c>
      <c r="N61" s="112" t="s">
        <v>619</v>
      </c>
      <c r="O61" s="116">
        <v>44396</v>
      </c>
      <c r="P61" s="1"/>
      <c r="Q61" s="1"/>
      <c r="R61" s="6" t="s">
        <v>632</v>
      </c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5" customHeight="1">
      <c r="A62" s="177">
        <v>24</v>
      </c>
      <c r="B62" s="107">
        <v>44392</v>
      </c>
      <c r="C62" s="178"/>
      <c r="D62" s="179" t="s">
        <v>278</v>
      </c>
      <c r="E62" s="106" t="s">
        <v>621</v>
      </c>
      <c r="F62" s="106">
        <v>580</v>
      </c>
      <c r="G62" s="106">
        <v>564</v>
      </c>
      <c r="H62" s="106">
        <v>596</v>
      </c>
      <c r="I62" s="106" t="s">
        <v>980</v>
      </c>
      <c r="J62" s="112" t="s">
        <v>972</v>
      </c>
      <c r="K62" s="112">
        <f>H62-F62</f>
        <v>16</v>
      </c>
      <c r="L62" s="114">
        <f>(F62*-0.07)/100</f>
        <v>-0.40600000000000003</v>
      </c>
      <c r="M62" s="115">
        <f>(K62+L62)/F62</f>
        <v>2.6886206896551725E-2</v>
      </c>
      <c r="N62" s="112" t="s">
        <v>619</v>
      </c>
      <c r="O62" s="191">
        <v>44392</v>
      </c>
      <c r="P62" s="1"/>
      <c r="Q62" s="1"/>
      <c r="R62" s="6" t="s">
        <v>620</v>
      </c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5" customHeight="1">
      <c r="A63" s="359">
        <v>25</v>
      </c>
      <c r="B63" s="380">
        <v>44392</v>
      </c>
      <c r="C63" s="361"/>
      <c r="D63" s="362" t="s">
        <v>269</v>
      </c>
      <c r="E63" s="363" t="s">
        <v>621</v>
      </c>
      <c r="F63" s="363">
        <v>667.5</v>
      </c>
      <c r="G63" s="363">
        <v>649</v>
      </c>
      <c r="H63" s="363">
        <v>649</v>
      </c>
      <c r="I63" s="363" t="s">
        <v>981</v>
      </c>
      <c r="J63" s="364" t="s">
        <v>1031</v>
      </c>
      <c r="K63" s="365">
        <f t="shared" ref="K63" si="25">H63-F63</f>
        <v>-18.5</v>
      </c>
      <c r="L63" s="366">
        <f t="shared" ref="L63" si="26">(F63*-0.7)/100</f>
        <v>-4.6724999999999994</v>
      </c>
      <c r="M63" s="367">
        <f t="shared" ref="M63" si="27">(K63+L63)/F63</f>
        <v>-3.4715355805243445E-2</v>
      </c>
      <c r="N63" s="185" t="s">
        <v>653</v>
      </c>
      <c r="O63" s="188">
        <v>44400</v>
      </c>
      <c r="P63" s="1"/>
      <c r="Q63" s="1"/>
      <c r="R63" s="6" t="s">
        <v>632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5" customHeight="1">
      <c r="A64" s="377">
        <v>26</v>
      </c>
      <c r="B64" s="369">
        <v>44393</v>
      </c>
      <c r="C64" s="370"/>
      <c r="D64" s="378" t="s">
        <v>329</v>
      </c>
      <c r="E64" s="356" t="s">
        <v>621</v>
      </c>
      <c r="F64" s="356">
        <v>850.5</v>
      </c>
      <c r="G64" s="356">
        <v>825</v>
      </c>
      <c r="H64" s="356">
        <v>864.5</v>
      </c>
      <c r="I64" s="356">
        <v>895</v>
      </c>
      <c r="J64" s="112" t="s">
        <v>709</v>
      </c>
      <c r="K64" s="112">
        <f>H64-F64</f>
        <v>14</v>
      </c>
      <c r="L64" s="114">
        <f>(F64*-0.07)/100</f>
        <v>-0.59535000000000005</v>
      </c>
      <c r="M64" s="115">
        <f>(K64+L64)/F64</f>
        <v>1.5760905349794237E-2</v>
      </c>
      <c r="N64" s="112" t="s">
        <v>619</v>
      </c>
      <c r="O64" s="191">
        <v>44393</v>
      </c>
      <c r="P64" s="1"/>
      <c r="Q64" s="1"/>
      <c r="R64" s="6" t="s">
        <v>620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5" customHeight="1">
      <c r="A65" s="359">
        <v>27</v>
      </c>
      <c r="B65" s="380">
        <v>44393</v>
      </c>
      <c r="C65" s="361"/>
      <c r="D65" s="362" t="s">
        <v>998</v>
      </c>
      <c r="E65" s="363" t="s">
        <v>621</v>
      </c>
      <c r="F65" s="363">
        <v>310</v>
      </c>
      <c r="G65" s="363">
        <v>300</v>
      </c>
      <c r="H65" s="363">
        <v>300</v>
      </c>
      <c r="I65" s="363">
        <v>330</v>
      </c>
      <c r="J65" s="364" t="s">
        <v>1000</v>
      </c>
      <c r="K65" s="365">
        <f t="shared" ref="K65" si="28">H65-F65</f>
        <v>-10</v>
      </c>
      <c r="L65" s="366">
        <f t="shared" ref="L65" si="29">(F65*-0.7)/100</f>
        <v>-2.17</v>
      </c>
      <c r="M65" s="367">
        <f t="shared" ref="M65" si="30">(K65+L65)/F65</f>
        <v>-3.9258064516129031E-2</v>
      </c>
      <c r="N65" s="185" t="s">
        <v>653</v>
      </c>
      <c r="O65" s="188">
        <v>44396</v>
      </c>
      <c r="P65" s="1"/>
      <c r="Q65" s="1"/>
      <c r="R65" s="6" t="s">
        <v>632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5" customHeight="1">
      <c r="A66" s="172">
        <v>28</v>
      </c>
      <c r="B66" s="173">
        <v>44397</v>
      </c>
      <c r="C66" s="174"/>
      <c r="D66" s="175" t="s">
        <v>329</v>
      </c>
      <c r="E66" s="117" t="s">
        <v>621</v>
      </c>
      <c r="F66" s="117" t="s">
        <v>1015</v>
      </c>
      <c r="G66" s="117">
        <v>821</v>
      </c>
      <c r="H66" s="117"/>
      <c r="I66" s="381">
        <v>895</v>
      </c>
      <c r="J66" s="382" t="s">
        <v>626</v>
      </c>
      <c r="K66" s="383"/>
      <c r="L66" s="384"/>
      <c r="M66" s="385"/>
      <c r="N66" s="382"/>
      <c r="O66" s="386"/>
      <c r="P66" s="1"/>
      <c r="Q66" s="1"/>
      <c r="R66" s="6" t="s">
        <v>620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5" customHeight="1">
      <c r="A67" s="393">
        <v>29</v>
      </c>
      <c r="B67" s="394">
        <v>44397</v>
      </c>
      <c r="C67" s="395"/>
      <c r="D67" s="396" t="s">
        <v>126</v>
      </c>
      <c r="E67" s="397" t="s">
        <v>621</v>
      </c>
      <c r="F67" s="397">
        <v>640.5</v>
      </c>
      <c r="G67" s="397">
        <v>619</v>
      </c>
      <c r="H67" s="397">
        <v>643</v>
      </c>
      <c r="I67" s="397" t="s">
        <v>1016</v>
      </c>
      <c r="J67" s="398" t="s">
        <v>1017</v>
      </c>
      <c r="K67" s="398">
        <f>H67-F67</f>
        <v>2.5</v>
      </c>
      <c r="L67" s="399">
        <f>(F67*-0.07)/100</f>
        <v>-0.44835000000000003</v>
      </c>
      <c r="M67" s="400">
        <f>(K67+L67)/F67</f>
        <v>3.2032006245120998E-3</v>
      </c>
      <c r="N67" s="398" t="s">
        <v>857</v>
      </c>
      <c r="O67" s="401">
        <v>44397</v>
      </c>
      <c r="P67" s="1"/>
      <c r="Q67" s="1"/>
      <c r="R67" s="6" t="s">
        <v>620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5" customHeight="1">
      <c r="A68" s="416">
        <v>30</v>
      </c>
      <c r="B68" s="417">
        <v>44399</v>
      </c>
      <c r="C68" s="418"/>
      <c r="D68" s="419" t="s">
        <v>146</v>
      </c>
      <c r="E68" s="420" t="s">
        <v>621</v>
      </c>
      <c r="F68" s="420">
        <v>457</v>
      </c>
      <c r="G68" s="420">
        <v>444</v>
      </c>
      <c r="H68" s="420">
        <v>443.5</v>
      </c>
      <c r="I68" s="420">
        <v>485</v>
      </c>
      <c r="J68" s="364" t="s">
        <v>1050</v>
      </c>
      <c r="K68" s="365">
        <f t="shared" ref="K68" si="31">H68-F68</f>
        <v>-13.5</v>
      </c>
      <c r="L68" s="366">
        <f t="shared" ref="L68" si="32">(F68*-0.7)/100</f>
        <v>-3.1989999999999998</v>
      </c>
      <c r="M68" s="367">
        <f t="shared" ref="M68" si="33">(K68+L68)/F68</f>
        <v>-3.6540481400437634E-2</v>
      </c>
      <c r="N68" s="185" t="s">
        <v>653</v>
      </c>
      <c r="O68" s="188">
        <v>44403</v>
      </c>
      <c r="P68" s="1"/>
      <c r="Q68" s="1"/>
      <c r="R68" s="6" t="s">
        <v>620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5" customHeight="1">
      <c r="A69" s="172">
        <v>31</v>
      </c>
      <c r="B69" s="173">
        <v>44399</v>
      </c>
      <c r="C69" s="174"/>
      <c r="D69" s="175" t="s">
        <v>540</v>
      </c>
      <c r="E69" s="117" t="s">
        <v>621</v>
      </c>
      <c r="F69" s="117" t="s">
        <v>1023</v>
      </c>
      <c r="G69" s="117">
        <v>2040</v>
      </c>
      <c r="H69" s="117"/>
      <c r="I69" s="381" t="s">
        <v>1024</v>
      </c>
      <c r="J69" s="382" t="s">
        <v>626</v>
      </c>
      <c r="K69" s="383"/>
      <c r="L69" s="384"/>
      <c r="M69" s="385"/>
      <c r="N69" s="382"/>
      <c r="O69" s="386"/>
      <c r="P69" s="1"/>
      <c r="Q69" s="1"/>
      <c r="R69" s="6" t="s">
        <v>620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5" customHeight="1">
      <c r="A70" s="359">
        <v>32</v>
      </c>
      <c r="B70" s="360">
        <v>44403</v>
      </c>
      <c r="C70" s="361"/>
      <c r="D70" s="362" t="s">
        <v>346</v>
      </c>
      <c r="E70" s="363" t="s">
        <v>621</v>
      </c>
      <c r="F70" s="363">
        <v>314.5</v>
      </c>
      <c r="G70" s="363">
        <v>303</v>
      </c>
      <c r="H70" s="363">
        <v>303</v>
      </c>
      <c r="I70" s="363">
        <v>335</v>
      </c>
      <c r="J70" s="364" t="s">
        <v>1110</v>
      </c>
      <c r="K70" s="365">
        <f t="shared" ref="K70:K71" si="34">H70-F70</f>
        <v>-11.5</v>
      </c>
      <c r="L70" s="366">
        <f t="shared" ref="L70:L71" si="35">(F70*-0.7)/100</f>
        <v>-2.2014999999999998</v>
      </c>
      <c r="M70" s="367">
        <f t="shared" ref="M70:M71" si="36">(K70+L70)/F70</f>
        <v>-4.3565977742448331E-2</v>
      </c>
      <c r="N70" s="185" t="s">
        <v>653</v>
      </c>
      <c r="O70" s="188">
        <v>44405</v>
      </c>
      <c r="P70" s="1"/>
      <c r="Q70" s="1"/>
      <c r="R70" s="6" t="s">
        <v>632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5" customHeight="1">
      <c r="A71" s="359">
        <v>33</v>
      </c>
      <c r="B71" s="360">
        <v>44404</v>
      </c>
      <c r="C71" s="361"/>
      <c r="D71" s="362" t="s">
        <v>62</v>
      </c>
      <c r="E71" s="363" t="s">
        <v>621</v>
      </c>
      <c r="F71" s="363">
        <v>749</v>
      </c>
      <c r="G71" s="363">
        <v>730</v>
      </c>
      <c r="H71" s="363">
        <v>730</v>
      </c>
      <c r="I71" s="363" t="s">
        <v>648</v>
      </c>
      <c r="J71" s="364" t="s">
        <v>1111</v>
      </c>
      <c r="K71" s="365">
        <f t="shared" si="34"/>
        <v>-19</v>
      </c>
      <c r="L71" s="366">
        <f t="shared" si="35"/>
        <v>-5.2429999999999994</v>
      </c>
      <c r="M71" s="367">
        <f t="shared" si="36"/>
        <v>-3.2367156208277702E-2</v>
      </c>
      <c r="N71" s="185" t="s">
        <v>653</v>
      </c>
      <c r="O71" s="188">
        <v>44405</v>
      </c>
      <c r="P71" s="1"/>
      <c r="Q71" s="1"/>
      <c r="R71" s="6" t="s">
        <v>620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5" customHeight="1">
      <c r="A72" s="172"/>
      <c r="B72" s="118"/>
      <c r="C72" s="174"/>
      <c r="D72" s="175"/>
      <c r="E72" s="117"/>
      <c r="F72" s="117"/>
      <c r="G72" s="117"/>
      <c r="H72" s="117"/>
      <c r="I72" s="117"/>
      <c r="J72" s="123"/>
      <c r="K72" s="123"/>
      <c r="L72" s="124"/>
      <c r="M72" s="125"/>
      <c r="N72" s="123"/>
      <c r="O72" s="126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5" customHeight="1">
      <c r="A73" s="172"/>
      <c r="B73" s="118"/>
      <c r="C73" s="174"/>
      <c r="D73" s="175"/>
      <c r="E73" s="117"/>
      <c r="F73" s="117"/>
      <c r="G73" s="117"/>
      <c r="H73" s="117"/>
      <c r="I73" s="117"/>
      <c r="J73" s="123"/>
      <c r="K73" s="123"/>
      <c r="L73" s="124"/>
      <c r="M73" s="125"/>
      <c r="N73" s="123"/>
      <c r="O73" s="126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5" customHeight="1">
      <c r="A75" s="193"/>
      <c r="B75" s="139"/>
      <c r="C75" s="194"/>
      <c r="D75" s="195"/>
      <c r="E75" s="138"/>
      <c r="F75" s="138"/>
      <c r="G75" s="138"/>
      <c r="H75" s="138"/>
      <c r="I75" s="138"/>
      <c r="J75" s="196"/>
      <c r="K75" s="196"/>
      <c r="L75" s="197"/>
      <c r="M75" s="198"/>
      <c r="N75" s="144"/>
      <c r="O75" s="199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44.25" customHeight="1">
      <c r="A76" s="150" t="s">
        <v>640</v>
      </c>
      <c r="B76" s="194"/>
      <c r="C76" s="194"/>
      <c r="D76" s="1"/>
      <c r="E76" s="6"/>
      <c r="F76" s="6"/>
      <c r="G76" s="6"/>
      <c r="H76" s="6" t="s">
        <v>677</v>
      </c>
      <c r="I76" s="6"/>
      <c r="J76" s="6"/>
      <c r="K76" s="146"/>
      <c r="L76" s="198"/>
      <c r="M76" s="146"/>
      <c r="N76" s="147"/>
      <c r="O76" s="146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38" ht="12.75" customHeight="1">
      <c r="A77" s="157" t="s">
        <v>641</v>
      </c>
      <c r="B77" s="150"/>
      <c r="C77" s="150"/>
      <c r="D77" s="150"/>
      <c r="E77" s="44"/>
      <c r="F77" s="158" t="s">
        <v>642</v>
      </c>
      <c r="G77" s="61"/>
      <c r="H77" s="44"/>
      <c r="I77" s="61"/>
      <c r="J77" s="6"/>
      <c r="K77" s="200"/>
      <c r="L77" s="201"/>
      <c r="M77" s="6"/>
      <c r="N77" s="140"/>
      <c r="O77" s="202"/>
      <c r="P77" s="44"/>
      <c r="Q77" s="44"/>
      <c r="R77" s="6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</row>
    <row r="78" spans="1:38" ht="14.25" customHeight="1">
      <c r="A78" s="157"/>
      <c r="B78" s="150"/>
      <c r="C78" s="150"/>
      <c r="D78" s="150"/>
      <c r="E78" s="6"/>
      <c r="F78" s="158" t="s">
        <v>644</v>
      </c>
      <c r="G78" s="61"/>
      <c r="H78" s="44"/>
      <c r="I78" s="61"/>
      <c r="J78" s="6"/>
      <c r="K78" s="200"/>
      <c r="L78" s="201"/>
      <c r="M78" s="6"/>
      <c r="N78" s="140"/>
      <c r="O78" s="202"/>
      <c r="P78" s="44"/>
      <c r="Q78" s="44"/>
      <c r="R78" s="6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</row>
    <row r="79" spans="1:38" ht="14.25" customHeight="1">
      <c r="A79" s="150"/>
      <c r="B79" s="150"/>
      <c r="C79" s="150"/>
      <c r="D79" s="150"/>
      <c r="E79" s="6"/>
      <c r="F79" s="6"/>
      <c r="G79" s="6"/>
      <c r="H79" s="6"/>
      <c r="I79" s="6"/>
      <c r="J79" s="163"/>
      <c r="K79" s="160"/>
      <c r="L79" s="161"/>
      <c r="M79" s="6"/>
      <c r="N79" s="164"/>
      <c r="O79" s="1"/>
      <c r="P79" s="44"/>
      <c r="Q79" s="44"/>
      <c r="R79" s="6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</row>
    <row r="80" spans="1:38" ht="12.75" customHeight="1">
      <c r="A80" s="203" t="s">
        <v>678</v>
      </c>
      <c r="B80" s="203"/>
      <c r="C80" s="203"/>
      <c r="D80" s="203"/>
      <c r="E80" s="6"/>
      <c r="F80" s="6"/>
      <c r="G80" s="6"/>
      <c r="H80" s="6"/>
      <c r="I80" s="6"/>
      <c r="J80" s="6"/>
      <c r="K80" s="6"/>
      <c r="L80" s="6"/>
      <c r="M80" s="6"/>
      <c r="N80" s="6"/>
      <c r="O80" s="24"/>
      <c r="Q80" s="44"/>
      <c r="R80" s="6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</row>
    <row r="81" spans="1:38" ht="38.25" customHeight="1">
      <c r="A81" s="102" t="s">
        <v>16</v>
      </c>
      <c r="B81" s="102" t="s">
        <v>590</v>
      </c>
      <c r="C81" s="102"/>
      <c r="D81" s="103" t="s">
        <v>605</v>
      </c>
      <c r="E81" s="102" t="s">
        <v>606</v>
      </c>
      <c r="F81" s="102" t="s">
        <v>607</v>
      </c>
      <c r="G81" s="102" t="s">
        <v>646</v>
      </c>
      <c r="H81" s="102" t="s">
        <v>609</v>
      </c>
      <c r="I81" s="102" t="s">
        <v>610</v>
      </c>
      <c r="J81" s="101" t="s">
        <v>611</v>
      </c>
      <c r="K81" s="204" t="s">
        <v>679</v>
      </c>
      <c r="L81" s="104" t="s">
        <v>613</v>
      </c>
      <c r="M81" s="204" t="s">
        <v>680</v>
      </c>
      <c r="N81" s="102" t="s">
        <v>681</v>
      </c>
      <c r="O81" s="101" t="s">
        <v>615</v>
      </c>
      <c r="P81" s="103" t="s">
        <v>616</v>
      </c>
      <c r="Q81" s="44"/>
      <c r="R81" s="6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</row>
    <row r="82" spans="1:38" ht="13.5" customHeight="1">
      <c r="A82" s="205">
        <v>1</v>
      </c>
      <c r="B82" s="107">
        <v>44376</v>
      </c>
      <c r="C82" s="109"/>
      <c r="D82" s="206" t="s">
        <v>682</v>
      </c>
      <c r="E82" s="106" t="s">
        <v>621</v>
      </c>
      <c r="F82" s="106">
        <v>426.5</v>
      </c>
      <c r="G82" s="106">
        <v>418</v>
      </c>
      <c r="H82" s="106">
        <v>432</v>
      </c>
      <c r="I82" s="112">
        <v>445</v>
      </c>
      <c r="J82" s="112" t="s">
        <v>657</v>
      </c>
      <c r="K82" s="207">
        <f t="shared" ref="K82:K91" si="37">H82-F82</f>
        <v>5.5</v>
      </c>
      <c r="L82" s="208">
        <f t="shared" ref="L82:L91" si="38">(H82*N82)*0.07%</f>
        <v>453.60000000000008</v>
      </c>
      <c r="M82" s="209">
        <f t="shared" ref="M82:M91" si="39">(K82*N82)-L82</f>
        <v>7796.4</v>
      </c>
      <c r="N82" s="112">
        <v>1500</v>
      </c>
      <c r="O82" s="113" t="s">
        <v>619</v>
      </c>
      <c r="P82" s="116">
        <v>44382</v>
      </c>
      <c r="Q82" s="210"/>
      <c r="R82" s="6" t="s">
        <v>620</v>
      </c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3.5" customHeight="1">
      <c r="A83" s="205">
        <v>2</v>
      </c>
      <c r="B83" s="107">
        <v>44377</v>
      </c>
      <c r="C83" s="109"/>
      <c r="D83" s="206" t="s">
        <v>683</v>
      </c>
      <c r="E83" s="106" t="s">
        <v>621</v>
      </c>
      <c r="F83" s="106">
        <v>1679</v>
      </c>
      <c r="G83" s="106">
        <v>1645</v>
      </c>
      <c r="H83" s="106">
        <v>1702</v>
      </c>
      <c r="I83" s="112">
        <v>1740</v>
      </c>
      <c r="J83" s="112" t="s">
        <v>628</v>
      </c>
      <c r="K83" s="207">
        <f t="shared" si="37"/>
        <v>23</v>
      </c>
      <c r="L83" s="208">
        <f t="shared" si="38"/>
        <v>416.99000000000007</v>
      </c>
      <c r="M83" s="209">
        <f t="shared" si="39"/>
        <v>7633.01</v>
      </c>
      <c r="N83" s="112">
        <v>350</v>
      </c>
      <c r="O83" s="113" t="s">
        <v>619</v>
      </c>
      <c r="P83" s="116">
        <v>44378</v>
      </c>
      <c r="Q83" s="210"/>
      <c r="R83" s="6" t="s">
        <v>632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3.5" customHeight="1">
      <c r="A84" s="205">
        <v>3</v>
      </c>
      <c r="B84" s="107">
        <v>44377</v>
      </c>
      <c r="C84" s="109"/>
      <c r="D84" s="206" t="s">
        <v>684</v>
      </c>
      <c r="E84" s="106" t="s">
        <v>621</v>
      </c>
      <c r="F84" s="106">
        <v>755</v>
      </c>
      <c r="G84" s="106">
        <v>745</v>
      </c>
      <c r="H84" s="106">
        <v>762</v>
      </c>
      <c r="I84" s="112">
        <v>775</v>
      </c>
      <c r="J84" s="112" t="s">
        <v>663</v>
      </c>
      <c r="K84" s="207">
        <f t="shared" si="37"/>
        <v>7</v>
      </c>
      <c r="L84" s="208">
        <f t="shared" si="38"/>
        <v>640.08000000000004</v>
      </c>
      <c r="M84" s="209">
        <f t="shared" si="39"/>
        <v>7759.92</v>
      </c>
      <c r="N84" s="112">
        <v>1200</v>
      </c>
      <c r="O84" s="113" t="s">
        <v>619</v>
      </c>
      <c r="P84" s="116">
        <v>44382</v>
      </c>
      <c r="Q84" s="210"/>
      <c r="R84" s="6" t="s">
        <v>620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3.5" customHeight="1">
      <c r="A85" s="205">
        <v>4</v>
      </c>
      <c r="B85" s="107">
        <v>44377</v>
      </c>
      <c r="C85" s="109"/>
      <c r="D85" s="206" t="s">
        <v>685</v>
      </c>
      <c r="E85" s="106" t="s">
        <v>621</v>
      </c>
      <c r="F85" s="106">
        <v>2482.5</v>
      </c>
      <c r="G85" s="106">
        <v>2440</v>
      </c>
      <c r="H85" s="106">
        <v>2507.5</v>
      </c>
      <c r="I85" s="112" t="s">
        <v>686</v>
      </c>
      <c r="J85" s="112" t="s">
        <v>687</v>
      </c>
      <c r="K85" s="207">
        <f t="shared" si="37"/>
        <v>25</v>
      </c>
      <c r="L85" s="208">
        <f t="shared" si="38"/>
        <v>526.57500000000005</v>
      </c>
      <c r="M85" s="209">
        <f t="shared" si="39"/>
        <v>6973.4250000000002</v>
      </c>
      <c r="N85" s="112">
        <v>300</v>
      </c>
      <c r="O85" s="113" t="s">
        <v>619</v>
      </c>
      <c r="P85" s="116">
        <v>44382</v>
      </c>
      <c r="Q85" s="210"/>
      <c r="R85" s="6" t="s">
        <v>632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3.5" customHeight="1">
      <c r="A86" s="205">
        <v>5</v>
      </c>
      <c r="B86" s="107">
        <v>44378</v>
      </c>
      <c r="C86" s="109"/>
      <c r="D86" s="206" t="s">
        <v>688</v>
      </c>
      <c r="E86" s="106" t="s">
        <v>621</v>
      </c>
      <c r="F86" s="106">
        <v>687.5</v>
      </c>
      <c r="G86" s="106">
        <v>676</v>
      </c>
      <c r="H86" s="106">
        <v>695</v>
      </c>
      <c r="I86" s="112" t="s">
        <v>689</v>
      </c>
      <c r="J86" s="112" t="s">
        <v>690</v>
      </c>
      <c r="K86" s="207">
        <f t="shared" si="37"/>
        <v>7.5</v>
      </c>
      <c r="L86" s="208">
        <f t="shared" si="38"/>
        <v>535.15000000000009</v>
      </c>
      <c r="M86" s="209">
        <f t="shared" si="39"/>
        <v>7714.85</v>
      </c>
      <c r="N86" s="112">
        <v>1100</v>
      </c>
      <c r="O86" s="113" t="s">
        <v>619</v>
      </c>
      <c r="P86" s="116">
        <v>44390</v>
      </c>
      <c r="Q86" s="210"/>
      <c r="R86" s="6" t="s">
        <v>620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3.5" customHeight="1">
      <c r="A87" s="205">
        <v>6</v>
      </c>
      <c r="B87" s="107">
        <v>44379</v>
      </c>
      <c r="C87" s="109"/>
      <c r="D87" s="206" t="s">
        <v>691</v>
      </c>
      <c r="E87" s="106" t="s">
        <v>621</v>
      </c>
      <c r="F87" s="106">
        <v>861.5</v>
      </c>
      <c r="G87" s="106">
        <v>844</v>
      </c>
      <c r="H87" s="106">
        <v>871.5</v>
      </c>
      <c r="I87" s="112" t="s">
        <v>692</v>
      </c>
      <c r="J87" s="112" t="s">
        <v>631</v>
      </c>
      <c r="K87" s="207">
        <f t="shared" si="37"/>
        <v>10</v>
      </c>
      <c r="L87" s="208">
        <f t="shared" si="38"/>
        <v>518.54250000000002</v>
      </c>
      <c r="M87" s="209">
        <f t="shared" si="39"/>
        <v>7981.4575000000004</v>
      </c>
      <c r="N87" s="112">
        <v>850</v>
      </c>
      <c r="O87" s="113" t="s">
        <v>619</v>
      </c>
      <c r="P87" s="191">
        <v>44379</v>
      </c>
      <c r="Q87" s="210"/>
      <c r="R87" s="6" t="s">
        <v>620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3.5" customHeight="1">
      <c r="A88" s="205">
        <v>7</v>
      </c>
      <c r="B88" s="107">
        <v>44379</v>
      </c>
      <c r="C88" s="109"/>
      <c r="D88" s="206" t="s">
        <v>683</v>
      </c>
      <c r="E88" s="106" t="s">
        <v>621</v>
      </c>
      <c r="F88" s="106">
        <v>1691.5</v>
      </c>
      <c r="G88" s="106">
        <v>1655</v>
      </c>
      <c r="H88" s="106">
        <v>1711</v>
      </c>
      <c r="I88" s="112">
        <v>1750</v>
      </c>
      <c r="J88" s="112" t="s">
        <v>693</v>
      </c>
      <c r="K88" s="207">
        <f t="shared" si="37"/>
        <v>19.5</v>
      </c>
      <c r="L88" s="208">
        <f t="shared" si="38"/>
        <v>419.19500000000005</v>
      </c>
      <c r="M88" s="209">
        <f t="shared" si="39"/>
        <v>6405.8050000000003</v>
      </c>
      <c r="N88" s="112">
        <v>350</v>
      </c>
      <c r="O88" s="113" t="s">
        <v>619</v>
      </c>
      <c r="P88" s="116">
        <v>44384</v>
      </c>
      <c r="Q88" s="210"/>
      <c r="R88" s="6" t="s">
        <v>632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3.5" customHeight="1">
      <c r="A89" s="205">
        <v>8</v>
      </c>
      <c r="B89" s="107">
        <v>44379</v>
      </c>
      <c r="C89" s="109"/>
      <c r="D89" s="206" t="s">
        <v>694</v>
      </c>
      <c r="E89" s="106" t="s">
        <v>621</v>
      </c>
      <c r="F89" s="106">
        <v>3555</v>
      </c>
      <c r="G89" s="106">
        <v>3490</v>
      </c>
      <c r="H89" s="106">
        <v>3597.5</v>
      </c>
      <c r="I89" s="112" t="s">
        <v>695</v>
      </c>
      <c r="J89" s="112" t="s">
        <v>696</v>
      </c>
      <c r="K89" s="207">
        <f t="shared" si="37"/>
        <v>42.5</v>
      </c>
      <c r="L89" s="208">
        <f t="shared" si="38"/>
        <v>503.65000000000009</v>
      </c>
      <c r="M89" s="209">
        <f t="shared" si="39"/>
        <v>7996.35</v>
      </c>
      <c r="N89" s="112">
        <v>200</v>
      </c>
      <c r="O89" s="113" t="s">
        <v>619</v>
      </c>
      <c r="P89" s="116">
        <v>44382</v>
      </c>
      <c r="Q89" s="210"/>
      <c r="R89" s="6" t="s">
        <v>620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3.5" customHeight="1">
      <c r="A90" s="211">
        <v>9</v>
      </c>
      <c r="B90" s="181">
        <v>44382</v>
      </c>
      <c r="C90" s="212"/>
      <c r="D90" s="213" t="s">
        <v>691</v>
      </c>
      <c r="E90" s="184" t="s">
        <v>621</v>
      </c>
      <c r="F90" s="184">
        <v>868</v>
      </c>
      <c r="G90" s="184">
        <v>850</v>
      </c>
      <c r="H90" s="184">
        <v>855</v>
      </c>
      <c r="I90" s="185" t="s">
        <v>697</v>
      </c>
      <c r="J90" s="185" t="s">
        <v>698</v>
      </c>
      <c r="K90" s="214">
        <f t="shared" si="37"/>
        <v>-13</v>
      </c>
      <c r="L90" s="215">
        <f t="shared" si="38"/>
        <v>508.72500000000008</v>
      </c>
      <c r="M90" s="216">
        <f t="shared" si="39"/>
        <v>-11558.725</v>
      </c>
      <c r="N90" s="185">
        <v>850</v>
      </c>
      <c r="O90" s="217" t="s">
        <v>653</v>
      </c>
      <c r="P90" s="188">
        <v>44384</v>
      </c>
      <c r="Q90" s="210"/>
      <c r="R90" s="6" t="s">
        <v>620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3.5" customHeight="1">
      <c r="A91" s="211">
        <v>10</v>
      </c>
      <c r="B91" s="181">
        <v>44382</v>
      </c>
      <c r="C91" s="219"/>
      <c r="D91" s="213" t="s">
        <v>694</v>
      </c>
      <c r="E91" s="184" t="s">
        <v>621</v>
      </c>
      <c r="F91" s="184">
        <v>3545</v>
      </c>
      <c r="G91" s="184">
        <v>3480</v>
      </c>
      <c r="H91" s="184">
        <v>3480</v>
      </c>
      <c r="I91" s="185" t="s">
        <v>695</v>
      </c>
      <c r="J91" s="185" t="s">
        <v>969</v>
      </c>
      <c r="K91" s="214">
        <f t="shared" si="37"/>
        <v>-65</v>
      </c>
      <c r="L91" s="215">
        <f t="shared" si="38"/>
        <v>487.20000000000005</v>
      </c>
      <c r="M91" s="216">
        <f t="shared" si="39"/>
        <v>-13487.2</v>
      </c>
      <c r="N91" s="185">
        <v>200</v>
      </c>
      <c r="O91" s="217" t="s">
        <v>653</v>
      </c>
      <c r="P91" s="188">
        <v>44391</v>
      </c>
      <c r="Q91" s="210"/>
      <c r="R91" s="6" t="s">
        <v>632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3.5" customHeight="1">
      <c r="A92" s="211">
        <v>11</v>
      </c>
      <c r="B92" s="181">
        <v>44383</v>
      </c>
      <c r="C92" s="212"/>
      <c r="D92" s="213" t="s">
        <v>699</v>
      </c>
      <c r="E92" s="184" t="s">
        <v>621</v>
      </c>
      <c r="F92" s="184">
        <v>1031.5</v>
      </c>
      <c r="G92" s="184">
        <v>1012</v>
      </c>
      <c r="H92" s="184">
        <v>1012</v>
      </c>
      <c r="I92" s="185" t="s">
        <v>700</v>
      </c>
      <c r="J92" s="185" t="s">
        <v>701</v>
      </c>
      <c r="K92" s="214">
        <f t="shared" ref="K92:K102" si="40">H92-F92</f>
        <v>-19.5</v>
      </c>
      <c r="L92" s="215">
        <f t="shared" ref="L92:L102" si="41">(H92*N92)*0.07%</f>
        <v>531.30000000000007</v>
      </c>
      <c r="M92" s="216">
        <f t="shared" ref="M92:M102" si="42">(K92*N92)-L92</f>
        <v>-15156.3</v>
      </c>
      <c r="N92" s="185">
        <v>750</v>
      </c>
      <c r="O92" s="217" t="s">
        <v>653</v>
      </c>
      <c r="P92" s="188">
        <v>44385</v>
      </c>
      <c r="Q92" s="210"/>
      <c r="R92" s="6" t="s">
        <v>620</v>
      </c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3.5" customHeight="1">
      <c r="A93" s="205">
        <v>12</v>
      </c>
      <c r="B93" s="107">
        <v>44383</v>
      </c>
      <c r="C93" s="109"/>
      <c r="D93" s="206" t="s">
        <v>702</v>
      </c>
      <c r="E93" s="106" t="s">
        <v>621</v>
      </c>
      <c r="F93" s="106">
        <v>4020</v>
      </c>
      <c r="G93" s="106">
        <v>3930</v>
      </c>
      <c r="H93" s="106">
        <v>4072.5</v>
      </c>
      <c r="I93" s="112">
        <v>4250</v>
      </c>
      <c r="J93" s="112">
        <v>6</v>
      </c>
      <c r="K93" s="207">
        <f t="shared" si="40"/>
        <v>52.5</v>
      </c>
      <c r="L93" s="208">
        <f t="shared" si="41"/>
        <v>427.61250000000007</v>
      </c>
      <c r="M93" s="209">
        <f t="shared" si="42"/>
        <v>7447.3874999999998</v>
      </c>
      <c r="N93" s="112">
        <v>150</v>
      </c>
      <c r="O93" s="113" t="s">
        <v>619</v>
      </c>
      <c r="P93" s="116">
        <v>44384</v>
      </c>
      <c r="Q93" s="210"/>
      <c r="R93" s="6" t="s">
        <v>632</v>
      </c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3.5" customHeight="1">
      <c r="A94" s="205">
        <v>13</v>
      </c>
      <c r="B94" s="190">
        <v>44384</v>
      </c>
      <c r="C94" s="109"/>
      <c r="D94" s="206" t="s">
        <v>703</v>
      </c>
      <c r="E94" s="106" t="s">
        <v>621</v>
      </c>
      <c r="F94" s="106">
        <v>1144</v>
      </c>
      <c r="G94" s="106">
        <v>1129</v>
      </c>
      <c r="H94" s="106">
        <v>1153.5</v>
      </c>
      <c r="I94" s="112">
        <v>1175</v>
      </c>
      <c r="J94" s="112" t="s">
        <v>704</v>
      </c>
      <c r="K94" s="207">
        <f t="shared" si="40"/>
        <v>9.5</v>
      </c>
      <c r="L94" s="208">
        <f t="shared" si="41"/>
        <v>686.3325000000001</v>
      </c>
      <c r="M94" s="209">
        <f t="shared" si="42"/>
        <v>7388.6674999999996</v>
      </c>
      <c r="N94" s="112">
        <v>850</v>
      </c>
      <c r="O94" s="113" t="s">
        <v>619</v>
      </c>
      <c r="P94" s="116">
        <v>44385</v>
      </c>
      <c r="Q94" s="210"/>
      <c r="R94" s="6" t="s">
        <v>632</v>
      </c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205">
        <v>14</v>
      </c>
      <c r="B95" s="190">
        <v>44384</v>
      </c>
      <c r="C95" s="109"/>
      <c r="D95" s="206" t="s">
        <v>705</v>
      </c>
      <c r="E95" s="106" t="s">
        <v>621</v>
      </c>
      <c r="F95" s="106">
        <v>1488</v>
      </c>
      <c r="G95" s="106">
        <v>1462</v>
      </c>
      <c r="H95" s="106">
        <v>1511.5</v>
      </c>
      <c r="I95" s="112">
        <v>1540</v>
      </c>
      <c r="J95" s="112" t="s">
        <v>706</v>
      </c>
      <c r="K95" s="207">
        <f t="shared" si="40"/>
        <v>23.5</v>
      </c>
      <c r="L95" s="208">
        <f t="shared" si="41"/>
        <v>502.57375000000008</v>
      </c>
      <c r="M95" s="209">
        <f t="shared" si="42"/>
        <v>10659.92625</v>
      </c>
      <c r="N95" s="112">
        <v>475</v>
      </c>
      <c r="O95" s="113" t="s">
        <v>619</v>
      </c>
      <c r="P95" s="116">
        <v>44386</v>
      </c>
      <c r="Q95" s="210"/>
      <c r="R95" s="6" t="s">
        <v>632</v>
      </c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205">
        <v>15</v>
      </c>
      <c r="B96" s="190">
        <v>44384</v>
      </c>
      <c r="C96" s="206"/>
      <c r="D96" s="206" t="s">
        <v>707</v>
      </c>
      <c r="E96" s="106" t="s">
        <v>621</v>
      </c>
      <c r="F96" s="106">
        <v>1021</v>
      </c>
      <c r="G96" s="106">
        <v>998</v>
      </c>
      <c r="H96" s="112">
        <v>1035</v>
      </c>
      <c r="I96" s="222" t="s">
        <v>708</v>
      </c>
      <c r="J96" s="112" t="s">
        <v>709</v>
      </c>
      <c r="K96" s="207">
        <f t="shared" si="40"/>
        <v>14</v>
      </c>
      <c r="L96" s="208">
        <f t="shared" si="41"/>
        <v>434.70000000000005</v>
      </c>
      <c r="M96" s="209">
        <f t="shared" si="42"/>
        <v>7965.3</v>
      </c>
      <c r="N96" s="112">
        <v>600</v>
      </c>
      <c r="O96" s="113" t="s">
        <v>619</v>
      </c>
      <c r="P96" s="116">
        <v>44385</v>
      </c>
      <c r="Q96" s="210"/>
      <c r="R96" s="6" t="s">
        <v>620</v>
      </c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3.5" customHeight="1">
      <c r="A97" s="205">
        <v>16</v>
      </c>
      <c r="B97" s="190">
        <v>44385</v>
      </c>
      <c r="C97" s="206"/>
      <c r="D97" s="206" t="s">
        <v>707</v>
      </c>
      <c r="E97" s="106" t="s">
        <v>621</v>
      </c>
      <c r="F97" s="106">
        <v>1020.5</v>
      </c>
      <c r="G97" s="106">
        <v>998</v>
      </c>
      <c r="H97" s="112">
        <v>1033.5</v>
      </c>
      <c r="I97" s="222" t="s">
        <v>708</v>
      </c>
      <c r="J97" s="112" t="s">
        <v>710</v>
      </c>
      <c r="K97" s="207">
        <f t="shared" si="40"/>
        <v>13</v>
      </c>
      <c r="L97" s="208">
        <f t="shared" si="41"/>
        <v>434.07000000000005</v>
      </c>
      <c r="M97" s="209">
        <f t="shared" si="42"/>
        <v>7365.93</v>
      </c>
      <c r="N97" s="112">
        <v>600</v>
      </c>
      <c r="O97" s="113" t="s">
        <v>619</v>
      </c>
      <c r="P97" s="191">
        <v>44385</v>
      </c>
      <c r="Q97" s="210"/>
      <c r="R97" s="6" t="s">
        <v>620</v>
      </c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3.5" customHeight="1">
      <c r="A98" s="211">
        <v>17</v>
      </c>
      <c r="B98" s="181">
        <v>44385</v>
      </c>
      <c r="C98" s="212"/>
      <c r="D98" s="213" t="s">
        <v>711</v>
      </c>
      <c r="E98" s="184" t="s">
        <v>621</v>
      </c>
      <c r="F98" s="184">
        <v>2472</v>
      </c>
      <c r="G98" s="184">
        <v>2440</v>
      </c>
      <c r="H98" s="184">
        <v>2440</v>
      </c>
      <c r="I98" s="185">
        <v>2540</v>
      </c>
      <c r="J98" s="185" t="s">
        <v>712</v>
      </c>
      <c r="K98" s="214">
        <f t="shared" si="40"/>
        <v>-32</v>
      </c>
      <c r="L98" s="215">
        <f t="shared" si="41"/>
        <v>512.40000000000009</v>
      </c>
      <c r="M98" s="216">
        <f t="shared" si="42"/>
        <v>-10112.4</v>
      </c>
      <c r="N98" s="185">
        <v>300</v>
      </c>
      <c r="O98" s="217" t="s">
        <v>653</v>
      </c>
      <c r="P98" s="188">
        <v>44389</v>
      </c>
      <c r="Q98" s="210"/>
      <c r="R98" s="6" t="s">
        <v>632</v>
      </c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3.5" customHeight="1">
      <c r="A99" s="205">
        <v>18</v>
      </c>
      <c r="B99" s="190">
        <v>44386</v>
      </c>
      <c r="C99" s="206"/>
      <c r="D99" s="206" t="s">
        <v>699</v>
      </c>
      <c r="E99" s="106" t="s">
        <v>621</v>
      </c>
      <c r="F99" s="106">
        <v>1016.5</v>
      </c>
      <c r="G99" s="106">
        <v>999</v>
      </c>
      <c r="H99" s="112">
        <v>1028</v>
      </c>
      <c r="I99" s="222" t="s">
        <v>713</v>
      </c>
      <c r="J99" s="112" t="s">
        <v>714</v>
      </c>
      <c r="K99" s="207">
        <f t="shared" si="40"/>
        <v>11.5</v>
      </c>
      <c r="L99" s="208">
        <f t="shared" si="41"/>
        <v>611.66000000000008</v>
      </c>
      <c r="M99" s="209">
        <f t="shared" si="42"/>
        <v>9163.34</v>
      </c>
      <c r="N99" s="112">
        <v>850</v>
      </c>
      <c r="O99" s="113" t="s">
        <v>619</v>
      </c>
      <c r="P99" s="116">
        <v>44389</v>
      </c>
      <c r="Q99" s="210"/>
      <c r="R99" s="6" t="s">
        <v>620</v>
      </c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3.5" customHeight="1">
      <c r="A100" s="205">
        <v>19</v>
      </c>
      <c r="B100" s="107">
        <v>44386</v>
      </c>
      <c r="C100" s="109"/>
      <c r="D100" s="206" t="s">
        <v>707</v>
      </c>
      <c r="E100" s="106" t="s">
        <v>621</v>
      </c>
      <c r="F100" s="106">
        <v>1021</v>
      </c>
      <c r="G100" s="106">
        <v>998</v>
      </c>
      <c r="H100" s="106">
        <v>1034</v>
      </c>
      <c r="I100" s="112" t="s">
        <v>708</v>
      </c>
      <c r="J100" s="112" t="s">
        <v>710</v>
      </c>
      <c r="K100" s="207">
        <f t="shared" si="40"/>
        <v>13</v>
      </c>
      <c r="L100" s="208">
        <f t="shared" si="41"/>
        <v>434.28000000000009</v>
      </c>
      <c r="M100" s="209">
        <f t="shared" si="42"/>
        <v>7365.72</v>
      </c>
      <c r="N100" s="112">
        <v>600</v>
      </c>
      <c r="O100" s="113" t="s">
        <v>619</v>
      </c>
      <c r="P100" s="116">
        <v>44390</v>
      </c>
      <c r="Q100" s="210"/>
      <c r="R100" s="6" t="s">
        <v>620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3.5" customHeight="1">
      <c r="A101" s="205">
        <v>20</v>
      </c>
      <c r="B101" s="190">
        <v>44389</v>
      </c>
      <c r="C101" s="206"/>
      <c r="D101" s="206" t="s">
        <v>715</v>
      </c>
      <c r="E101" s="106" t="s">
        <v>621</v>
      </c>
      <c r="F101" s="106">
        <v>2935</v>
      </c>
      <c r="G101" s="106">
        <v>2870</v>
      </c>
      <c r="H101" s="112">
        <v>2977.5</v>
      </c>
      <c r="I101" s="222" t="s">
        <v>716</v>
      </c>
      <c r="J101" s="112" t="s">
        <v>696</v>
      </c>
      <c r="K101" s="207">
        <f t="shared" si="40"/>
        <v>42.5</v>
      </c>
      <c r="L101" s="208">
        <f t="shared" si="41"/>
        <v>416.85000000000008</v>
      </c>
      <c r="M101" s="209">
        <f t="shared" si="42"/>
        <v>8083.15</v>
      </c>
      <c r="N101" s="112">
        <v>200</v>
      </c>
      <c r="O101" s="113" t="s">
        <v>619</v>
      </c>
      <c r="P101" s="191">
        <v>44389</v>
      </c>
      <c r="Q101" s="210"/>
      <c r="R101" s="6" t="s">
        <v>632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3.5" customHeight="1">
      <c r="A102" s="205">
        <v>21</v>
      </c>
      <c r="B102" s="190">
        <v>44390</v>
      </c>
      <c r="C102" s="109"/>
      <c r="D102" s="206" t="s">
        <v>702</v>
      </c>
      <c r="E102" s="106" t="s">
        <v>621</v>
      </c>
      <c r="F102" s="106">
        <v>3995</v>
      </c>
      <c r="G102" s="106">
        <v>3895</v>
      </c>
      <c r="H102" s="106">
        <v>4070</v>
      </c>
      <c r="I102" s="112">
        <v>4200</v>
      </c>
      <c r="J102" s="112" t="s">
        <v>971</v>
      </c>
      <c r="K102" s="350">
        <f t="shared" si="40"/>
        <v>75</v>
      </c>
      <c r="L102" s="208">
        <f t="shared" si="41"/>
        <v>427.35000000000008</v>
      </c>
      <c r="M102" s="209">
        <f t="shared" si="42"/>
        <v>10822.65</v>
      </c>
      <c r="N102" s="112">
        <v>150</v>
      </c>
      <c r="O102" s="113" t="s">
        <v>619</v>
      </c>
      <c r="P102" s="116">
        <v>44391</v>
      </c>
      <c r="Q102" s="210"/>
      <c r="R102" s="6" t="s">
        <v>632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3.5" customHeight="1">
      <c r="A103" s="205">
        <v>22</v>
      </c>
      <c r="B103" s="190">
        <v>44390</v>
      </c>
      <c r="C103" s="109"/>
      <c r="D103" s="206" t="s">
        <v>715</v>
      </c>
      <c r="E103" s="106" t="s">
        <v>621</v>
      </c>
      <c r="F103" s="106">
        <v>2940</v>
      </c>
      <c r="G103" s="106">
        <v>2875</v>
      </c>
      <c r="H103" s="106">
        <v>2979</v>
      </c>
      <c r="I103" s="112" t="s">
        <v>716</v>
      </c>
      <c r="J103" s="112" t="s">
        <v>650</v>
      </c>
      <c r="K103" s="358">
        <f t="shared" ref="K103" si="43">H103-F103</f>
        <v>39</v>
      </c>
      <c r="L103" s="208">
        <f t="shared" ref="L103" si="44">(H103*N103)*0.07%</f>
        <v>417.06000000000006</v>
      </c>
      <c r="M103" s="209">
        <f t="shared" ref="M103" si="45">(K103*N103)-L103</f>
        <v>7382.94</v>
      </c>
      <c r="N103" s="112">
        <v>200</v>
      </c>
      <c r="O103" s="113" t="s">
        <v>619</v>
      </c>
      <c r="P103" s="116">
        <v>44392</v>
      </c>
      <c r="Q103" s="210"/>
      <c r="R103" s="6" t="s">
        <v>632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3.5" customHeight="1">
      <c r="A104" s="205">
        <v>23</v>
      </c>
      <c r="B104" s="190">
        <v>44390</v>
      </c>
      <c r="C104" s="109"/>
      <c r="D104" s="206" t="s">
        <v>717</v>
      </c>
      <c r="E104" s="106" t="s">
        <v>621</v>
      </c>
      <c r="F104" s="106">
        <v>460.5</v>
      </c>
      <c r="G104" s="106">
        <v>454</v>
      </c>
      <c r="H104" s="106">
        <v>465.25</v>
      </c>
      <c r="I104" s="112">
        <v>475</v>
      </c>
      <c r="J104" s="112" t="s">
        <v>659</v>
      </c>
      <c r="K104" s="207">
        <f>H104-F104</f>
        <v>4.75</v>
      </c>
      <c r="L104" s="208">
        <f>(H104*N104)*0.07%</f>
        <v>651.35000000000014</v>
      </c>
      <c r="M104" s="209">
        <f>(K104*N104)-L104</f>
        <v>8848.65</v>
      </c>
      <c r="N104" s="112">
        <v>2000</v>
      </c>
      <c r="O104" s="113" t="s">
        <v>619</v>
      </c>
      <c r="P104" s="191">
        <v>44390</v>
      </c>
      <c r="Q104" s="210"/>
      <c r="R104" s="6" t="s">
        <v>620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3.5" customHeight="1">
      <c r="A105" s="205">
        <v>24</v>
      </c>
      <c r="B105" s="190">
        <v>44390</v>
      </c>
      <c r="C105" s="109"/>
      <c r="D105" s="206" t="s">
        <v>718</v>
      </c>
      <c r="E105" s="106" t="s">
        <v>621</v>
      </c>
      <c r="F105" s="106">
        <v>1567.5</v>
      </c>
      <c r="G105" s="106">
        <v>1540</v>
      </c>
      <c r="H105" s="106">
        <v>1583.5</v>
      </c>
      <c r="I105" s="112" t="s">
        <v>719</v>
      </c>
      <c r="J105" s="112" t="s">
        <v>972</v>
      </c>
      <c r="K105" s="350">
        <f t="shared" ref="K105" si="46">H105-F105</f>
        <v>16</v>
      </c>
      <c r="L105" s="208">
        <f t="shared" ref="L105" si="47">(H105*N105)*0.07%</f>
        <v>609.64750000000004</v>
      </c>
      <c r="M105" s="209">
        <f t="shared" ref="M105" si="48">(K105*N105)-L105</f>
        <v>8190.3525</v>
      </c>
      <c r="N105" s="112">
        <v>550</v>
      </c>
      <c r="O105" s="113" t="s">
        <v>619</v>
      </c>
      <c r="P105" s="116">
        <v>44391</v>
      </c>
      <c r="Q105" s="210"/>
      <c r="R105" s="6" t="s">
        <v>620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3.5" customHeight="1">
      <c r="A106" s="205">
        <v>25</v>
      </c>
      <c r="B106" s="190">
        <v>44390</v>
      </c>
      <c r="C106" s="109"/>
      <c r="D106" s="206" t="s">
        <v>707</v>
      </c>
      <c r="E106" s="106" t="s">
        <v>621</v>
      </c>
      <c r="F106" s="106">
        <v>1020.5</v>
      </c>
      <c r="G106" s="106">
        <v>998</v>
      </c>
      <c r="H106" s="106">
        <v>1035.5</v>
      </c>
      <c r="I106" s="112" t="s">
        <v>708</v>
      </c>
      <c r="J106" s="112" t="s">
        <v>970</v>
      </c>
      <c r="K106" s="350">
        <f t="shared" ref="K106:K107" si="49">H106-F106</f>
        <v>15</v>
      </c>
      <c r="L106" s="208">
        <f t="shared" ref="L106:L107" si="50">(H106*N106)*0.07%</f>
        <v>434.91000000000008</v>
      </c>
      <c r="M106" s="209">
        <f t="shared" ref="M106:M107" si="51">(K106*N106)-L106</f>
        <v>8565.09</v>
      </c>
      <c r="N106" s="112">
        <v>600</v>
      </c>
      <c r="O106" s="113" t="s">
        <v>619</v>
      </c>
      <c r="P106" s="116">
        <v>44391</v>
      </c>
      <c r="Q106" s="210"/>
      <c r="R106" s="6" t="s">
        <v>620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3.5" customHeight="1">
      <c r="A107" s="205">
        <v>26</v>
      </c>
      <c r="B107" s="190">
        <v>44391</v>
      </c>
      <c r="C107" s="109"/>
      <c r="D107" s="206" t="s">
        <v>711</v>
      </c>
      <c r="E107" s="106" t="s">
        <v>621</v>
      </c>
      <c r="F107" s="106">
        <v>2420</v>
      </c>
      <c r="G107" s="106">
        <v>2375</v>
      </c>
      <c r="H107" s="106">
        <v>2440</v>
      </c>
      <c r="I107" s="112">
        <v>2500</v>
      </c>
      <c r="J107" s="112" t="s">
        <v>1014</v>
      </c>
      <c r="K107" s="392">
        <f t="shared" si="49"/>
        <v>20</v>
      </c>
      <c r="L107" s="208">
        <f t="shared" si="50"/>
        <v>512.40000000000009</v>
      </c>
      <c r="M107" s="209">
        <f t="shared" si="51"/>
        <v>5487.6</v>
      </c>
      <c r="N107" s="112">
        <v>300</v>
      </c>
      <c r="O107" s="113" t="s">
        <v>619</v>
      </c>
      <c r="P107" s="116">
        <v>44397</v>
      </c>
      <c r="Q107" s="210"/>
      <c r="R107" s="6" t="s">
        <v>620</v>
      </c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3.5" customHeight="1">
      <c r="A108" s="374">
        <v>27</v>
      </c>
      <c r="B108" s="369">
        <v>44391</v>
      </c>
      <c r="C108" s="375"/>
      <c r="D108" s="375" t="s">
        <v>976</v>
      </c>
      <c r="E108" s="356" t="s">
        <v>621</v>
      </c>
      <c r="F108" s="356">
        <v>2009</v>
      </c>
      <c r="G108" s="356">
        <v>1962</v>
      </c>
      <c r="H108" s="371">
        <v>2039.5</v>
      </c>
      <c r="I108" s="376">
        <v>2100</v>
      </c>
      <c r="J108" s="112" t="s">
        <v>986</v>
      </c>
      <c r="K108" s="358">
        <f t="shared" ref="K108" si="52">H108-F108</f>
        <v>30.5</v>
      </c>
      <c r="L108" s="208">
        <f t="shared" ref="L108" si="53">(H108*N108)*0.07%</f>
        <v>392.60375000000005</v>
      </c>
      <c r="M108" s="209">
        <f t="shared" ref="M108" si="54">(K108*N108)-L108</f>
        <v>7994.8962499999998</v>
      </c>
      <c r="N108" s="112">
        <v>275</v>
      </c>
      <c r="O108" s="113" t="s">
        <v>619</v>
      </c>
      <c r="P108" s="116">
        <v>44392</v>
      </c>
      <c r="Q108" s="210"/>
      <c r="R108" s="6" t="s">
        <v>620</v>
      </c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3.5" customHeight="1">
      <c r="A109" s="374">
        <v>28</v>
      </c>
      <c r="B109" s="369">
        <v>44392</v>
      </c>
      <c r="C109" s="375"/>
      <c r="D109" s="375" t="s">
        <v>985</v>
      </c>
      <c r="E109" s="356" t="s">
        <v>621</v>
      </c>
      <c r="F109" s="356">
        <v>3205</v>
      </c>
      <c r="G109" s="356">
        <v>3160</v>
      </c>
      <c r="H109" s="371">
        <v>3240</v>
      </c>
      <c r="I109" s="376">
        <v>3280</v>
      </c>
      <c r="J109" s="112" t="s">
        <v>1032</v>
      </c>
      <c r="K109" s="403">
        <f t="shared" ref="K109" si="55">H109-F109</f>
        <v>35</v>
      </c>
      <c r="L109" s="208">
        <f t="shared" ref="L109" si="56">(H109*N109)*0.07%</f>
        <v>680.40000000000009</v>
      </c>
      <c r="M109" s="209">
        <f t="shared" ref="M109" si="57">(K109*N109)-L109</f>
        <v>9819.6</v>
      </c>
      <c r="N109" s="112">
        <v>300</v>
      </c>
      <c r="O109" s="113" t="s">
        <v>619</v>
      </c>
      <c r="P109" s="116">
        <v>44400</v>
      </c>
      <c r="Q109" s="210"/>
      <c r="R109" s="6" t="s">
        <v>620</v>
      </c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3.5" customHeight="1">
      <c r="A110" s="389">
        <v>29</v>
      </c>
      <c r="B110" s="360">
        <v>44393</v>
      </c>
      <c r="C110" s="387"/>
      <c r="D110" s="387" t="s">
        <v>976</v>
      </c>
      <c r="E110" s="363" t="s">
        <v>621</v>
      </c>
      <c r="F110" s="363">
        <v>2026</v>
      </c>
      <c r="G110" s="363">
        <v>1982</v>
      </c>
      <c r="H110" s="373">
        <v>1982</v>
      </c>
      <c r="I110" s="390">
        <v>2120</v>
      </c>
      <c r="J110" s="185" t="s">
        <v>1006</v>
      </c>
      <c r="K110" s="214">
        <f t="shared" ref="K110" si="58">H110-F110</f>
        <v>-44</v>
      </c>
      <c r="L110" s="215">
        <f t="shared" ref="L110" si="59">(H110*N110)*0.07%</f>
        <v>381.53500000000008</v>
      </c>
      <c r="M110" s="216">
        <f t="shared" ref="M110" si="60">(K110*N110)-L110</f>
        <v>-12481.535</v>
      </c>
      <c r="N110" s="185">
        <v>275</v>
      </c>
      <c r="O110" s="217" t="s">
        <v>653</v>
      </c>
      <c r="P110" s="188">
        <v>44396</v>
      </c>
      <c r="Q110" s="210"/>
      <c r="R110" s="6" t="s">
        <v>620</v>
      </c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3.5" customHeight="1">
      <c r="A111" s="389">
        <v>30</v>
      </c>
      <c r="B111" s="360">
        <v>44393</v>
      </c>
      <c r="C111" s="387"/>
      <c r="D111" s="387" t="s">
        <v>995</v>
      </c>
      <c r="E111" s="363" t="s">
        <v>621</v>
      </c>
      <c r="F111" s="363">
        <v>970</v>
      </c>
      <c r="G111" s="363">
        <v>948</v>
      </c>
      <c r="H111" s="373">
        <v>948</v>
      </c>
      <c r="I111" s="390" t="s">
        <v>996</v>
      </c>
      <c r="J111" s="185" t="s">
        <v>1066</v>
      </c>
      <c r="K111" s="214">
        <f t="shared" ref="K111" si="61">H111-F111</f>
        <v>-22</v>
      </c>
      <c r="L111" s="215">
        <f t="shared" ref="L111" si="62">(H111*N111)*0.07%</f>
        <v>431.34000000000009</v>
      </c>
      <c r="M111" s="216">
        <f t="shared" ref="M111" si="63">(K111*N111)-L111</f>
        <v>-14731.34</v>
      </c>
      <c r="N111" s="185">
        <v>650</v>
      </c>
      <c r="O111" s="217" t="s">
        <v>653</v>
      </c>
      <c r="P111" s="188">
        <v>44404</v>
      </c>
      <c r="Q111" s="210"/>
      <c r="R111" s="6" t="s">
        <v>632</v>
      </c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3.5" customHeight="1">
      <c r="A112" s="374">
        <v>31</v>
      </c>
      <c r="B112" s="369">
        <v>44396</v>
      </c>
      <c r="C112" s="375"/>
      <c r="D112" s="375" t="s">
        <v>683</v>
      </c>
      <c r="E112" s="356" t="s">
        <v>621</v>
      </c>
      <c r="F112" s="356">
        <v>1740</v>
      </c>
      <c r="G112" s="356">
        <v>1704</v>
      </c>
      <c r="H112" s="371">
        <v>1759</v>
      </c>
      <c r="I112" s="376" t="s">
        <v>1004</v>
      </c>
      <c r="J112" s="112" t="s">
        <v>1010</v>
      </c>
      <c r="K112" s="379">
        <f t="shared" ref="K112" si="64">H112-F112</f>
        <v>19</v>
      </c>
      <c r="L112" s="208">
        <f t="shared" ref="L112" si="65">(H112*N112)*0.07%</f>
        <v>461.73750000000007</v>
      </c>
      <c r="M112" s="209">
        <f t="shared" ref="M112" si="66">(K112*N112)-L112</f>
        <v>6663.2624999999998</v>
      </c>
      <c r="N112" s="112">
        <v>375</v>
      </c>
      <c r="O112" s="113" t="s">
        <v>619</v>
      </c>
      <c r="P112" s="191">
        <v>44396</v>
      </c>
      <c r="Q112" s="210"/>
      <c r="R112" s="6" t="s">
        <v>632</v>
      </c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3.5" customHeight="1">
      <c r="A113" s="374">
        <v>32</v>
      </c>
      <c r="B113" s="369">
        <v>44396</v>
      </c>
      <c r="C113" s="375"/>
      <c r="D113" s="375" t="s">
        <v>1003</v>
      </c>
      <c r="E113" s="356" t="s">
        <v>621</v>
      </c>
      <c r="F113" s="356">
        <v>2977.5</v>
      </c>
      <c r="G113" s="356">
        <v>2935</v>
      </c>
      <c r="H113" s="371">
        <v>3015.5</v>
      </c>
      <c r="I113" s="376" t="s">
        <v>1005</v>
      </c>
      <c r="J113" s="112" t="s">
        <v>1013</v>
      </c>
      <c r="K113" s="392">
        <f t="shared" ref="K113:K114" si="67">H113-F113</f>
        <v>38</v>
      </c>
      <c r="L113" s="208">
        <f t="shared" ref="L113:L114" si="68">(H113*N113)*0.07%</f>
        <v>633.25500000000011</v>
      </c>
      <c r="M113" s="209">
        <f t="shared" ref="M113:M114" si="69">(K113*N113)-L113</f>
        <v>10766.744999999999</v>
      </c>
      <c r="N113" s="112">
        <v>300</v>
      </c>
      <c r="O113" s="113" t="s">
        <v>619</v>
      </c>
      <c r="P113" s="116">
        <v>44397</v>
      </c>
      <c r="Q113" s="210"/>
      <c r="R113" s="6" t="s">
        <v>632</v>
      </c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3.5" customHeight="1">
      <c r="A114" s="374">
        <v>33</v>
      </c>
      <c r="B114" s="369">
        <v>44397</v>
      </c>
      <c r="C114" s="375"/>
      <c r="D114" s="375" t="s">
        <v>718</v>
      </c>
      <c r="E114" s="356" t="s">
        <v>621</v>
      </c>
      <c r="F114" s="356">
        <v>1568</v>
      </c>
      <c r="G114" s="356">
        <v>1545</v>
      </c>
      <c r="H114" s="371">
        <v>1584</v>
      </c>
      <c r="I114" s="376">
        <v>1630</v>
      </c>
      <c r="J114" s="112" t="s">
        <v>972</v>
      </c>
      <c r="K114" s="402">
        <f t="shared" si="67"/>
        <v>16</v>
      </c>
      <c r="L114" s="208">
        <f t="shared" si="68"/>
        <v>609.84</v>
      </c>
      <c r="M114" s="209">
        <f t="shared" si="69"/>
        <v>8190.16</v>
      </c>
      <c r="N114" s="112">
        <v>550</v>
      </c>
      <c r="O114" s="113" t="s">
        <v>619</v>
      </c>
      <c r="P114" s="116">
        <v>44399</v>
      </c>
      <c r="Q114" s="210"/>
      <c r="R114" s="6" t="s">
        <v>620</v>
      </c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3.5" customHeight="1">
      <c r="A115" s="223">
        <v>34</v>
      </c>
      <c r="B115" s="173">
        <v>44397</v>
      </c>
      <c r="C115" s="224"/>
      <c r="D115" s="224" t="s">
        <v>715</v>
      </c>
      <c r="E115" s="117" t="s">
        <v>621</v>
      </c>
      <c r="F115" s="117" t="s">
        <v>1018</v>
      </c>
      <c r="G115" s="117">
        <v>2825</v>
      </c>
      <c r="H115" s="123"/>
      <c r="I115" s="218">
        <v>3000</v>
      </c>
      <c r="J115" s="218" t="s">
        <v>626</v>
      </c>
      <c r="K115" s="391"/>
      <c r="L115" s="220"/>
      <c r="M115" s="225"/>
      <c r="N115" s="218"/>
      <c r="O115" s="226"/>
      <c r="P115" s="227"/>
      <c r="Q115" s="210"/>
      <c r="R115" s="6" t="s">
        <v>632</v>
      </c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3.5" customHeight="1">
      <c r="A116" s="374">
        <v>35</v>
      </c>
      <c r="B116" s="369">
        <v>44399</v>
      </c>
      <c r="C116" s="375"/>
      <c r="D116" s="375" t="s">
        <v>707</v>
      </c>
      <c r="E116" s="356" t="s">
        <v>621</v>
      </c>
      <c r="F116" s="356">
        <v>1062</v>
      </c>
      <c r="G116" s="356">
        <v>1040</v>
      </c>
      <c r="H116" s="371">
        <v>1076</v>
      </c>
      <c r="I116" s="376" t="s">
        <v>1019</v>
      </c>
      <c r="J116" s="112" t="s">
        <v>709</v>
      </c>
      <c r="K116" s="402">
        <f t="shared" ref="K116:K117" si="70">H116-F116</f>
        <v>14</v>
      </c>
      <c r="L116" s="208">
        <f t="shared" ref="L116:L117" si="71">(H116*N116)*0.07%</f>
        <v>451.92000000000007</v>
      </c>
      <c r="M116" s="209">
        <f t="shared" ref="M116:M117" si="72">(K116*N116)-L116</f>
        <v>7948.08</v>
      </c>
      <c r="N116" s="112">
        <v>600</v>
      </c>
      <c r="O116" s="113" t="s">
        <v>619</v>
      </c>
      <c r="P116" s="191">
        <v>44399</v>
      </c>
      <c r="Q116" s="210"/>
      <c r="R116" s="6" t="s">
        <v>632</v>
      </c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3.5" customHeight="1">
      <c r="A117" s="374">
        <v>36</v>
      </c>
      <c r="B117" s="352">
        <v>44400</v>
      </c>
      <c r="C117" s="375"/>
      <c r="D117" s="375" t="s">
        <v>1038</v>
      </c>
      <c r="E117" s="356" t="s">
        <v>621</v>
      </c>
      <c r="F117" s="356">
        <v>872.5</v>
      </c>
      <c r="G117" s="356">
        <v>850</v>
      </c>
      <c r="H117" s="371">
        <v>880</v>
      </c>
      <c r="I117" s="376" t="s">
        <v>1039</v>
      </c>
      <c r="J117" s="112" t="s">
        <v>672</v>
      </c>
      <c r="K117" s="421">
        <f t="shared" si="70"/>
        <v>7.5</v>
      </c>
      <c r="L117" s="422">
        <f t="shared" si="71"/>
        <v>385.00000000000006</v>
      </c>
      <c r="M117" s="423">
        <f t="shared" si="72"/>
        <v>4302.5</v>
      </c>
      <c r="N117" s="376">
        <v>625</v>
      </c>
      <c r="O117" s="113" t="s">
        <v>619</v>
      </c>
      <c r="P117" s="424">
        <v>44403</v>
      </c>
      <c r="Q117" s="210"/>
      <c r="R117" s="6" t="s">
        <v>632</v>
      </c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3.5" customHeight="1">
      <c r="A118" s="374">
        <v>37</v>
      </c>
      <c r="B118" s="352">
        <v>44400</v>
      </c>
      <c r="C118" s="375"/>
      <c r="D118" s="375" t="s">
        <v>684</v>
      </c>
      <c r="E118" s="356" t="s">
        <v>621</v>
      </c>
      <c r="F118" s="356">
        <v>756</v>
      </c>
      <c r="G118" s="356">
        <v>745</v>
      </c>
      <c r="H118" s="371">
        <v>757.5</v>
      </c>
      <c r="I118" s="376">
        <v>780</v>
      </c>
      <c r="J118" s="112" t="s">
        <v>1051</v>
      </c>
      <c r="K118" s="421">
        <f t="shared" ref="K118" si="73">H118-F118</f>
        <v>1.5</v>
      </c>
      <c r="L118" s="422">
        <f t="shared" ref="L118" si="74">(H118*N118)*0.07%</f>
        <v>636.30000000000007</v>
      </c>
      <c r="M118" s="423">
        <f t="shared" ref="M118" si="75">(K118*N118)-L118</f>
        <v>1163.6999999999998</v>
      </c>
      <c r="N118" s="376">
        <v>1200</v>
      </c>
      <c r="O118" s="113" t="s">
        <v>619</v>
      </c>
      <c r="P118" s="424">
        <v>44403</v>
      </c>
      <c r="Q118" s="210"/>
      <c r="R118" s="6" t="s">
        <v>620</v>
      </c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3.5" customHeight="1">
      <c r="A119" s="374">
        <v>38</v>
      </c>
      <c r="B119" s="369">
        <v>44403</v>
      </c>
      <c r="C119" s="375"/>
      <c r="D119" s="375" t="s">
        <v>1044</v>
      </c>
      <c r="E119" s="356" t="s">
        <v>621</v>
      </c>
      <c r="F119" s="356">
        <v>1120</v>
      </c>
      <c r="G119" s="356">
        <v>1092</v>
      </c>
      <c r="H119" s="371">
        <v>1139</v>
      </c>
      <c r="I119" s="376" t="s">
        <v>1045</v>
      </c>
      <c r="J119" s="112" t="s">
        <v>1010</v>
      </c>
      <c r="K119" s="415">
        <f t="shared" ref="K119" si="76">H119-F119</f>
        <v>19</v>
      </c>
      <c r="L119" s="208">
        <f t="shared" ref="L119" si="77">(H119*N119)*0.07%</f>
        <v>438.51500000000004</v>
      </c>
      <c r="M119" s="209">
        <f t="shared" ref="M119" si="78">(K119*N119)-L119</f>
        <v>10011.485000000001</v>
      </c>
      <c r="N119" s="112">
        <v>550</v>
      </c>
      <c r="O119" s="113" t="s">
        <v>619</v>
      </c>
      <c r="P119" s="191">
        <v>44403</v>
      </c>
      <c r="Q119" s="210"/>
      <c r="R119" s="6" t="s">
        <v>632</v>
      </c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3.5" customHeight="1">
      <c r="A120" s="223">
        <v>39</v>
      </c>
      <c r="B120" s="173">
        <v>44403</v>
      </c>
      <c r="C120" s="224"/>
      <c r="D120" s="224" t="s">
        <v>1052</v>
      </c>
      <c r="E120" s="117" t="s">
        <v>621</v>
      </c>
      <c r="F120" s="117" t="s">
        <v>1053</v>
      </c>
      <c r="G120" s="117">
        <v>1562</v>
      </c>
      <c r="H120" s="123"/>
      <c r="I120" s="218" t="s">
        <v>1054</v>
      </c>
      <c r="J120" s="218" t="s">
        <v>626</v>
      </c>
      <c r="K120" s="414"/>
      <c r="L120" s="220"/>
      <c r="M120" s="225"/>
      <c r="N120" s="218"/>
      <c r="O120" s="226"/>
      <c r="P120" s="227"/>
      <c r="Q120" s="210"/>
      <c r="R120" s="6" t="s">
        <v>620</v>
      </c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3.5" customHeight="1">
      <c r="A121" s="223">
        <v>40</v>
      </c>
      <c r="B121" s="173">
        <v>44405</v>
      </c>
      <c r="C121" s="224"/>
      <c r="D121" s="224" t="s">
        <v>1116</v>
      </c>
      <c r="E121" s="117" t="s">
        <v>621</v>
      </c>
      <c r="F121" s="117" t="s">
        <v>1117</v>
      </c>
      <c r="G121" s="117">
        <v>1101</v>
      </c>
      <c r="H121" s="123"/>
      <c r="I121" s="218" t="s">
        <v>1045</v>
      </c>
      <c r="J121" s="218" t="s">
        <v>626</v>
      </c>
      <c r="K121" s="414"/>
      <c r="L121" s="220"/>
      <c r="M121" s="225"/>
      <c r="N121" s="218"/>
      <c r="O121" s="226"/>
      <c r="P121" s="227"/>
      <c r="Q121" s="210"/>
      <c r="R121" s="6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3.5" customHeight="1">
      <c r="A122" s="223">
        <v>41</v>
      </c>
      <c r="B122" s="173">
        <v>44405</v>
      </c>
      <c r="C122" s="224"/>
      <c r="D122" s="224" t="s">
        <v>1118</v>
      </c>
      <c r="E122" s="117" t="s">
        <v>621</v>
      </c>
      <c r="F122" s="117" t="s">
        <v>1119</v>
      </c>
      <c r="G122" s="117">
        <v>1140</v>
      </c>
      <c r="H122" s="123"/>
      <c r="I122" s="218" t="s">
        <v>1120</v>
      </c>
      <c r="J122" s="218" t="s">
        <v>626</v>
      </c>
      <c r="K122" s="426"/>
      <c r="L122" s="220"/>
      <c r="M122" s="225"/>
      <c r="N122" s="218"/>
      <c r="O122" s="226"/>
      <c r="P122" s="227"/>
      <c r="Q122" s="210"/>
      <c r="R122" s="6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3.5" customHeight="1">
      <c r="A123" s="223">
        <v>42</v>
      </c>
      <c r="B123" s="173">
        <v>44405</v>
      </c>
      <c r="C123" s="224"/>
      <c r="D123" s="224" t="s">
        <v>1121</v>
      </c>
      <c r="E123" s="117" t="s">
        <v>621</v>
      </c>
      <c r="F123" s="117" t="s">
        <v>1122</v>
      </c>
      <c r="G123" s="117">
        <v>1470</v>
      </c>
      <c r="H123" s="123"/>
      <c r="I123" s="218" t="s">
        <v>1123</v>
      </c>
      <c r="J123" s="218" t="s">
        <v>626</v>
      </c>
      <c r="K123" s="426"/>
      <c r="L123" s="220"/>
      <c r="M123" s="225"/>
      <c r="N123" s="218"/>
      <c r="O123" s="226"/>
      <c r="P123" s="227"/>
      <c r="Q123" s="210"/>
      <c r="R123" s="6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3.5" customHeight="1">
      <c r="A124" s="223"/>
      <c r="B124" s="173"/>
      <c r="C124" s="120"/>
      <c r="D124" s="224"/>
      <c r="E124" s="117"/>
      <c r="F124" s="117"/>
      <c r="G124" s="117"/>
      <c r="H124" s="117"/>
      <c r="I124" s="123"/>
      <c r="J124" s="218"/>
      <c r="K124" s="124"/>
      <c r="L124" s="220"/>
      <c r="M124" s="218"/>
      <c r="N124" s="218"/>
      <c r="O124" s="226"/>
      <c r="P124" s="228"/>
      <c r="Q124" s="210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3.5" customHeight="1">
      <c r="A125" s="468"/>
      <c r="B125" s="469"/>
      <c r="C125" s="120"/>
      <c r="D125" s="224"/>
      <c r="E125" s="117"/>
      <c r="F125" s="117"/>
      <c r="G125" s="117"/>
      <c r="H125" s="117"/>
      <c r="I125" s="123"/>
      <c r="J125" s="470"/>
      <c r="K125" s="220"/>
      <c r="L125" s="220"/>
      <c r="M125" s="470"/>
      <c r="N125" s="470"/>
      <c r="O125" s="466"/>
      <c r="P125" s="467"/>
      <c r="Q125" s="210"/>
      <c r="R125" s="6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3.5" customHeight="1">
      <c r="A126" s="447"/>
      <c r="B126" s="447"/>
      <c r="C126" s="120"/>
      <c r="D126" s="224"/>
      <c r="E126" s="117"/>
      <c r="F126" s="117"/>
      <c r="G126" s="117"/>
      <c r="H126" s="117"/>
      <c r="I126" s="123"/>
      <c r="J126" s="447"/>
      <c r="K126" s="124"/>
      <c r="L126" s="220"/>
      <c r="M126" s="447"/>
      <c r="N126" s="447"/>
      <c r="O126" s="447"/>
      <c r="P126" s="447"/>
      <c r="Q126" s="1"/>
      <c r="R126" s="6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3.5" customHeight="1">
      <c r="A127" s="138"/>
      <c r="B127" s="139"/>
      <c r="C127" s="194"/>
      <c r="D127" s="229"/>
      <c r="E127" s="230"/>
      <c r="F127" s="138"/>
      <c r="G127" s="138"/>
      <c r="H127" s="138"/>
      <c r="I127" s="196"/>
      <c r="J127" s="196"/>
      <c r="K127" s="196"/>
      <c r="L127" s="196"/>
      <c r="M127" s="196"/>
      <c r="N127" s="196"/>
      <c r="O127" s="196"/>
      <c r="P127" s="196"/>
      <c r="Q127" s="1"/>
      <c r="R127" s="6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>
      <c r="A128" s="231"/>
      <c r="B128" s="139"/>
      <c r="C128" s="140"/>
      <c r="D128" s="232"/>
      <c r="E128" s="143"/>
      <c r="F128" s="143"/>
      <c r="G128" s="143"/>
      <c r="H128" s="143"/>
      <c r="I128" s="143"/>
      <c r="J128" s="6"/>
      <c r="K128" s="143"/>
      <c r="L128" s="143"/>
      <c r="M128" s="6"/>
      <c r="N128" s="1"/>
      <c r="O128" s="140"/>
      <c r="P128" s="44"/>
      <c r="Q128" s="44"/>
      <c r="R128" s="6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</row>
    <row r="129" spans="1:38" ht="12.75" customHeight="1">
      <c r="A129" s="233" t="s">
        <v>720</v>
      </c>
      <c r="B129" s="233"/>
      <c r="C129" s="233"/>
      <c r="D129" s="233"/>
      <c r="E129" s="234"/>
      <c r="F129" s="143"/>
      <c r="G129" s="143"/>
      <c r="H129" s="143"/>
      <c r="I129" s="143"/>
      <c r="J129" s="1"/>
      <c r="K129" s="6"/>
      <c r="L129" s="6"/>
      <c r="M129" s="6"/>
      <c r="N129" s="1"/>
      <c r="O129" s="1"/>
      <c r="P129" s="44"/>
      <c r="Q129" s="44"/>
      <c r="R129" s="6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</row>
    <row r="130" spans="1:38" ht="38.25" customHeight="1">
      <c r="A130" s="102" t="s">
        <v>16</v>
      </c>
      <c r="B130" s="102" t="s">
        <v>590</v>
      </c>
      <c r="C130" s="102"/>
      <c r="D130" s="103" t="s">
        <v>605</v>
      </c>
      <c r="E130" s="102" t="s">
        <v>606</v>
      </c>
      <c r="F130" s="102" t="s">
        <v>607</v>
      </c>
      <c r="G130" s="102" t="s">
        <v>646</v>
      </c>
      <c r="H130" s="102" t="s">
        <v>609</v>
      </c>
      <c r="I130" s="102" t="s">
        <v>610</v>
      </c>
      <c r="J130" s="101" t="s">
        <v>611</v>
      </c>
      <c r="K130" s="101" t="s">
        <v>721</v>
      </c>
      <c r="L130" s="104" t="s">
        <v>613</v>
      </c>
      <c r="M130" s="204" t="s">
        <v>680</v>
      </c>
      <c r="N130" s="102" t="s">
        <v>681</v>
      </c>
      <c r="O130" s="102" t="s">
        <v>615</v>
      </c>
      <c r="P130" s="103" t="s">
        <v>616</v>
      </c>
      <c r="Q130" s="44"/>
      <c r="R130" s="6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</row>
    <row r="131" spans="1:38" ht="14.25" customHeight="1">
      <c r="A131" s="455">
        <v>1</v>
      </c>
      <c r="B131" s="456">
        <v>44376</v>
      </c>
      <c r="C131" s="206" t="s">
        <v>722</v>
      </c>
      <c r="D131" s="206" t="s">
        <v>723</v>
      </c>
      <c r="E131" s="106" t="s">
        <v>621</v>
      </c>
      <c r="F131" s="106">
        <v>89</v>
      </c>
      <c r="G131" s="106"/>
      <c r="H131" s="112">
        <v>125</v>
      </c>
      <c r="I131" s="457"/>
      <c r="J131" s="457" t="s">
        <v>724</v>
      </c>
      <c r="K131" s="208">
        <v>36</v>
      </c>
      <c r="L131" s="457">
        <v>100</v>
      </c>
      <c r="M131" s="457">
        <f>(15*N131)-200</f>
        <v>4675</v>
      </c>
      <c r="N131" s="457">
        <v>325</v>
      </c>
      <c r="O131" s="461" t="s">
        <v>619</v>
      </c>
      <c r="P131" s="454">
        <v>44383</v>
      </c>
      <c r="Q131" s="210"/>
      <c r="R131" s="235" t="s">
        <v>620</v>
      </c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4.25" customHeight="1">
      <c r="A132" s="447"/>
      <c r="B132" s="447"/>
      <c r="C132" s="206" t="s">
        <v>725</v>
      </c>
      <c r="D132" s="206" t="s">
        <v>726</v>
      </c>
      <c r="E132" s="106" t="s">
        <v>727</v>
      </c>
      <c r="F132" s="106">
        <v>69</v>
      </c>
      <c r="G132" s="106"/>
      <c r="H132" s="112">
        <v>90</v>
      </c>
      <c r="I132" s="447"/>
      <c r="J132" s="447"/>
      <c r="K132" s="208">
        <v>21</v>
      </c>
      <c r="L132" s="447"/>
      <c r="M132" s="447"/>
      <c r="N132" s="447"/>
      <c r="O132" s="447"/>
      <c r="P132" s="447"/>
      <c r="Q132" s="210"/>
      <c r="R132" s="235" t="s">
        <v>620</v>
      </c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4.25" customHeight="1">
      <c r="A133" s="211">
        <v>2</v>
      </c>
      <c r="B133" s="181">
        <v>44377</v>
      </c>
      <c r="C133" s="212"/>
      <c r="D133" s="213" t="s">
        <v>728</v>
      </c>
      <c r="E133" s="184" t="s">
        <v>621</v>
      </c>
      <c r="F133" s="184">
        <v>36</v>
      </c>
      <c r="G133" s="184">
        <v>0</v>
      </c>
      <c r="H133" s="184">
        <v>0</v>
      </c>
      <c r="I133" s="185">
        <v>90</v>
      </c>
      <c r="J133" s="236" t="s">
        <v>729</v>
      </c>
      <c r="K133" s="215">
        <f>H133-F133</f>
        <v>-36</v>
      </c>
      <c r="L133" s="215">
        <v>100</v>
      </c>
      <c r="M133" s="236">
        <f>(K133*N133)-100</f>
        <v>-2800</v>
      </c>
      <c r="N133" s="236">
        <v>75</v>
      </c>
      <c r="O133" s="237" t="s">
        <v>653</v>
      </c>
      <c r="P133" s="238">
        <v>44378</v>
      </c>
      <c r="Q133" s="210"/>
      <c r="R133" s="235" t="s">
        <v>632</v>
      </c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4.25" customHeight="1">
      <c r="A134" s="455">
        <v>3</v>
      </c>
      <c r="B134" s="456">
        <v>44378</v>
      </c>
      <c r="C134" s="109" t="s">
        <v>722</v>
      </c>
      <c r="D134" s="206" t="s">
        <v>730</v>
      </c>
      <c r="E134" s="106" t="s">
        <v>621</v>
      </c>
      <c r="F134" s="106">
        <v>340</v>
      </c>
      <c r="G134" s="106">
        <v>90</v>
      </c>
      <c r="H134" s="106">
        <v>335</v>
      </c>
      <c r="I134" s="112"/>
      <c r="J134" s="457" t="s">
        <v>731</v>
      </c>
      <c r="K134" s="208">
        <v>-5</v>
      </c>
      <c r="L134" s="208">
        <v>100</v>
      </c>
      <c r="M134" s="457">
        <f>(60*N134)-200</f>
        <v>1300</v>
      </c>
      <c r="N134" s="457">
        <v>25</v>
      </c>
      <c r="O134" s="461" t="s">
        <v>619</v>
      </c>
      <c r="P134" s="454">
        <v>44382</v>
      </c>
      <c r="Q134" s="210"/>
      <c r="R134" s="235" t="s">
        <v>620</v>
      </c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4.25" customHeight="1">
      <c r="A135" s="447"/>
      <c r="B135" s="447"/>
      <c r="C135" s="109" t="s">
        <v>725</v>
      </c>
      <c r="D135" s="206" t="s">
        <v>732</v>
      </c>
      <c r="E135" s="106" t="s">
        <v>727</v>
      </c>
      <c r="F135" s="106">
        <v>65</v>
      </c>
      <c r="G135" s="106"/>
      <c r="H135" s="106">
        <v>0</v>
      </c>
      <c r="I135" s="112"/>
      <c r="J135" s="447"/>
      <c r="K135" s="208">
        <v>65</v>
      </c>
      <c r="L135" s="208">
        <v>100</v>
      </c>
      <c r="M135" s="447"/>
      <c r="N135" s="447"/>
      <c r="O135" s="447"/>
      <c r="P135" s="447"/>
      <c r="Q135" s="210"/>
      <c r="R135" s="235" t="s">
        <v>620</v>
      </c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4.25" customHeight="1">
      <c r="A136" s="106">
        <v>4</v>
      </c>
      <c r="B136" s="107">
        <v>44378</v>
      </c>
      <c r="C136" s="178"/>
      <c r="D136" s="109" t="s">
        <v>733</v>
      </c>
      <c r="E136" s="106" t="s">
        <v>727</v>
      </c>
      <c r="F136" s="106">
        <v>10.75</v>
      </c>
      <c r="G136" s="239">
        <v>14.5</v>
      </c>
      <c r="H136" s="106">
        <v>8.3000000000000007</v>
      </c>
      <c r="I136" s="112">
        <v>5</v>
      </c>
      <c r="J136" s="222" t="s">
        <v>734</v>
      </c>
      <c r="K136" s="208">
        <f t="shared" ref="K136:K137" si="79">F136-H136</f>
        <v>2.4499999999999993</v>
      </c>
      <c r="L136" s="208">
        <v>100</v>
      </c>
      <c r="M136" s="222">
        <f t="shared" ref="M136:M137" si="80">(K136*N136)-100</f>
        <v>3729.349999999999</v>
      </c>
      <c r="N136" s="112">
        <v>1563</v>
      </c>
      <c r="O136" s="113" t="s">
        <v>619</v>
      </c>
      <c r="P136" s="116">
        <v>44383</v>
      </c>
      <c r="Q136" s="210"/>
      <c r="R136" s="235" t="s">
        <v>632</v>
      </c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4.25" customHeight="1">
      <c r="A137" s="205">
        <v>5</v>
      </c>
      <c r="B137" s="107">
        <v>44378</v>
      </c>
      <c r="C137" s="109"/>
      <c r="D137" s="206" t="s">
        <v>735</v>
      </c>
      <c r="E137" s="106" t="s">
        <v>727</v>
      </c>
      <c r="F137" s="106">
        <v>13.5</v>
      </c>
      <c r="G137" s="106">
        <v>19</v>
      </c>
      <c r="H137" s="106">
        <v>10.3</v>
      </c>
      <c r="I137" s="112">
        <v>2</v>
      </c>
      <c r="J137" s="222" t="s">
        <v>736</v>
      </c>
      <c r="K137" s="208">
        <f t="shared" si="79"/>
        <v>3.1999999999999993</v>
      </c>
      <c r="L137" s="208">
        <v>100</v>
      </c>
      <c r="M137" s="222">
        <f t="shared" si="80"/>
        <v>3899.9999999999991</v>
      </c>
      <c r="N137" s="222">
        <v>1250</v>
      </c>
      <c r="O137" s="113" t="s">
        <v>619</v>
      </c>
      <c r="P137" s="116">
        <v>44383</v>
      </c>
      <c r="Q137" s="210"/>
      <c r="R137" s="235" t="s">
        <v>620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205">
        <v>6</v>
      </c>
      <c r="B138" s="107">
        <v>44382</v>
      </c>
      <c r="C138" s="109"/>
      <c r="D138" s="206" t="s">
        <v>737</v>
      </c>
      <c r="E138" s="106" t="s">
        <v>727</v>
      </c>
      <c r="F138" s="106">
        <v>1.8</v>
      </c>
      <c r="G138" s="106">
        <v>3.05</v>
      </c>
      <c r="H138" s="106">
        <v>0.95</v>
      </c>
      <c r="I138" s="112">
        <v>0.1</v>
      </c>
      <c r="J138" s="222" t="s">
        <v>1002</v>
      </c>
      <c r="K138" s="208">
        <f t="shared" ref="K138" si="81">F138-H138</f>
        <v>0.85000000000000009</v>
      </c>
      <c r="L138" s="208">
        <v>100</v>
      </c>
      <c r="M138" s="222">
        <f t="shared" ref="M138" si="82">(K138*N138)-100</f>
        <v>3300.0000000000005</v>
      </c>
      <c r="N138" s="222">
        <v>4000</v>
      </c>
      <c r="O138" s="113" t="s">
        <v>619</v>
      </c>
      <c r="P138" s="116">
        <v>44396</v>
      </c>
      <c r="Q138" s="210"/>
      <c r="R138" s="235" t="s">
        <v>632</v>
      </c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205">
        <v>7</v>
      </c>
      <c r="B139" s="190">
        <v>44383</v>
      </c>
      <c r="C139" s="109"/>
      <c r="D139" s="206" t="s">
        <v>738</v>
      </c>
      <c r="E139" s="106" t="s">
        <v>621</v>
      </c>
      <c r="F139" s="106">
        <v>50</v>
      </c>
      <c r="G139" s="106">
        <v>14</v>
      </c>
      <c r="H139" s="106">
        <v>63.5</v>
      </c>
      <c r="I139" s="112" t="s">
        <v>739</v>
      </c>
      <c r="J139" s="222" t="s">
        <v>740</v>
      </c>
      <c r="K139" s="208">
        <f>H139-F139</f>
        <v>13.5</v>
      </c>
      <c r="L139" s="208">
        <v>100</v>
      </c>
      <c r="M139" s="222">
        <f>(K139*N139)-100</f>
        <v>912.5</v>
      </c>
      <c r="N139" s="222">
        <v>75</v>
      </c>
      <c r="O139" s="113" t="s">
        <v>619</v>
      </c>
      <c r="P139" s="116">
        <v>44383</v>
      </c>
      <c r="Q139" s="210"/>
      <c r="R139" s="235" t="s">
        <v>620</v>
      </c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205">
        <v>8</v>
      </c>
      <c r="B140" s="190">
        <v>44384</v>
      </c>
      <c r="C140" s="109"/>
      <c r="D140" s="206" t="s">
        <v>741</v>
      </c>
      <c r="E140" s="106" t="s">
        <v>621</v>
      </c>
      <c r="F140" s="106">
        <v>2.2000000000000002</v>
      </c>
      <c r="G140" s="106">
        <v>0.9</v>
      </c>
      <c r="H140" s="106">
        <v>2.7</v>
      </c>
      <c r="I140" s="112">
        <v>4</v>
      </c>
      <c r="J140" s="222" t="s">
        <v>984</v>
      </c>
      <c r="K140" s="208">
        <f t="shared" ref="K140" si="83">H140-F140</f>
        <v>0.5</v>
      </c>
      <c r="L140" s="208">
        <v>100</v>
      </c>
      <c r="M140" s="222">
        <f t="shared" ref="M140" si="84">(K140*N140)-100</f>
        <v>1500</v>
      </c>
      <c r="N140" s="222">
        <v>3200</v>
      </c>
      <c r="O140" s="113" t="s">
        <v>619</v>
      </c>
      <c r="P140" s="116">
        <v>44392</v>
      </c>
      <c r="Q140" s="210"/>
      <c r="R140" s="235" t="s">
        <v>620</v>
      </c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205">
        <v>9</v>
      </c>
      <c r="B141" s="190">
        <v>44384</v>
      </c>
      <c r="C141" s="109"/>
      <c r="D141" s="206" t="s">
        <v>742</v>
      </c>
      <c r="E141" s="106" t="s">
        <v>621</v>
      </c>
      <c r="F141" s="106">
        <v>42</v>
      </c>
      <c r="G141" s="106">
        <v>12</v>
      </c>
      <c r="H141" s="106">
        <v>53.5</v>
      </c>
      <c r="I141" s="112" t="s">
        <v>743</v>
      </c>
      <c r="J141" s="222" t="s">
        <v>744</v>
      </c>
      <c r="K141" s="208">
        <f t="shared" ref="K141:K142" si="85">H141-F141</f>
        <v>11.5</v>
      </c>
      <c r="L141" s="208">
        <v>100</v>
      </c>
      <c r="M141" s="222">
        <f t="shared" ref="M141:M146" si="86">(K141*N141)-100</f>
        <v>762.5</v>
      </c>
      <c r="N141" s="222">
        <v>75</v>
      </c>
      <c r="O141" s="113" t="s">
        <v>619</v>
      </c>
      <c r="P141" s="116">
        <v>44385</v>
      </c>
      <c r="Q141" s="210"/>
      <c r="R141" s="235" t="s">
        <v>620</v>
      </c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84">
        <v>10</v>
      </c>
      <c r="B142" s="240">
        <v>44385</v>
      </c>
      <c r="C142" s="182"/>
      <c r="D142" s="212" t="s">
        <v>745</v>
      </c>
      <c r="E142" s="184" t="s">
        <v>621</v>
      </c>
      <c r="F142" s="184">
        <v>25</v>
      </c>
      <c r="G142" s="184">
        <v>16</v>
      </c>
      <c r="H142" s="184">
        <v>16</v>
      </c>
      <c r="I142" s="185" t="s">
        <v>746</v>
      </c>
      <c r="J142" s="236" t="s">
        <v>747</v>
      </c>
      <c r="K142" s="215">
        <f t="shared" si="85"/>
        <v>-9</v>
      </c>
      <c r="L142" s="215">
        <v>100</v>
      </c>
      <c r="M142" s="236">
        <f t="shared" si="86"/>
        <v>-5050</v>
      </c>
      <c r="N142" s="236">
        <v>550</v>
      </c>
      <c r="O142" s="237" t="s">
        <v>653</v>
      </c>
      <c r="P142" s="188">
        <v>44386</v>
      </c>
      <c r="Q142" s="210"/>
      <c r="R142" s="235" t="s">
        <v>620</v>
      </c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84">
        <v>11</v>
      </c>
      <c r="B143" s="240">
        <v>44385</v>
      </c>
      <c r="C143" s="182"/>
      <c r="D143" s="212" t="s">
        <v>733</v>
      </c>
      <c r="E143" s="184" t="s">
        <v>727</v>
      </c>
      <c r="F143" s="184">
        <v>11.75</v>
      </c>
      <c r="G143" s="184">
        <v>15.2</v>
      </c>
      <c r="H143" s="184">
        <v>15.2</v>
      </c>
      <c r="I143" s="185">
        <v>5</v>
      </c>
      <c r="J143" s="236" t="s">
        <v>748</v>
      </c>
      <c r="K143" s="215">
        <f t="shared" ref="K143:K144" si="87">F143-H143</f>
        <v>-3.4499999999999993</v>
      </c>
      <c r="L143" s="215">
        <v>100</v>
      </c>
      <c r="M143" s="236">
        <f t="shared" si="86"/>
        <v>-5492.3499999999985</v>
      </c>
      <c r="N143" s="185">
        <v>1563</v>
      </c>
      <c r="O143" s="237" t="s">
        <v>653</v>
      </c>
      <c r="P143" s="188">
        <v>44386</v>
      </c>
      <c r="Q143" s="210"/>
      <c r="R143" s="235" t="s">
        <v>632</v>
      </c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06">
        <v>12</v>
      </c>
      <c r="B144" s="190">
        <v>44385</v>
      </c>
      <c r="C144" s="178"/>
      <c r="D144" s="109" t="s">
        <v>749</v>
      </c>
      <c r="E144" s="106" t="s">
        <v>727</v>
      </c>
      <c r="F144" s="106">
        <v>15.5</v>
      </c>
      <c r="G144" s="106">
        <v>25</v>
      </c>
      <c r="H144" s="106">
        <v>9.5</v>
      </c>
      <c r="I144" s="112">
        <v>0.1</v>
      </c>
      <c r="J144" s="222" t="s">
        <v>750</v>
      </c>
      <c r="K144" s="208">
        <f t="shared" si="87"/>
        <v>6</v>
      </c>
      <c r="L144" s="208">
        <v>100</v>
      </c>
      <c r="M144" s="222">
        <f t="shared" si="86"/>
        <v>3200</v>
      </c>
      <c r="N144" s="222">
        <v>550</v>
      </c>
      <c r="O144" s="113" t="s">
        <v>619</v>
      </c>
      <c r="P144" s="116">
        <v>44390</v>
      </c>
      <c r="Q144" s="210"/>
      <c r="R144" s="235" t="s">
        <v>620</v>
      </c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>
      <c r="A145" s="106">
        <v>13</v>
      </c>
      <c r="B145" s="190">
        <v>44386</v>
      </c>
      <c r="C145" s="178"/>
      <c r="D145" s="109" t="s">
        <v>751</v>
      </c>
      <c r="E145" s="106" t="s">
        <v>621</v>
      </c>
      <c r="F145" s="106">
        <v>58</v>
      </c>
      <c r="G145" s="106">
        <v>17</v>
      </c>
      <c r="H145" s="106">
        <v>70</v>
      </c>
      <c r="I145" s="112" t="s">
        <v>752</v>
      </c>
      <c r="J145" s="222" t="s">
        <v>753</v>
      </c>
      <c r="K145" s="208">
        <f>H145-F145</f>
        <v>12</v>
      </c>
      <c r="L145" s="208">
        <v>100</v>
      </c>
      <c r="M145" s="222">
        <f t="shared" si="86"/>
        <v>800</v>
      </c>
      <c r="N145" s="222">
        <v>75</v>
      </c>
      <c r="O145" s="113" t="s">
        <v>619</v>
      </c>
      <c r="P145" s="191">
        <v>44386</v>
      </c>
      <c r="Q145" s="210"/>
      <c r="R145" s="235" t="s">
        <v>620</v>
      </c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>
      <c r="A146" s="106">
        <v>14</v>
      </c>
      <c r="B146" s="190">
        <v>44389</v>
      </c>
      <c r="C146" s="178"/>
      <c r="D146" s="109" t="s">
        <v>754</v>
      </c>
      <c r="E146" s="106" t="s">
        <v>727</v>
      </c>
      <c r="F146" s="106">
        <v>2.95</v>
      </c>
      <c r="G146" s="106">
        <v>4.4000000000000004</v>
      </c>
      <c r="H146" s="106">
        <v>1.95</v>
      </c>
      <c r="I146" s="112">
        <v>0.1</v>
      </c>
      <c r="J146" s="222" t="s">
        <v>755</v>
      </c>
      <c r="K146" s="208">
        <f>F146-H146</f>
        <v>1.0000000000000002</v>
      </c>
      <c r="L146" s="208">
        <v>100</v>
      </c>
      <c r="M146" s="222">
        <f t="shared" si="86"/>
        <v>2900.0000000000005</v>
      </c>
      <c r="N146" s="222">
        <v>3000</v>
      </c>
      <c r="O146" s="113" t="s">
        <v>619</v>
      </c>
      <c r="P146" s="191">
        <v>44389</v>
      </c>
      <c r="Q146" s="210"/>
      <c r="R146" s="235" t="s">
        <v>620</v>
      </c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4.25" customHeight="1">
      <c r="A147" s="458">
        <v>15</v>
      </c>
      <c r="B147" s="460">
        <v>44390</v>
      </c>
      <c r="C147" s="372" t="s">
        <v>722</v>
      </c>
      <c r="D147" s="387" t="s">
        <v>988</v>
      </c>
      <c r="E147" s="363" t="s">
        <v>621</v>
      </c>
      <c r="F147" s="363">
        <v>275</v>
      </c>
      <c r="G147" s="363">
        <v>90</v>
      </c>
      <c r="H147" s="363">
        <v>90</v>
      </c>
      <c r="I147" s="373">
        <f>H147-F147</f>
        <v>-185</v>
      </c>
      <c r="J147" s="464" t="s">
        <v>1001</v>
      </c>
      <c r="K147" s="388">
        <v>-185</v>
      </c>
      <c r="L147" s="388">
        <v>100</v>
      </c>
      <c r="M147" s="465">
        <f>(-135*25)-200</f>
        <v>-3575</v>
      </c>
      <c r="N147" s="465">
        <v>25</v>
      </c>
      <c r="O147" s="462" t="s">
        <v>653</v>
      </c>
      <c r="P147" s="463">
        <v>44396</v>
      </c>
      <c r="Q147" s="210"/>
      <c r="R147" s="235" t="s">
        <v>620</v>
      </c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4.25" customHeight="1">
      <c r="A148" s="459"/>
      <c r="B148" s="459"/>
      <c r="C148" s="372" t="s">
        <v>725</v>
      </c>
      <c r="D148" s="387" t="s">
        <v>987</v>
      </c>
      <c r="E148" s="363" t="s">
        <v>727</v>
      </c>
      <c r="F148" s="363">
        <v>50</v>
      </c>
      <c r="G148" s="363"/>
      <c r="H148" s="363">
        <v>0</v>
      </c>
      <c r="I148" s="373">
        <f>F148-H148</f>
        <v>50</v>
      </c>
      <c r="J148" s="459"/>
      <c r="K148" s="388">
        <v>50</v>
      </c>
      <c r="L148" s="388">
        <v>100</v>
      </c>
      <c r="M148" s="459"/>
      <c r="N148" s="459"/>
      <c r="O148" s="459"/>
      <c r="P148" s="459"/>
      <c r="Q148" s="210"/>
      <c r="R148" s="235" t="s">
        <v>620</v>
      </c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>
      <c r="A149" s="356">
        <v>16</v>
      </c>
      <c r="B149" s="369">
        <v>44390</v>
      </c>
      <c r="C149" s="370"/>
      <c r="D149" s="354" t="s">
        <v>756</v>
      </c>
      <c r="E149" s="356" t="s">
        <v>727</v>
      </c>
      <c r="F149" s="356">
        <v>25</v>
      </c>
      <c r="G149" s="356">
        <v>41</v>
      </c>
      <c r="H149" s="356">
        <v>14.5</v>
      </c>
      <c r="I149" s="371">
        <v>0.1</v>
      </c>
      <c r="J149" s="222" t="s">
        <v>968</v>
      </c>
      <c r="K149" s="208">
        <f t="shared" ref="K149:K150" si="88">F149-H149</f>
        <v>10.5</v>
      </c>
      <c r="L149" s="208">
        <v>100</v>
      </c>
      <c r="M149" s="222">
        <f t="shared" ref="M149:M150" si="89">(K149*N149)-100</f>
        <v>3312.5</v>
      </c>
      <c r="N149" s="112">
        <v>325</v>
      </c>
      <c r="O149" s="113" t="s">
        <v>619</v>
      </c>
      <c r="P149" s="116">
        <v>44392</v>
      </c>
      <c r="Q149" s="210"/>
      <c r="R149" s="235" t="s">
        <v>620</v>
      </c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>
      <c r="A150" s="356">
        <v>17</v>
      </c>
      <c r="B150" s="369">
        <v>44391</v>
      </c>
      <c r="C150" s="370"/>
      <c r="D150" s="354" t="s">
        <v>973</v>
      </c>
      <c r="E150" s="356" t="s">
        <v>727</v>
      </c>
      <c r="F150" s="356">
        <v>2.2000000000000002</v>
      </c>
      <c r="G150" s="356">
        <v>3.5</v>
      </c>
      <c r="H150" s="356">
        <v>1.25</v>
      </c>
      <c r="I150" s="371">
        <v>0.1</v>
      </c>
      <c r="J150" s="222" t="s">
        <v>997</v>
      </c>
      <c r="K150" s="208">
        <f t="shared" si="88"/>
        <v>0.95000000000000018</v>
      </c>
      <c r="L150" s="208">
        <v>100</v>
      </c>
      <c r="M150" s="222">
        <f t="shared" si="89"/>
        <v>3700.0000000000009</v>
      </c>
      <c r="N150" s="112">
        <v>4000</v>
      </c>
      <c r="O150" s="113" t="s">
        <v>619</v>
      </c>
      <c r="P150" s="116">
        <v>44393</v>
      </c>
      <c r="Q150" s="210"/>
      <c r="R150" s="235" t="s">
        <v>632</v>
      </c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>
      <c r="A151" s="356">
        <v>18</v>
      </c>
      <c r="B151" s="369">
        <v>44391</v>
      </c>
      <c r="C151" s="370"/>
      <c r="D151" s="354" t="s">
        <v>974</v>
      </c>
      <c r="E151" s="356" t="s">
        <v>727</v>
      </c>
      <c r="F151" s="356">
        <v>5</v>
      </c>
      <c r="G151" s="356">
        <v>7.1</v>
      </c>
      <c r="H151" s="356">
        <v>3.6</v>
      </c>
      <c r="I151" s="371">
        <v>0.1</v>
      </c>
      <c r="J151" s="222" t="s">
        <v>989</v>
      </c>
      <c r="K151" s="208">
        <f t="shared" ref="K151" si="90">F151-H151</f>
        <v>1.4</v>
      </c>
      <c r="L151" s="208">
        <v>100</v>
      </c>
      <c r="M151" s="222">
        <f t="shared" ref="M151" si="91">(K151*N151)-100</f>
        <v>3539.9999999999995</v>
      </c>
      <c r="N151" s="112">
        <v>2600</v>
      </c>
      <c r="O151" s="113" t="s">
        <v>619</v>
      </c>
      <c r="P151" s="116">
        <v>44393</v>
      </c>
      <c r="Q151" s="210"/>
      <c r="R151" s="235" t="s">
        <v>620</v>
      </c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356">
        <v>19</v>
      </c>
      <c r="B152" s="369">
        <v>44391</v>
      </c>
      <c r="C152" s="370"/>
      <c r="D152" s="354" t="s">
        <v>975</v>
      </c>
      <c r="E152" s="356" t="s">
        <v>727</v>
      </c>
      <c r="F152" s="356">
        <v>6.5</v>
      </c>
      <c r="G152" s="356">
        <v>10.5</v>
      </c>
      <c r="H152" s="356">
        <v>4.0999999999999996</v>
      </c>
      <c r="I152" s="371">
        <v>0.1</v>
      </c>
      <c r="J152" s="222" t="s">
        <v>982</v>
      </c>
      <c r="K152" s="208">
        <f t="shared" ref="K152:K153" si="92">F152-H152</f>
        <v>2.4000000000000004</v>
      </c>
      <c r="L152" s="208">
        <v>100</v>
      </c>
      <c r="M152" s="222">
        <f t="shared" ref="M152:M154" si="93">(K152*N152)-100</f>
        <v>3200.0000000000005</v>
      </c>
      <c r="N152" s="112">
        <v>1375</v>
      </c>
      <c r="O152" s="113" t="s">
        <v>619</v>
      </c>
      <c r="P152" s="116">
        <v>44392</v>
      </c>
      <c r="Q152" s="210"/>
      <c r="R152" s="235" t="s">
        <v>620</v>
      </c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>
      <c r="A153" s="363">
        <v>20</v>
      </c>
      <c r="B153" s="360">
        <v>44391</v>
      </c>
      <c r="C153" s="361"/>
      <c r="D153" s="372" t="s">
        <v>754</v>
      </c>
      <c r="E153" s="363" t="s">
        <v>727</v>
      </c>
      <c r="F153" s="363">
        <v>2.5</v>
      </c>
      <c r="G153" s="363">
        <v>4.2</v>
      </c>
      <c r="H153" s="363">
        <v>4.2</v>
      </c>
      <c r="I153" s="373">
        <v>0.1</v>
      </c>
      <c r="J153" s="236" t="s">
        <v>983</v>
      </c>
      <c r="K153" s="215">
        <f t="shared" si="92"/>
        <v>-1.7000000000000002</v>
      </c>
      <c r="L153" s="215">
        <v>100</v>
      </c>
      <c r="M153" s="236">
        <f t="shared" si="93"/>
        <v>-5200.0000000000009</v>
      </c>
      <c r="N153" s="185">
        <v>3000</v>
      </c>
      <c r="O153" s="237" t="s">
        <v>653</v>
      </c>
      <c r="P153" s="188">
        <v>44392</v>
      </c>
      <c r="Q153" s="210"/>
      <c r="R153" s="235" t="s">
        <v>620</v>
      </c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>
      <c r="A154" s="356">
        <v>21</v>
      </c>
      <c r="B154" s="369">
        <v>44393</v>
      </c>
      <c r="C154" s="370"/>
      <c r="D154" s="354" t="s">
        <v>990</v>
      </c>
      <c r="E154" s="356" t="s">
        <v>621</v>
      </c>
      <c r="F154" s="356">
        <v>2.25</v>
      </c>
      <c r="G154" s="356">
        <v>0.8</v>
      </c>
      <c r="H154" s="356">
        <v>3.3</v>
      </c>
      <c r="I154" s="371" t="s">
        <v>991</v>
      </c>
      <c r="J154" s="222" t="s">
        <v>1033</v>
      </c>
      <c r="K154" s="208">
        <f>H154-F154</f>
        <v>1.0499999999999998</v>
      </c>
      <c r="L154" s="208">
        <v>100</v>
      </c>
      <c r="M154" s="222">
        <f t="shared" si="93"/>
        <v>3259.9999999999995</v>
      </c>
      <c r="N154" s="112">
        <v>3200</v>
      </c>
      <c r="O154" s="113" t="s">
        <v>619</v>
      </c>
      <c r="P154" s="116">
        <v>44400</v>
      </c>
      <c r="Q154" s="210"/>
      <c r="R154" s="235" t="s">
        <v>620</v>
      </c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>
      <c r="A155" s="356">
        <v>22</v>
      </c>
      <c r="B155" s="369">
        <v>44393</v>
      </c>
      <c r="C155" s="370"/>
      <c r="D155" s="354" t="s">
        <v>992</v>
      </c>
      <c r="E155" s="356" t="s">
        <v>621</v>
      </c>
      <c r="F155" s="356">
        <v>65</v>
      </c>
      <c r="G155" s="356">
        <v>20</v>
      </c>
      <c r="H155" s="356">
        <v>83</v>
      </c>
      <c r="I155" s="371" t="s">
        <v>993</v>
      </c>
      <c r="J155" s="222" t="s">
        <v>994</v>
      </c>
      <c r="K155" s="208">
        <f>H155-F155</f>
        <v>18</v>
      </c>
      <c r="L155" s="208">
        <v>100</v>
      </c>
      <c r="M155" s="222">
        <f t="shared" ref="M155" si="94">(K155*N155)-100</f>
        <v>1250</v>
      </c>
      <c r="N155" s="222">
        <v>75</v>
      </c>
      <c r="O155" s="113" t="s">
        <v>619</v>
      </c>
      <c r="P155" s="191">
        <v>44393</v>
      </c>
      <c r="Q155" s="210"/>
      <c r="R155" s="235" t="s">
        <v>632</v>
      </c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>
      <c r="A156" s="356">
        <v>23</v>
      </c>
      <c r="B156" s="352">
        <v>44399</v>
      </c>
      <c r="C156" s="370"/>
      <c r="D156" s="354" t="s">
        <v>1021</v>
      </c>
      <c r="E156" s="356" t="s">
        <v>621</v>
      </c>
      <c r="F156" s="356">
        <v>21</v>
      </c>
      <c r="G156" s="356"/>
      <c r="H156" s="356">
        <v>27</v>
      </c>
      <c r="I156" s="371">
        <v>50</v>
      </c>
      <c r="J156" s="222" t="s">
        <v>1027</v>
      </c>
      <c r="K156" s="208">
        <f>H156-F156</f>
        <v>6</v>
      </c>
      <c r="L156" s="208">
        <v>100</v>
      </c>
      <c r="M156" s="222">
        <f t="shared" ref="M156:M159" si="95">(K156*N156)-100</f>
        <v>350</v>
      </c>
      <c r="N156" s="222">
        <v>75</v>
      </c>
      <c r="O156" s="113" t="s">
        <v>619</v>
      </c>
      <c r="P156" s="191">
        <v>44399</v>
      </c>
      <c r="Q156" s="210"/>
      <c r="R156" s="235" t="s">
        <v>632</v>
      </c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>
      <c r="A157" s="363">
        <v>24</v>
      </c>
      <c r="B157" s="380">
        <v>44399</v>
      </c>
      <c r="C157" s="361"/>
      <c r="D157" s="372" t="s">
        <v>1025</v>
      </c>
      <c r="E157" s="363" t="s">
        <v>727</v>
      </c>
      <c r="F157" s="363">
        <v>70</v>
      </c>
      <c r="G157" s="363">
        <v>115</v>
      </c>
      <c r="H157" s="363">
        <v>115</v>
      </c>
      <c r="I157" s="373">
        <v>0.1</v>
      </c>
      <c r="J157" s="236" t="s">
        <v>1034</v>
      </c>
      <c r="K157" s="215">
        <f t="shared" ref="K157:K158" si="96">F157-H157</f>
        <v>-45</v>
      </c>
      <c r="L157" s="215">
        <v>100</v>
      </c>
      <c r="M157" s="236">
        <f t="shared" si="95"/>
        <v>-4600</v>
      </c>
      <c r="N157" s="185">
        <v>100</v>
      </c>
      <c r="O157" s="237" t="s">
        <v>653</v>
      </c>
      <c r="P157" s="188">
        <v>44400</v>
      </c>
      <c r="Q157" s="210"/>
      <c r="R157" s="235" t="s">
        <v>620</v>
      </c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>
      <c r="A158" s="356">
        <v>25</v>
      </c>
      <c r="B158" s="352">
        <v>44399</v>
      </c>
      <c r="C158" s="370"/>
      <c r="D158" s="354" t="s">
        <v>1026</v>
      </c>
      <c r="E158" s="356" t="s">
        <v>727</v>
      </c>
      <c r="F158" s="356">
        <v>10.25</v>
      </c>
      <c r="G158" s="356">
        <v>17</v>
      </c>
      <c r="H158" s="356">
        <v>7.25</v>
      </c>
      <c r="I158" s="371">
        <v>0.1</v>
      </c>
      <c r="J158" s="222" t="s">
        <v>1035</v>
      </c>
      <c r="K158" s="208">
        <f t="shared" si="96"/>
        <v>3</v>
      </c>
      <c r="L158" s="208">
        <v>100</v>
      </c>
      <c r="M158" s="222">
        <f t="shared" si="95"/>
        <v>1700</v>
      </c>
      <c r="N158" s="112">
        <v>600</v>
      </c>
      <c r="O158" s="113" t="s">
        <v>619</v>
      </c>
      <c r="P158" s="116">
        <v>44400</v>
      </c>
      <c r="Q158" s="210"/>
      <c r="R158" s="235" t="s">
        <v>632</v>
      </c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>
      <c r="A159" s="356">
        <v>26</v>
      </c>
      <c r="B159" s="352">
        <v>44400</v>
      </c>
      <c r="C159" s="370"/>
      <c r="D159" s="354" t="s">
        <v>1036</v>
      </c>
      <c r="E159" s="356" t="s">
        <v>621</v>
      </c>
      <c r="F159" s="356">
        <v>3.6</v>
      </c>
      <c r="G159" s="356"/>
      <c r="H159" s="356">
        <v>4.5999999999999996</v>
      </c>
      <c r="I159" s="371" t="s">
        <v>1037</v>
      </c>
      <c r="J159" s="222" t="s">
        <v>1067</v>
      </c>
      <c r="K159" s="208">
        <f>H159-F159</f>
        <v>0.99999999999999956</v>
      </c>
      <c r="L159" s="208">
        <v>100</v>
      </c>
      <c r="M159" s="222">
        <f t="shared" si="95"/>
        <v>999.99999999999955</v>
      </c>
      <c r="N159" s="112">
        <v>1100</v>
      </c>
      <c r="O159" s="113" t="s">
        <v>619</v>
      </c>
      <c r="P159" s="116">
        <v>44404</v>
      </c>
      <c r="Q159" s="210"/>
      <c r="R159" s="235" t="s">
        <v>620</v>
      </c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>
      <c r="A160" s="117">
        <v>27</v>
      </c>
      <c r="B160" s="173">
        <v>44403</v>
      </c>
      <c r="C160" s="174"/>
      <c r="D160" s="120" t="s">
        <v>990</v>
      </c>
      <c r="E160" s="117" t="s">
        <v>621</v>
      </c>
      <c r="F160" s="117" t="s">
        <v>1046</v>
      </c>
      <c r="G160" s="117">
        <v>0.75</v>
      </c>
      <c r="H160" s="117"/>
      <c r="I160" s="123" t="s">
        <v>1047</v>
      </c>
      <c r="J160" s="218" t="s">
        <v>626</v>
      </c>
      <c r="K160" s="220"/>
      <c r="L160" s="220"/>
      <c r="M160" s="218"/>
      <c r="N160" s="218"/>
      <c r="O160" s="189"/>
      <c r="P160" s="126"/>
      <c r="Q160" s="210"/>
      <c r="R160" s="235" t="s">
        <v>620</v>
      </c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>
      <c r="A161" s="363">
        <v>28</v>
      </c>
      <c r="B161" s="360">
        <v>44403</v>
      </c>
      <c r="C161" s="361"/>
      <c r="D161" s="372" t="s">
        <v>1048</v>
      </c>
      <c r="E161" s="363" t="s">
        <v>621</v>
      </c>
      <c r="F161" s="363">
        <v>4.75</v>
      </c>
      <c r="G161" s="363">
        <v>1</v>
      </c>
      <c r="H161" s="363">
        <v>1</v>
      </c>
      <c r="I161" s="435" t="s">
        <v>1049</v>
      </c>
      <c r="J161" s="436" t="s">
        <v>1107</v>
      </c>
      <c r="K161" s="388">
        <f>H161-F161</f>
        <v>-3.75</v>
      </c>
      <c r="L161" s="388">
        <v>100</v>
      </c>
      <c r="M161" s="437">
        <f t="shared" ref="M161:M162" si="97">(K161*N161)-100</f>
        <v>-5912.5</v>
      </c>
      <c r="N161" s="365">
        <v>1550</v>
      </c>
      <c r="O161" s="438" t="s">
        <v>653</v>
      </c>
      <c r="P161" s="439">
        <v>44405</v>
      </c>
      <c r="Q161" s="210"/>
      <c r="R161" s="235" t="s">
        <v>620</v>
      </c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>
      <c r="A162" s="351">
        <v>29</v>
      </c>
      <c r="B162" s="369">
        <v>44404</v>
      </c>
      <c r="C162" s="370"/>
      <c r="D162" s="354" t="s">
        <v>1068</v>
      </c>
      <c r="E162" s="356" t="s">
        <v>621</v>
      </c>
      <c r="F162" s="356">
        <v>2.25</v>
      </c>
      <c r="G162" s="356"/>
      <c r="H162" s="356">
        <v>3.85</v>
      </c>
      <c r="I162" s="440" t="s">
        <v>1069</v>
      </c>
      <c r="J162" s="222" t="s">
        <v>1109</v>
      </c>
      <c r="K162" s="208">
        <f>H162-F162</f>
        <v>1.6</v>
      </c>
      <c r="L162" s="208">
        <v>100</v>
      </c>
      <c r="M162" s="222">
        <f t="shared" si="97"/>
        <v>1660</v>
      </c>
      <c r="N162" s="112">
        <v>1100</v>
      </c>
      <c r="O162" s="113" t="s">
        <v>619</v>
      </c>
      <c r="P162" s="116">
        <v>44405</v>
      </c>
      <c r="Q162" s="210"/>
      <c r="R162" s="235" t="s">
        <v>620</v>
      </c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>
      <c r="A163" s="127">
        <v>30</v>
      </c>
      <c r="B163" s="173">
        <v>44405</v>
      </c>
      <c r="C163" s="174"/>
      <c r="D163" s="120" t="s">
        <v>1112</v>
      </c>
      <c r="E163" s="117" t="s">
        <v>621</v>
      </c>
      <c r="F163" s="117" t="s">
        <v>1113</v>
      </c>
      <c r="G163" s="117"/>
      <c r="H163" s="117"/>
      <c r="I163" s="176" t="s">
        <v>1114</v>
      </c>
      <c r="J163" s="218" t="s">
        <v>626</v>
      </c>
      <c r="K163" s="220"/>
      <c r="L163" s="220"/>
      <c r="M163" s="218"/>
      <c r="N163" s="218"/>
      <c r="O163" s="189"/>
      <c r="P163" s="126"/>
      <c r="Q163" s="210"/>
      <c r="R163" s="235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>
      <c r="A164" s="127">
        <v>31</v>
      </c>
      <c r="B164" s="173">
        <v>44405</v>
      </c>
      <c r="C164" s="174"/>
      <c r="D164" s="120" t="s">
        <v>1068</v>
      </c>
      <c r="E164" s="117" t="s">
        <v>621</v>
      </c>
      <c r="F164" s="117" t="s">
        <v>1115</v>
      </c>
      <c r="G164" s="117"/>
      <c r="H164" s="117"/>
      <c r="I164" s="176" t="s">
        <v>1069</v>
      </c>
      <c r="J164" s="218" t="s">
        <v>626</v>
      </c>
      <c r="K164" s="220"/>
      <c r="L164" s="220"/>
      <c r="M164" s="218"/>
      <c r="N164" s="218"/>
      <c r="O164" s="189"/>
      <c r="P164" s="126"/>
      <c r="Q164" s="210"/>
      <c r="R164" s="235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4.25" customHeight="1">
      <c r="A165" s="127"/>
      <c r="B165" s="118"/>
      <c r="C165" s="174"/>
      <c r="D165" s="120"/>
      <c r="E165" s="117"/>
      <c r="F165" s="117"/>
      <c r="G165" s="117"/>
      <c r="H165" s="117"/>
      <c r="I165" s="123"/>
      <c r="J165" s="123"/>
      <c r="K165" s="123"/>
      <c r="L165" s="123"/>
      <c r="M165" s="221"/>
      <c r="N165" s="123"/>
      <c r="O165" s="189"/>
      <c r="P165" s="176"/>
      <c r="Q165" s="210"/>
      <c r="R165" s="235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4.25" customHeight="1">
      <c r="A166" s="1"/>
      <c r="B166" s="210"/>
      <c r="C166" s="210"/>
      <c r="D166" s="210"/>
      <c r="E166" s="210"/>
      <c r="F166" s="210"/>
      <c r="G166" s="210"/>
      <c r="H166" s="210"/>
      <c r="I166" s="210"/>
      <c r="J166" s="210"/>
      <c r="K166" s="210"/>
      <c r="L166" s="210"/>
      <c r="M166" s="210"/>
      <c r="N166" s="210"/>
      <c r="O166" s="210"/>
      <c r="P166" s="210"/>
      <c r="Q166" s="210"/>
      <c r="R166" s="210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230"/>
      <c r="B168" s="241"/>
      <c r="C168" s="241"/>
      <c r="D168" s="242"/>
      <c r="E168" s="230"/>
      <c r="F168" s="243"/>
      <c r="G168" s="230"/>
      <c r="H168" s="230"/>
      <c r="I168" s="230"/>
      <c r="J168" s="241"/>
      <c r="K168" s="244"/>
      <c r="L168" s="230"/>
      <c r="M168" s="230"/>
      <c r="N168" s="230"/>
      <c r="O168" s="245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>
      <c r="A169" s="100" t="s">
        <v>757</v>
      </c>
      <c r="B169" s="246"/>
      <c r="C169" s="246"/>
      <c r="D169" s="247"/>
      <c r="E169" s="166"/>
      <c r="F169" s="6"/>
      <c r="G169" s="6"/>
      <c r="H169" s="167"/>
      <c r="I169" s="248"/>
      <c r="J169" s="1"/>
      <c r="K169" s="6"/>
      <c r="L169" s="6"/>
      <c r="M169" s="6"/>
      <c r="N169" s="1"/>
      <c r="O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38" ht="38.25" customHeight="1">
      <c r="A170" s="101" t="s">
        <v>16</v>
      </c>
      <c r="B170" s="102" t="s">
        <v>590</v>
      </c>
      <c r="C170" s="102"/>
      <c r="D170" s="103" t="s">
        <v>605</v>
      </c>
      <c r="E170" s="102" t="s">
        <v>606</v>
      </c>
      <c r="F170" s="102" t="s">
        <v>607</v>
      </c>
      <c r="G170" s="102" t="s">
        <v>608</v>
      </c>
      <c r="H170" s="102" t="s">
        <v>609</v>
      </c>
      <c r="I170" s="102" t="s">
        <v>610</v>
      </c>
      <c r="J170" s="101" t="s">
        <v>611</v>
      </c>
      <c r="K170" s="170" t="s">
        <v>647</v>
      </c>
      <c r="L170" s="171" t="s">
        <v>613</v>
      </c>
      <c r="M170" s="104" t="s">
        <v>614</v>
      </c>
      <c r="N170" s="102" t="s">
        <v>615</v>
      </c>
      <c r="O170" s="103" t="s">
        <v>616</v>
      </c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38" ht="14.25" customHeight="1">
      <c r="A171" s="117">
        <v>1</v>
      </c>
      <c r="B171" s="118">
        <v>44363</v>
      </c>
      <c r="C171" s="249"/>
      <c r="D171" s="120" t="s">
        <v>283</v>
      </c>
      <c r="E171" s="121" t="s">
        <v>621</v>
      </c>
      <c r="F171" s="117" t="s">
        <v>758</v>
      </c>
      <c r="G171" s="117">
        <v>2070</v>
      </c>
      <c r="H171" s="121"/>
      <c r="I171" s="122" t="s">
        <v>759</v>
      </c>
      <c r="J171" s="123" t="s">
        <v>626</v>
      </c>
      <c r="K171" s="123"/>
      <c r="L171" s="124"/>
      <c r="M171" s="125"/>
      <c r="N171" s="123"/>
      <c r="O171" s="176"/>
      <c r="P171" s="105"/>
      <c r="Q171" s="1"/>
      <c r="R171" s="1" t="s">
        <v>620</v>
      </c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17"/>
      <c r="B172" s="118"/>
      <c r="C172" s="249"/>
      <c r="D172" s="120"/>
      <c r="E172" s="121"/>
      <c r="F172" s="117"/>
      <c r="G172" s="117"/>
      <c r="H172" s="121"/>
      <c r="I172" s="122"/>
      <c r="J172" s="123"/>
      <c r="K172" s="123"/>
      <c r="L172" s="124"/>
      <c r="M172" s="125"/>
      <c r="N172" s="123"/>
      <c r="O172" s="176"/>
      <c r="P172" s="105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4.25" customHeight="1">
      <c r="A173" s="250"/>
      <c r="B173" s="174"/>
      <c r="C173" s="251"/>
      <c r="D173" s="120"/>
      <c r="E173" s="252"/>
      <c r="F173" s="252"/>
      <c r="G173" s="252"/>
      <c r="H173" s="252"/>
      <c r="I173" s="252"/>
      <c r="J173" s="252"/>
      <c r="K173" s="253"/>
      <c r="L173" s="254"/>
      <c r="M173" s="252"/>
      <c r="N173" s="255"/>
      <c r="O173" s="256"/>
      <c r="P173" s="257"/>
      <c r="R173" s="6"/>
      <c r="S173" s="44"/>
      <c r="T173" s="1"/>
      <c r="U173" s="1"/>
      <c r="V173" s="1"/>
      <c r="W173" s="1"/>
      <c r="X173" s="1"/>
      <c r="Y173" s="1"/>
      <c r="Z173" s="1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4"/>
      <c r="AL173" s="44"/>
    </row>
    <row r="174" spans="1:38" ht="12.75" customHeight="1">
      <c r="A174" s="150" t="s">
        <v>640</v>
      </c>
      <c r="B174" s="150"/>
      <c r="C174" s="150"/>
      <c r="D174" s="150"/>
      <c r="E174" s="44"/>
      <c r="F174" s="158" t="s">
        <v>642</v>
      </c>
      <c r="G174" s="61"/>
      <c r="H174" s="61"/>
      <c r="I174" s="61"/>
      <c r="J174" s="6"/>
      <c r="K174" s="200"/>
      <c r="L174" s="201"/>
      <c r="M174" s="6"/>
      <c r="N174" s="140"/>
      <c r="O174" s="258"/>
      <c r="P174" s="1"/>
      <c r="Q174" s="1"/>
      <c r="R174" s="6"/>
      <c r="S174" s="1"/>
      <c r="T174" s="1"/>
      <c r="U174" s="1"/>
      <c r="V174" s="1"/>
      <c r="W174" s="1"/>
      <c r="X174" s="1"/>
      <c r="Y174" s="1"/>
    </row>
    <row r="175" spans="1:38" ht="12.75" customHeight="1">
      <c r="A175" s="157" t="s">
        <v>641</v>
      </c>
      <c r="B175" s="150"/>
      <c r="C175" s="150"/>
      <c r="D175" s="150"/>
      <c r="E175" s="6"/>
      <c r="F175" s="158" t="s">
        <v>644</v>
      </c>
      <c r="G175" s="6"/>
      <c r="H175" s="6" t="s">
        <v>1108</v>
      </c>
      <c r="I175" s="6"/>
      <c r="J175" s="1"/>
      <c r="K175" s="6"/>
      <c r="L175" s="6"/>
      <c r="M175" s="6"/>
      <c r="N175" s="1"/>
      <c r="O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157"/>
      <c r="B176" s="150"/>
      <c r="C176" s="150"/>
      <c r="D176" s="150"/>
      <c r="E176" s="6"/>
      <c r="F176" s="158"/>
      <c r="G176" s="6"/>
      <c r="H176" s="6"/>
      <c r="I176" s="6"/>
      <c r="J176" s="1"/>
      <c r="K176" s="6"/>
      <c r="L176" s="6"/>
      <c r="M176" s="6"/>
      <c r="N176" s="1"/>
      <c r="O176" s="1"/>
      <c r="Q176" s="1"/>
      <c r="R176" s="61"/>
      <c r="S176" s="1"/>
      <c r="T176" s="1"/>
      <c r="U176" s="1"/>
      <c r="V176" s="1"/>
      <c r="W176" s="1"/>
      <c r="X176" s="1"/>
      <c r="Y176" s="1"/>
      <c r="Z176" s="1"/>
    </row>
    <row r="177" spans="1:38" ht="12.75" customHeight="1">
      <c r="A177" s="1"/>
      <c r="B177" s="165" t="s">
        <v>760</v>
      </c>
      <c r="C177" s="165"/>
      <c r="D177" s="165"/>
      <c r="E177" s="165"/>
      <c r="F177" s="166"/>
      <c r="G177" s="6"/>
      <c r="H177" s="6"/>
      <c r="I177" s="167"/>
      <c r="J177" s="168"/>
      <c r="K177" s="169"/>
      <c r="L177" s="168"/>
      <c r="M177" s="6"/>
      <c r="N177" s="1"/>
      <c r="O177" s="1"/>
      <c r="Q177" s="1"/>
      <c r="R177" s="61"/>
      <c r="S177" s="1"/>
      <c r="T177" s="1"/>
      <c r="U177" s="1"/>
      <c r="V177" s="1"/>
      <c r="W177" s="1"/>
      <c r="X177" s="1"/>
      <c r="Y177" s="1"/>
      <c r="Z177" s="1"/>
    </row>
    <row r="178" spans="1:38" ht="38.25" customHeight="1">
      <c r="A178" s="101" t="s">
        <v>16</v>
      </c>
      <c r="B178" s="102" t="s">
        <v>590</v>
      </c>
      <c r="C178" s="102"/>
      <c r="D178" s="103" t="s">
        <v>605</v>
      </c>
      <c r="E178" s="102" t="s">
        <v>606</v>
      </c>
      <c r="F178" s="102" t="s">
        <v>607</v>
      </c>
      <c r="G178" s="102" t="s">
        <v>646</v>
      </c>
      <c r="H178" s="102" t="s">
        <v>609</v>
      </c>
      <c r="I178" s="102" t="s">
        <v>610</v>
      </c>
      <c r="J178" s="259" t="s">
        <v>611</v>
      </c>
      <c r="K178" s="170" t="s">
        <v>647</v>
      </c>
      <c r="L178" s="204" t="s">
        <v>680</v>
      </c>
      <c r="M178" s="102" t="s">
        <v>681</v>
      </c>
      <c r="N178" s="171" t="s">
        <v>613</v>
      </c>
      <c r="O178" s="104" t="s">
        <v>614</v>
      </c>
      <c r="P178" s="102" t="s">
        <v>615</v>
      </c>
      <c r="Q178" s="103" t="s">
        <v>616</v>
      </c>
      <c r="R178" s="61"/>
      <c r="S178" s="1"/>
      <c r="T178" s="1"/>
      <c r="U178" s="1"/>
      <c r="V178" s="1"/>
      <c r="W178" s="1"/>
      <c r="X178" s="1"/>
      <c r="Y178" s="1"/>
      <c r="Z178" s="1"/>
    </row>
    <row r="179" spans="1:38" ht="14.25" customHeight="1">
      <c r="A179" s="127"/>
      <c r="B179" s="129"/>
      <c r="C179" s="260"/>
      <c r="D179" s="130"/>
      <c r="E179" s="131"/>
      <c r="F179" s="261"/>
      <c r="G179" s="127"/>
      <c r="H179" s="131"/>
      <c r="I179" s="132"/>
      <c r="J179" s="262"/>
      <c r="K179" s="262"/>
      <c r="L179" s="263"/>
      <c r="M179" s="117"/>
      <c r="N179" s="263"/>
      <c r="O179" s="264"/>
      <c r="P179" s="265"/>
      <c r="Q179" s="266"/>
      <c r="R179" s="198"/>
      <c r="S179" s="144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38" ht="14.25" customHeight="1">
      <c r="A180" s="127"/>
      <c r="B180" s="129"/>
      <c r="C180" s="260"/>
      <c r="D180" s="130"/>
      <c r="E180" s="131"/>
      <c r="F180" s="261"/>
      <c r="G180" s="127"/>
      <c r="H180" s="131"/>
      <c r="I180" s="132"/>
      <c r="J180" s="262"/>
      <c r="K180" s="262"/>
      <c r="L180" s="263"/>
      <c r="M180" s="117"/>
      <c r="N180" s="263"/>
      <c r="O180" s="264"/>
      <c r="P180" s="265"/>
      <c r="Q180" s="266"/>
      <c r="R180" s="198"/>
      <c r="S180" s="144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38" ht="14.25" customHeight="1">
      <c r="A181" s="127"/>
      <c r="B181" s="129"/>
      <c r="C181" s="260"/>
      <c r="D181" s="130"/>
      <c r="E181" s="131"/>
      <c r="F181" s="261"/>
      <c r="G181" s="127"/>
      <c r="H181" s="131"/>
      <c r="I181" s="132"/>
      <c r="J181" s="262"/>
      <c r="K181" s="262"/>
      <c r="L181" s="263"/>
      <c r="M181" s="117"/>
      <c r="N181" s="263"/>
      <c r="O181" s="264"/>
      <c r="P181" s="265"/>
      <c r="Q181" s="266"/>
      <c r="R181" s="6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4.25" customHeight="1">
      <c r="A182" s="127"/>
      <c r="B182" s="129"/>
      <c r="C182" s="260"/>
      <c r="D182" s="130"/>
      <c r="E182" s="131"/>
      <c r="F182" s="262"/>
      <c r="G182" s="127"/>
      <c r="H182" s="131"/>
      <c r="I182" s="132"/>
      <c r="J182" s="262"/>
      <c r="K182" s="262"/>
      <c r="L182" s="263"/>
      <c r="M182" s="117"/>
      <c r="N182" s="263"/>
      <c r="O182" s="264"/>
      <c r="P182" s="265"/>
      <c r="Q182" s="266"/>
      <c r="R182" s="6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4.25" customHeight="1">
      <c r="A183" s="127"/>
      <c r="B183" s="129"/>
      <c r="C183" s="260"/>
      <c r="D183" s="130"/>
      <c r="E183" s="131"/>
      <c r="F183" s="262"/>
      <c r="G183" s="127"/>
      <c r="H183" s="131"/>
      <c r="I183" s="132"/>
      <c r="J183" s="262"/>
      <c r="K183" s="262"/>
      <c r="L183" s="263"/>
      <c r="M183" s="117"/>
      <c r="N183" s="263"/>
      <c r="O183" s="264"/>
      <c r="P183" s="265"/>
      <c r="Q183" s="266"/>
      <c r="R183" s="6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4.25" customHeight="1">
      <c r="A184" s="127"/>
      <c r="B184" s="129"/>
      <c r="C184" s="260"/>
      <c r="D184" s="130"/>
      <c r="E184" s="131"/>
      <c r="F184" s="261"/>
      <c r="G184" s="127"/>
      <c r="H184" s="131"/>
      <c r="I184" s="132"/>
      <c r="J184" s="262"/>
      <c r="K184" s="262"/>
      <c r="L184" s="263"/>
      <c r="M184" s="117"/>
      <c r="N184" s="263"/>
      <c r="O184" s="264"/>
      <c r="P184" s="265"/>
      <c r="Q184" s="266"/>
      <c r="R184" s="6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4.25" customHeight="1">
      <c r="A185" s="127"/>
      <c r="B185" s="129"/>
      <c r="C185" s="260"/>
      <c r="D185" s="130"/>
      <c r="E185" s="131"/>
      <c r="F185" s="261"/>
      <c r="G185" s="127"/>
      <c r="H185" s="131"/>
      <c r="I185" s="132"/>
      <c r="J185" s="262"/>
      <c r="K185" s="262"/>
      <c r="L185" s="262"/>
      <c r="M185" s="262"/>
      <c r="N185" s="263"/>
      <c r="O185" s="267"/>
      <c r="P185" s="265"/>
      <c r="Q185" s="266"/>
      <c r="R185" s="6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4.25" customHeight="1">
      <c r="A186" s="127"/>
      <c r="B186" s="129"/>
      <c r="C186" s="260"/>
      <c r="D186" s="130"/>
      <c r="E186" s="131"/>
      <c r="F186" s="262"/>
      <c r="G186" s="127"/>
      <c r="H186" s="131"/>
      <c r="I186" s="132"/>
      <c r="J186" s="262"/>
      <c r="K186" s="262"/>
      <c r="L186" s="263"/>
      <c r="M186" s="117"/>
      <c r="N186" s="263"/>
      <c r="O186" s="264"/>
      <c r="P186" s="265"/>
      <c r="Q186" s="266"/>
      <c r="R186" s="198"/>
      <c r="S186" s="144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4.25" customHeight="1">
      <c r="A187" s="127"/>
      <c r="B187" s="129"/>
      <c r="C187" s="260"/>
      <c r="D187" s="130"/>
      <c r="E187" s="131"/>
      <c r="F187" s="261"/>
      <c r="G187" s="127"/>
      <c r="H187" s="131"/>
      <c r="I187" s="132"/>
      <c r="J187" s="268"/>
      <c r="K187" s="268"/>
      <c r="L187" s="268"/>
      <c r="M187" s="268"/>
      <c r="N187" s="269"/>
      <c r="O187" s="264"/>
      <c r="P187" s="133"/>
      <c r="Q187" s="266"/>
      <c r="R187" s="198"/>
      <c r="S187" s="144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>
      <c r="A188" s="157"/>
      <c r="B188" s="150"/>
      <c r="C188" s="150"/>
      <c r="D188" s="150"/>
      <c r="E188" s="6"/>
      <c r="F188" s="158"/>
      <c r="G188" s="6"/>
      <c r="H188" s="6"/>
      <c r="I188" s="6"/>
      <c r="J188" s="1"/>
      <c r="K188" s="6"/>
      <c r="L188" s="6"/>
      <c r="M188" s="6"/>
      <c r="N188" s="1"/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38" ht="12.75" customHeight="1">
      <c r="A189" s="157"/>
      <c r="B189" s="150"/>
      <c r="C189" s="150"/>
      <c r="D189" s="150"/>
      <c r="E189" s="6"/>
      <c r="F189" s="158"/>
      <c r="G189" s="61"/>
      <c r="H189" s="44"/>
      <c r="I189" s="61"/>
      <c r="J189" s="6"/>
      <c r="K189" s="200"/>
      <c r="L189" s="201"/>
      <c r="M189" s="6"/>
      <c r="N189" s="140"/>
      <c r="O189" s="202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38" ht="12.75" customHeight="1">
      <c r="A190" s="61"/>
      <c r="B190" s="139"/>
      <c r="C190" s="139"/>
      <c r="D190" s="44"/>
      <c r="E190" s="61"/>
      <c r="F190" s="61"/>
      <c r="G190" s="61"/>
      <c r="H190" s="44"/>
      <c r="I190" s="61"/>
      <c r="J190" s="6"/>
      <c r="K190" s="200"/>
      <c r="L190" s="201"/>
      <c r="M190" s="6"/>
      <c r="N190" s="140"/>
      <c r="O190" s="202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38" ht="12.75" customHeight="1">
      <c r="A191" s="44"/>
      <c r="B191" s="270" t="s">
        <v>761</v>
      </c>
      <c r="C191" s="270"/>
      <c r="D191" s="270"/>
      <c r="E191" s="270"/>
      <c r="F191" s="6"/>
      <c r="G191" s="6"/>
      <c r="H191" s="168"/>
      <c r="I191" s="6"/>
      <c r="J191" s="168"/>
      <c r="K191" s="169"/>
      <c r="L191" s="6"/>
      <c r="M191" s="6"/>
      <c r="N191" s="1"/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38" ht="38.25" customHeight="1">
      <c r="A192" s="101" t="s">
        <v>16</v>
      </c>
      <c r="B192" s="102" t="s">
        <v>590</v>
      </c>
      <c r="C192" s="102"/>
      <c r="D192" s="103" t="s">
        <v>605</v>
      </c>
      <c r="E192" s="102" t="s">
        <v>606</v>
      </c>
      <c r="F192" s="102" t="s">
        <v>607</v>
      </c>
      <c r="G192" s="102" t="s">
        <v>762</v>
      </c>
      <c r="H192" s="102" t="s">
        <v>763</v>
      </c>
      <c r="I192" s="102" t="s">
        <v>610</v>
      </c>
      <c r="J192" s="271" t="s">
        <v>611</v>
      </c>
      <c r="K192" s="102" t="s">
        <v>612</v>
      </c>
      <c r="L192" s="102" t="s">
        <v>764</v>
      </c>
      <c r="M192" s="102" t="s">
        <v>615</v>
      </c>
      <c r="N192" s="103" t="s">
        <v>616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72">
        <v>1</v>
      </c>
      <c r="B193" s="273">
        <v>41579</v>
      </c>
      <c r="C193" s="273"/>
      <c r="D193" s="274" t="s">
        <v>765</v>
      </c>
      <c r="E193" s="275" t="s">
        <v>766</v>
      </c>
      <c r="F193" s="276">
        <v>82</v>
      </c>
      <c r="G193" s="275" t="s">
        <v>767</v>
      </c>
      <c r="H193" s="275">
        <v>100</v>
      </c>
      <c r="I193" s="277">
        <v>100</v>
      </c>
      <c r="J193" s="278" t="s">
        <v>768</v>
      </c>
      <c r="K193" s="279">
        <f t="shared" ref="K193:K245" si="98">H193-F193</f>
        <v>18</v>
      </c>
      <c r="L193" s="280">
        <f t="shared" ref="L193:L245" si="99">K193/F193</f>
        <v>0.21951219512195122</v>
      </c>
      <c r="M193" s="275" t="s">
        <v>619</v>
      </c>
      <c r="N193" s="281">
        <v>42657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72">
        <v>2</v>
      </c>
      <c r="B194" s="273">
        <v>41794</v>
      </c>
      <c r="C194" s="273"/>
      <c r="D194" s="274" t="s">
        <v>769</v>
      </c>
      <c r="E194" s="275" t="s">
        <v>621</v>
      </c>
      <c r="F194" s="276">
        <v>257</v>
      </c>
      <c r="G194" s="275" t="s">
        <v>767</v>
      </c>
      <c r="H194" s="275">
        <v>300</v>
      </c>
      <c r="I194" s="277">
        <v>300</v>
      </c>
      <c r="J194" s="278" t="s">
        <v>768</v>
      </c>
      <c r="K194" s="279">
        <f t="shared" si="98"/>
        <v>43</v>
      </c>
      <c r="L194" s="280">
        <f t="shared" si="99"/>
        <v>0.16731517509727625</v>
      </c>
      <c r="M194" s="275" t="s">
        <v>619</v>
      </c>
      <c r="N194" s="281">
        <v>41822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72">
        <v>3</v>
      </c>
      <c r="B195" s="273">
        <v>41828</v>
      </c>
      <c r="C195" s="273"/>
      <c r="D195" s="274" t="s">
        <v>770</v>
      </c>
      <c r="E195" s="275" t="s">
        <v>621</v>
      </c>
      <c r="F195" s="276">
        <v>393</v>
      </c>
      <c r="G195" s="275" t="s">
        <v>767</v>
      </c>
      <c r="H195" s="275">
        <v>468</v>
      </c>
      <c r="I195" s="277">
        <v>468</v>
      </c>
      <c r="J195" s="278" t="s">
        <v>768</v>
      </c>
      <c r="K195" s="279">
        <f t="shared" si="98"/>
        <v>75</v>
      </c>
      <c r="L195" s="280">
        <f t="shared" si="99"/>
        <v>0.19083969465648856</v>
      </c>
      <c r="M195" s="275" t="s">
        <v>619</v>
      </c>
      <c r="N195" s="281">
        <v>41863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72">
        <v>4</v>
      </c>
      <c r="B196" s="273">
        <v>41857</v>
      </c>
      <c r="C196" s="273"/>
      <c r="D196" s="274" t="s">
        <v>771</v>
      </c>
      <c r="E196" s="275" t="s">
        <v>621</v>
      </c>
      <c r="F196" s="276">
        <v>205</v>
      </c>
      <c r="G196" s="275" t="s">
        <v>767</v>
      </c>
      <c r="H196" s="275">
        <v>275</v>
      </c>
      <c r="I196" s="277">
        <v>250</v>
      </c>
      <c r="J196" s="278" t="s">
        <v>768</v>
      </c>
      <c r="K196" s="279">
        <f t="shared" si="98"/>
        <v>70</v>
      </c>
      <c r="L196" s="280">
        <f t="shared" si="99"/>
        <v>0.34146341463414637</v>
      </c>
      <c r="M196" s="275" t="s">
        <v>619</v>
      </c>
      <c r="N196" s="281">
        <v>41962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72">
        <v>5</v>
      </c>
      <c r="B197" s="273">
        <v>41886</v>
      </c>
      <c r="C197" s="273"/>
      <c r="D197" s="274" t="s">
        <v>772</v>
      </c>
      <c r="E197" s="275" t="s">
        <v>621</v>
      </c>
      <c r="F197" s="276">
        <v>162</v>
      </c>
      <c r="G197" s="275" t="s">
        <v>767</v>
      </c>
      <c r="H197" s="275">
        <v>190</v>
      </c>
      <c r="I197" s="277">
        <v>190</v>
      </c>
      <c r="J197" s="278" t="s">
        <v>768</v>
      </c>
      <c r="K197" s="279">
        <f t="shared" si="98"/>
        <v>28</v>
      </c>
      <c r="L197" s="280">
        <f t="shared" si="99"/>
        <v>0.1728395061728395</v>
      </c>
      <c r="M197" s="275" t="s">
        <v>619</v>
      </c>
      <c r="N197" s="281">
        <v>42006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72">
        <v>6</v>
      </c>
      <c r="B198" s="273">
        <v>41886</v>
      </c>
      <c r="C198" s="273"/>
      <c r="D198" s="274" t="s">
        <v>773</v>
      </c>
      <c r="E198" s="275" t="s">
        <v>621</v>
      </c>
      <c r="F198" s="276">
        <v>75</v>
      </c>
      <c r="G198" s="275" t="s">
        <v>767</v>
      </c>
      <c r="H198" s="275">
        <v>91.5</v>
      </c>
      <c r="I198" s="277" t="s">
        <v>774</v>
      </c>
      <c r="J198" s="278" t="s">
        <v>775</v>
      </c>
      <c r="K198" s="279">
        <f t="shared" si="98"/>
        <v>16.5</v>
      </c>
      <c r="L198" s="280">
        <f t="shared" si="99"/>
        <v>0.22</v>
      </c>
      <c r="M198" s="275" t="s">
        <v>619</v>
      </c>
      <c r="N198" s="281">
        <v>41954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72">
        <v>7</v>
      </c>
      <c r="B199" s="273">
        <v>41913</v>
      </c>
      <c r="C199" s="273"/>
      <c r="D199" s="274" t="s">
        <v>776</v>
      </c>
      <c r="E199" s="275" t="s">
        <v>621</v>
      </c>
      <c r="F199" s="276">
        <v>850</v>
      </c>
      <c r="G199" s="275" t="s">
        <v>767</v>
      </c>
      <c r="H199" s="275">
        <v>982.5</v>
      </c>
      <c r="I199" s="277">
        <v>1050</v>
      </c>
      <c r="J199" s="278" t="s">
        <v>777</v>
      </c>
      <c r="K199" s="279">
        <f t="shared" si="98"/>
        <v>132.5</v>
      </c>
      <c r="L199" s="280">
        <f t="shared" si="99"/>
        <v>0.15588235294117647</v>
      </c>
      <c r="M199" s="275" t="s">
        <v>619</v>
      </c>
      <c r="N199" s="281">
        <v>42039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72">
        <v>8</v>
      </c>
      <c r="B200" s="273">
        <v>41913</v>
      </c>
      <c r="C200" s="273"/>
      <c r="D200" s="274" t="s">
        <v>778</v>
      </c>
      <c r="E200" s="275" t="s">
        <v>621</v>
      </c>
      <c r="F200" s="276">
        <v>475</v>
      </c>
      <c r="G200" s="275" t="s">
        <v>767</v>
      </c>
      <c r="H200" s="275">
        <v>515</v>
      </c>
      <c r="I200" s="277">
        <v>600</v>
      </c>
      <c r="J200" s="278" t="s">
        <v>779</v>
      </c>
      <c r="K200" s="279">
        <f t="shared" si="98"/>
        <v>40</v>
      </c>
      <c r="L200" s="280">
        <f t="shared" si="99"/>
        <v>8.4210526315789472E-2</v>
      </c>
      <c r="M200" s="275" t="s">
        <v>619</v>
      </c>
      <c r="N200" s="281">
        <v>41939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72">
        <v>9</v>
      </c>
      <c r="B201" s="273">
        <v>41913</v>
      </c>
      <c r="C201" s="273"/>
      <c r="D201" s="274" t="s">
        <v>780</v>
      </c>
      <c r="E201" s="275" t="s">
        <v>621</v>
      </c>
      <c r="F201" s="276">
        <v>86</v>
      </c>
      <c r="G201" s="275" t="s">
        <v>767</v>
      </c>
      <c r="H201" s="275">
        <v>99</v>
      </c>
      <c r="I201" s="277">
        <v>140</v>
      </c>
      <c r="J201" s="278" t="s">
        <v>781</v>
      </c>
      <c r="K201" s="279">
        <f t="shared" si="98"/>
        <v>13</v>
      </c>
      <c r="L201" s="280">
        <f t="shared" si="99"/>
        <v>0.15116279069767441</v>
      </c>
      <c r="M201" s="275" t="s">
        <v>619</v>
      </c>
      <c r="N201" s="281">
        <v>41939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72">
        <v>10</v>
      </c>
      <c r="B202" s="273">
        <v>41926</v>
      </c>
      <c r="C202" s="273"/>
      <c r="D202" s="274" t="s">
        <v>782</v>
      </c>
      <c r="E202" s="275" t="s">
        <v>621</v>
      </c>
      <c r="F202" s="276">
        <v>496.6</v>
      </c>
      <c r="G202" s="275" t="s">
        <v>767</v>
      </c>
      <c r="H202" s="275">
        <v>621</v>
      </c>
      <c r="I202" s="277">
        <v>580</v>
      </c>
      <c r="J202" s="278" t="s">
        <v>768</v>
      </c>
      <c r="K202" s="279">
        <f t="shared" si="98"/>
        <v>124.39999999999998</v>
      </c>
      <c r="L202" s="280">
        <f t="shared" si="99"/>
        <v>0.25050342327829234</v>
      </c>
      <c r="M202" s="275" t="s">
        <v>619</v>
      </c>
      <c r="N202" s="281">
        <v>42605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72">
        <v>11</v>
      </c>
      <c r="B203" s="273">
        <v>41926</v>
      </c>
      <c r="C203" s="273"/>
      <c r="D203" s="274" t="s">
        <v>783</v>
      </c>
      <c r="E203" s="275" t="s">
        <v>621</v>
      </c>
      <c r="F203" s="276">
        <v>2481.9</v>
      </c>
      <c r="G203" s="275" t="s">
        <v>767</v>
      </c>
      <c r="H203" s="275">
        <v>2840</v>
      </c>
      <c r="I203" s="277">
        <v>2870</v>
      </c>
      <c r="J203" s="278" t="s">
        <v>784</v>
      </c>
      <c r="K203" s="279">
        <f t="shared" si="98"/>
        <v>358.09999999999991</v>
      </c>
      <c r="L203" s="280">
        <f t="shared" si="99"/>
        <v>0.14428462065353154</v>
      </c>
      <c r="M203" s="275" t="s">
        <v>619</v>
      </c>
      <c r="N203" s="281">
        <v>42017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72">
        <v>12</v>
      </c>
      <c r="B204" s="273">
        <v>41928</v>
      </c>
      <c r="C204" s="273"/>
      <c r="D204" s="274" t="s">
        <v>785</v>
      </c>
      <c r="E204" s="275" t="s">
        <v>621</v>
      </c>
      <c r="F204" s="276">
        <v>84.5</v>
      </c>
      <c r="G204" s="275" t="s">
        <v>767</v>
      </c>
      <c r="H204" s="275">
        <v>93</v>
      </c>
      <c r="I204" s="277">
        <v>110</v>
      </c>
      <c r="J204" s="278" t="s">
        <v>786</v>
      </c>
      <c r="K204" s="279">
        <f t="shared" si="98"/>
        <v>8.5</v>
      </c>
      <c r="L204" s="280">
        <f t="shared" si="99"/>
        <v>0.10059171597633136</v>
      </c>
      <c r="M204" s="275" t="s">
        <v>619</v>
      </c>
      <c r="N204" s="281">
        <v>41939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72">
        <v>13</v>
      </c>
      <c r="B205" s="273">
        <v>41928</v>
      </c>
      <c r="C205" s="273"/>
      <c r="D205" s="274" t="s">
        <v>787</v>
      </c>
      <c r="E205" s="275" t="s">
        <v>621</v>
      </c>
      <c r="F205" s="276">
        <v>401</v>
      </c>
      <c r="G205" s="275" t="s">
        <v>767</v>
      </c>
      <c r="H205" s="275">
        <v>428</v>
      </c>
      <c r="I205" s="277">
        <v>450</v>
      </c>
      <c r="J205" s="278" t="s">
        <v>788</v>
      </c>
      <c r="K205" s="279">
        <f t="shared" si="98"/>
        <v>27</v>
      </c>
      <c r="L205" s="280">
        <f t="shared" si="99"/>
        <v>6.7331670822942641E-2</v>
      </c>
      <c r="M205" s="275" t="s">
        <v>619</v>
      </c>
      <c r="N205" s="281">
        <v>42020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72">
        <v>14</v>
      </c>
      <c r="B206" s="273">
        <v>41928</v>
      </c>
      <c r="C206" s="273"/>
      <c r="D206" s="274" t="s">
        <v>789</v>
      </c>
      <c r="E206" s="275" t="s">
        <v>621</v>
      </c>
      <c r="F206" s="276">
        <v>101</v>
      </c>
      <c r="G206" s="275" t="s">
        <v>767</v>
      </c>
      <c r="H206" s="275">
        <v>112</v>
      </c>
      <c r="I206" s="277">
        <v>120</v>
      </c>
      <c r="J206" s="278" t="s">
        <v>790</v>
      </c>
      <c r="K206" s="279">
        <f t="shared" si="98"/>
        <v>11</v>
      </c>
      <c r="L206" s="280">
        <f t="shared" si="99"/>
        <v>0.10891089108910891</v>
      </c>
      <c r="M206" s="275" t="s">
        <v>619</v>
      </c>
      <c r="N206" s="281">
        <v>41939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72">
        <v>15</v>
      </c>
      <c r="B207" s="273">
        <v>41954</v>
      </c>
      <c r="C207" s="273"/>
      <c r="D207" s="274" t="s">
        <v>791</v>
      </c>
      <c r="E207" s="275" t="s">
        <v>621</v>
      </c>
      <c r="F207" s="276">
        <v>59</v>
      </c>
      <c r="G207" s="275" t="s">
        <v>767</v>
      </c>
      <c r="H207" s="275">
        <v>76</v>
      </c>
      <c r="I207" s="277">
        <v>76</v>
      </c>
      <c r="J207" s="278" t="s">
        <v>768</v>
      </c>
      <c r="K207" s="279">
        <f t="shared" si="98"/>
        <v>17</v>
      </c>
      <c r="L207" s="280">
        <f t="shared" si="99"/>
        <v>0.28813559322033899</v>
      </c>
      <c r="M207" s="275" t="s">
        <v>619</v>
      </c>
      <c r="N207" s="281">
        <v>43032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72">
        <v>16</v>
      </c>
      <c r="B208" s="273">
        <v>41954</v>
      </c>
      <c r="C208" s="273"/>
      <c r="D208" s="274" t="s">
        <v>780</v>
      </c>
      <c r="E208" s="275" t="s">
        <v>621</v>
      </c>
      <c r="F208" s="276">
        <v>99</v>
      </c>
      <c r="G208" s="275" t="s">
        <v>767</v>
      </c>
      <c r="H208" s="275">
        <v>120</v>
      </c>
      <c r="I208" s="277">
        <v>120</v>
      </c>
      <c r="J208" s="278" t="s">
        <v>654</v>
      </c>
      <c r="K208" s="279">
        <f t="shared" si="98"/>
        <v>21</v>
      </c>
      <c r="L208" s="280">
        <f t="shared" si="99"/>
        <v>0.21212121212121213</v>
      </c>
      <c r="M208" s="275" t="s">
        <v>619</v>
      </c>
      <c r="N208" s="281">
        <v>41960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72">
        <v>17</v>
      </c>
      <c r="B209" s="273">
        <v>41956</v>
      </c>
      <c r="C209" s="273"/>
      <c r="D209" s="274" t="s">
        <v>792</v>
      </c>
      <c r="E209" s="275" t="s">
        <v>621</v>
      </c>
      <c r="F209" s="276">
        <v>22</v>
      </c>
      <c r="G209" s="275" t="s">
        <v>767</v>
      </c>
      <c r="H209" s="275">
        <v>33.549999999999997</v>
      </c>
      <c r="I209" s="277">
        <v>32</v>
      </c>
      <c r="J209" s="278" t="s">
        <v>793</v>
      </c>
      <c r="K209" s="279">
        <f t="shared" si="98"/>
        <v>11.549999999999997</v>
      </c>
      <c r="L209" s="280">
        <f t="shared" si="99"/>
        <v>0.52499999999999991</v>
      </c>
      <c r="M209" s="275" t="s">
        <v>619</v>
      </c>
      <c r="N209" s="281">
        <v>42188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72">
        <v>18</v>
      </c>
      <c r="B210" s="273">
        <v>41976</v>
      </c>
      <c r="C210" s="273"/>
      <c r="D210" s="274" t="s">
        <v>794</v>
      </c>
      <c r="E210" s="275" t="s">
        <v>621</v>
      </c>
      <c r="F210" s="276">
        <v>440</v>
      </c>
      <c r="G210" s="275" t="s">
        <v>767</v>
      </c>
      <c r="H210" s="275">
        <v>520</v>
      </c>
      <c r="I210" s="277">
        <v>520</v>
      </c>
      <c r="J210" s="278" t="s">
        <v>795</v>
      </c>
      <c r="K210" s="279">
        <f t="shared" si="98"/>
        <v>80</v>
      </c>
      <c r="L210" s="280">
        <f t="shared" si="99"/>
        <v>0.18181818181818182</v>
      </c>
      <c r="M210" s="275" t="s">
        <v>619</v>
      </c>
      <c r="N210" s="281">
        <v>42208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72">
        <v>19</v>
      </c>
      <c r="B211" s="273">
        <v>41976</v>
      </c>
      <c r="C211" s="273"/>
      <c r="D211" s="274" t="s">
        <v>796</v>
      </c>
      <c r="E211" s="275" t="s">
        <v>621</v>
      </c>
      <c r="F211" s="276">
        <v>360</v>
      </c>
      <c r="G211" s="275" t="s">
        <v>767</v>
      </c>
      <c r="H211" s="275">
        <v>427</v>
      </c>
      <c r="I211" s="277">
        <v>425</v>
      </c>
      <c r="J211" s="278" t="s">
        <v>797</v>
      </c>
      <c r="K211" s="279">
        <f t="shared" si="98"/>
        <v>67</v>
      </c>
      <c r="L211" s="280">
        <f t="shared" si="99"/>
        <v>0.18611111111111112</v>
      </c>
      <c r="M211" s="275" t="s">
        <v>619</v>
      </c>
      <c r="N211" s="281">
        <v>42058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72">
        <v>20</v>
      </c>
      <c r="B212" s="273">
        <v>42012</v>
      </c>
      <c r="C212" s="273"/>
      <c r="D212" s="274" t="s">
        <v>798</v>
      </c>
      <c r="E212" s="275" t="s">
        <v>621</v>
      </c>
      <c r="F212" s="276">
        <v>360</v>
      </c>
      <c r="G212" s="275" t="s">
        <v>767</v>
      </c>
      <c r="H212" s="275">
        <v>455</v>
      </c>
      <c r="I212" s="277">
        <v>420</v>
      </c>
      <c r="J212" s="278" t="s">
        <v>799</v>
      </c>
      <c r="K212" s="279">
        <f t="shared" si="98"/>
        <v>95</v>
      </c>
      <c r="L212" s="280">
        <f t="shared" si="99"/>
        <v>0.2638888888888889</v>
      </c>
      <c r="M212" s="275" t="s">
        <v>619</v>
      </c>
      <c r="N212" s="281">
        <v>42024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72">
        <v>21</v>
      </c>
      <c r="B213" s="273">
        <v>42012</v>
      </c>
      <c r="C213" s="273"/>
      <c r="D213" s="274" t="s">
        <v>800</v>
      </c>
      <c r="E213" s="275" t="s">
        <v>621</v>
      </c>
      <c r="F213" s="276">
        <v>130</v>
      </c>
      <c r="G213" s="275"/>
      <c r="H213" s="275">
        <v>175.5</v>
      </c>
      <c r="I213" s="277">
        <v>165</v>
      </c>
      <c r="J213" s="278" t="s">
        <v>801</v>
      </c>
      <c r="K213" s="279">
        <f t="shared" si="98"/>
        <v>45.5</v>
      </c>
      <c r="L213" s="280">
        <f t="shared" si="99"/>
        <v>0.35</v>
      </c>
      <c r="M213" s="275" t="s">
        <v>619</v>
      </c>
      <c r="N213" s="281">
        <v>43088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72">
        <v>22</v>
      </c>
      <c r="B214" s="273">
        <v>42040</v>
      </c>
      <c r="C214" s="273"/>
      <c r="D214" s="274" t="s">
        <v>392</v>
      </c>
      <c r="E214" s="275" t="s">
        <v>766</v>
      </c>
      <c r="F214" s="276">
        <v>98</v>
      </c>
      <c r="G214" s="275"/>
      <c r="H214" s="275">
        <v>120</v>
      </c>
      <c r="I214" s="277">
        <v>120</v>
      </c>
      <c r="J214" s="278" t="s">
        <v>768</v>
      </c>
      <c r="K214" s="279">
        <f t="shared" si="98"/>
        <v>22</v>
      </c>
      <c r="L214" s="280">
        <f t="shared" si="99"/>
        <v>0.22448979591836735</v>
      </c>
      <c r="M214" s="275" t="s">
        <v>619</v>
      </c>
      <c r="N214" s="281">
        <v>42753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72">
        <v>23</v>
      </c>
      <c r="B215" s="273">
        <v>42040</v>
      </c>
      <c r="C215" s="273"/>
      <c r="D215" s="274" t="s">
        <v>802</v>
      </c>
      <c r="E215" s="275" t="s">
        <v>766</v>
      </c>
      <c r="F215" s="276">
        <v>196</v>
      </c>
      <c r="G215" s="275"/>
      <c r="H215" s="275">
        <v>262</v>
      </c>
      <c r="I215" s="277">
        <v>255</v>
      </c>
      <c r="J215" s="278" t="s">
        <v>768</v>
      </c>
      <c r="K215" s="279">
        <f t="shared" si="98"/>
        <v>66</v>
      </c>
      <c r="L215" s="280">
        <f t="shared" si="99"/>
        <v>0.33673469387755101</v>
      </c>
      <c r="M215" s="275" t="s">
        <v>619</v>
      </c>
      <c r="N215" s="281">
        <v>42599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82">
        <v>24</v>
      </c>
      <c r="B216" s="283">
        <v>42067</v>
      </c>
      <c r="C216" s="283"/>
      <c r="D216" s="284" t="s">
        <v>391</v>
      </c>
      <c r="E216" s="285" t="s">
        <v>766</v>
      </c>
      <c r="F216" s="286">
        <v>235</v>
      </c>
      <c r="G216" s="286"/>
      <c r="H216" s="287">
        <v>77</v>
      </c>
      <c r="I216" s="287" t="s">
        <v>803</v>
      </c>
      <c r="J216" s="288" t="s">
        <v>804</v>
      </c>
      <c r="K216" s="289">
        <f t="shared" si="98"/>
        <v>-158</v>
      </c>
      <c r="L216" s="290">
        <f t="shared" si="99"/>
        <v>-0.67234042553191486</v>
      </c>
      <c r="M216" s="286" t="s">
        <v>653</v>
      </c>
      <c r="N216" s="283">
        <v>43522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72">
        <v>25</v>
      </c>
      <c r="B217" s="273">
        <v>42067</v>
      </c>
      <c r="C217" s="273"/>
      <c r="D217" s="274" t="s">
        <v>805</v>
      </c>
      <c r="E217" s="275" t="s">
        <v>766</v>
      </c>
      <c r="F217" s="276">
        <v>185</v>
      </c>
      <c r="G217" s="275"/>
      <c r="H217" s="275">
        <v>224</v>
      </c>
      <c r="I217" s="277" t="s">
        <v>806</v>
      </c>
      <c r="J217" s="278" t="s">
        <v>768</v>
      </c>
      <c r="K217" s="279">
        <f t="shared" si="98"/>
        <v>39</v>
      </c>
      <c r="L217" s="280">
        <f t="shared" si="99"/>
        <v>0.21081081081081082</v>
      </c>
      <c r="M217" s="275" t="s">
        <v>619</v>
      </c>
      <c r="N217" s="281">
        <v>42647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82">
        <v>26</v>
      </c>
      <c r="B218" s="283">
        <v>42090</v>
      </c>
      <c r="C218" s="283"/>
      <c r="D218" s="291" t="s">
        <v>807</v>
      </c>
      <c r="E218" s="286" t="s">
        <v>766</v>
      </c>
      <c r="F218" s="286">
        <v>49.5</v>
      </c>
      <c r="G218" s="287"/>
      <c r="H218" s="287">
        <v>15.85</v>
      </c>
      <c r="I218" s="287">
        <v>67</v>
      </c>
      <c r="J218" s="288" t="s">
        <v>808</v>
      </c>
      <c r="K218" s="287">
        <f t="shared" si="98"/>
        <v>-33.65</v>
      </c>
      <c r="L218" s="292">
        <f t="shared" si="99"/>
        <v>-0.67979797979797973</v>
      </c>
      <c r="M218" s="286" t="s">
        <v>653</v>
      </c>
      <c r="N218" s="293">
        <v>43627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72">
        <v>27</v>
      </c>
      <c r="B219" s="273">
        <v>42093</v>
      </c>
      <c r="C219" s="273"/>
      <c r="D219" s="274" t="s">
        <v>809</v>
      </c>
      <c r="E219" s="275" t="s">
        <v>766</v>
      </c>
      <c r="F219" s="276">
        <v>183.5</v>
      </c>
      <c r="G219" s="275"/>
      <c r="H219" s="275">
        <v>219</v>
      </c>
      <c r="I219" s="277">
        <v>218</v>
      </c>
      <c r="J219" s="278" t="s">
        <v>810</v>
      </c>
      <c r="K219" s="279">
        <f t="shared" si="98"/>
        <v>35.5</v>
      </c>
      <c r="L219" s="280">
        <f t="shared" si="99"/>
        <v>0.19346049046321526</v>
      </c>
      <c r="M219" s="275" t="s">
        <v>619</v>
      </c>
      <c r="N219" s="281">
        <v>42103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72">
        <v>28</v>
      </c>
      <c r="B220" s="273">
        <v>42114</v>
      </c>
      <c r="C220" s="273"/>
      <c r="D220" s="274" t="s">
        <v>811</v>
      </c>
      <c r="E220" s="275" t="s">
        <v>766</v>
      </c>
      <c r="F220" s="276">
        <f>(227+237)/2</f>
        <v>232</v>
      </c>
      <c r="G220" s="275"/>
      <c r="H220" s="275">
        <v>298</v>
      </c>
      <c r="I220" s="277">
        <v>298</v>
      </c>
      <c r="J220" s="278" t="s">
        <v>768</v>
      </c>
      <c r="K220" s="279">
        <f t="shared" si="98"/>
        <v>66</v>
      </c>
      <c r="L220" s="280">
        <f t="shared" si="99"/>
        <v>0.28448275862068967</v>
      </c>
      <c r="M220" s="275" t="s">
        <v>619</v>
      </c>
      <c r="N220" s="281">
        <v>42823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72">
        <v>29</v>
      </c>
      <c r="B221" s="273">
        <v>42128</v>
      </c>
      <c r="C221" s="273"/>
      <c r="D221" s="274" t="s">
        <v>812</v>
      </c>
      <c r="E221" s="275" t="s">
        <v>621</v>
      </c>
      <c r="F221" s="276">
        <v>385</v>
      </c>
      <c r="G221" s="275"/>
      <c r="H221" s="275">
        <f>212.5+331</f>
        <v>543.5</v>
      </c>
      <c r="I221" s="277">
        <v>510</v>
      </c>
      <c r="J221" s="278" t="s">
        <v>813</v>
      </c>
      <c r="K221" s="279">
        <f t="shared" si="98"/>
        <v>158.5</v>
      </c>
      <c r="L221" s="280">
        <f t="shared" si="99"/>
        <v>0.41168831168831171</v>
      </c>
      <c r="M221" s="275" t="s">
        <v>619</v>
      </c>
      <c r="N221" s="281">
        <v>42235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72">
        <v>30</v>
      </c>
      <c r="B222" s="273">
        <v>42128</v>
      </c>
      <c r="C222" s="273"/>
      <c r="D222" s="274" t="s">
        <v>814</v>
      </c>
      <c r="E222" s="275" t="s">
        <v>621</v>
      </c>
      <c r="F222" s="276">
        <v>115.5</v>
      </c>
      <c r="G222" s="275"/>
      <c r="H222" s="275">
        <v>146</v>
      </c>
      <c r="I222" s="277">
        <v>142</v>
      </c>
      <c r="J222" s="278" t="s">
        <v>815</v>
      </c>
      <c r="K222" s="279">
        <f t="shared" si="98"/>
        <v>30.5</v>
      </c>
      <c r="L222" s="280">
        <f t="shared" si="99"/>
        <v>0.26406926406926406</v>
      </c>
      <c r="M222" s="275" t="s">
        <v>619</v>
      </c>
      <c r="N222" s="281">
        <v>42202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72">
        <v>31</v>
      </c>
      <c r="B223" s="273">
        <v>42151</v>
      </c>
      <c r="C223" s="273"/>
      <c r="D223" s="274" t="s">
        <v>816</v>
      </c>
      <c r="E223" s="275" t="s">
        <v>621</v>
      </c>
      <c r="F223" s="276">
        <v>237.5</v>
      </c>
      <c r="G223" s="275"/>
      <c r="H223" s="275">
        <v>279.5</v>
      </c>
      <c r="I223" s="277">
        <v>278</v>
      </c>
      <c r="J223" s="278" t="s">
        <v>768</v>
      </c>
      <c r="K223" s="279">
        <f t="shared" si="98"/>
        <v>42</v>
      </c>
      <c r="L223" s="280">
        <f t="shared" si="99"/>
        <v>0.17684210526315788</v>
      </c>
      <c r="M223" s="275" t="s">
        <v>619</v>
      </c>
      <c r="N223" s="281">
        <v>42222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72">
        <v>32</v>
      </c>
      <c r="B224" s="273">
        <v>42174</v>
      </c>
      <c r="C224" s="273"/>
      <c r="D224" s="274" t="s">
        <v>787</v>
      </c>
      <c r="E224" s="275" t="s">
        <v>766</v>
      </c>
      <c r="F224" s="276">
        <v>340</v>
      </c>
      <c r="G224" s="275"/>
      <c r="H224" s="275">
        <v>448</v>
      </c>
      <c r="I224" s="277">
        <v>448</v>
      </c>
      <c r="J224" s="278" t="s">
        <v>768</v>
      </c>
      <c r="K224" s="279">
        <f t="shared" si="98"/>
        <v>108</v>
      </c>
      <c r="L224" s="280">
        <f t="shared" si="99"/>
        <v>0.31764705882352939</v>
      </c>
      <c r="M224" s="275" t="s">
        <v>619</v>
      </c>
      <c r="N224" s="281">
        <v>43018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72">
        <v>33</v>
      </c>
      <c r="B225" s="273">
        <v>42191</v>
      </c>
      <c r="C225" s="273"/>
      <c r="D225" s="274" t="s">
        <v>817</v>
      </c>
      <c r="E225" s="275" t="s">
        <v>766</v>
      </c>
      <c r="F225" s="276">
        <v>390</v>
      </c>
      <c r="G225" s="275"/>
      <c r="H225" s="275">
        <v>460</v>
      </c>
      <c r="I225" s="277">
        <v>460</v>
      </c>
      <c r="J225" s="278" t="s">
        <v>768</v>
      </c>
      <c r="K225" s="279">
        <f t="shared" si="98"/>
        <v>70</v>
      </c>
      <c r="L225" s="280">
        <f t="shared" si="99"/>
        <v>0.17948717948717949</v>
      </c>
      <c r="M225" s="275" t="s">
        <v>619</v>
      </c>
      <c r="N225" s="281">
        <v>42478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82">
        <v>34</v>
      </c>
      <c r="B226" s="283">
        <v>42195</v>
      </c>
      <c r="C226" s="283"/>
      <c r="D226" s="284" t="s">
        <v>818</v>
      </c>
      <c r="E226" s="285" t="s">
        <v>766</v>
      </c>
      <c r="F226" s="286">
        <v>122.5</v>
      </c>
      <c r="G226" s="286"/>
      <c r="H226" s="287">
        <v>61</v>
      </c>
      <c r="I226" s="287">
        <v>172</v>
      </c>
      <c r="J226" s="288" t="s">
        <v>819</v>
      </c>
      <c r="K226" s="289">
        <f t="shared" si="98"/>
        <v>-61.5</v>
      </c>
      <c r="L226" s="290">
        <f t="shared" si="99"/>
        <v>-0.50204081632653064</v>
      </c>
      <c r="M226" s="286" t="s">
        <v>653</v>
      </c>
      <c r="N226" s="283">
        <v>43333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72">
        <v>35</v>
      </c>
      <c r="B227" s="273">
        <v>42219</v>
      </c>
      <c r="C227" s="273"/>
      <c r="D227" s="274" t="s">
        <v>820</v>
      </c>
      <c r="E227" s="275" t="s">
        <v>766</v>
      </c>
      <c r="F227" s="276">
        <v>297.5</v>
      </c>
      <c r="G227" s="275"/>
      <c r="H227" s="275">
        <v>350</v>
      </c>
      <c r="I227" s="277">
        <v>360</v>
      </c>
      <c r="J227" s="278" t="s">
        <v>821</v>
      </c>
      <c r="K227" s="279">
        <f t="shared" si="98"/>
        <v>52.5</v>
      </c>
      <c r="L227" s="280">
        <f t="shared" si="99"/>
        <v>0.17647058823529413</v>
      </c>
      <c r="M227" s="275" t="s">
        <v>619</v>
      </c>
      <c r="N227" s="281">
        <v>42232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72">
        <v>36</v>
      </c>
      <c r="B228" s="273">
        <v>42219</v>
      </c>
      <c r="C228" s="273"/>
      <c r="D228" s="274" t="s">
        <v>822</v>
      </c>
      <c r="E228" s="275" t="s">
        <v>766</v>
      </c>
      <c r="F228" s="276">
        <v>115.5</v>
      </c>
      <c r="G228" s="275"/>
      <c r="H228" s="275">
        <v>149</v>
      </c>
      <c r="I228" s="277">
        <v>140</v>
      </c>
      <c r="J228" s="278" t="s">
        <v>823</v>
      </c>
      <c r="K228" s="279">
        <f t="shared" si="98"/>
        <v>33.5</v>
      </c>
      <c r="L228" s="280">
        <f t="shared" si="99"/>
        <v>0.29004329004329005</v>
      </c>
      <c r="M228" s="275" t="s">
        <v>619</v>
      </c>
      <c r="N228" s="281">
        <v>42740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72">
        <v>37</v>
      </c>
      <c r="B229" s="273">
        <v>42251</v>
      </c>
      <c r="C229" s="273"/>
      <c r="D229" s="274" t="s">
        <v>816</v>
      </c>
      <c r="E229" s="275" t="s">
        <v>766</v>
      </c>
      <c r="F229" s="276">
        <v>226</v>
      </c>
      <c r="G229" s="275"/>
      <c r="H229" s="275">
        <v>292</v>
      </c>
      <c r="I229" s="277">
        <v>292</v>
      </c>
      <c r="J229" s="278" t="s">
        <v>824</v>
      </c>
      <c r="K229" s="279">
        <f t="shared" si="98"/>
        <v>66</v>
      </c>
      <c r="L229" s="280">
        <f t="shared" si="99"/>
        <v>0.29203539823008851</v>
      </c>
      <c r="M229" s="275" t="s">
        <v>619</v>
      </c>
      <c r="N229" s="281">
        <v>42286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72">
        <v>38</v>
      </c>
      <c r="B230" s="273">
        <v>42254</v>
      </c>
      <c r="C230" s="273"/>
      <c r="D230" s="274" t="s">
        <v>811</v>
      </c>
      <c r="E230" s="275" t="s">
        <v>766</v>
      </c>
      <c r="F230" s="276">
        <v>232.5</v>
      </c>
      <c r="G230" s="275"/>
      <c r="H230" s="275">
        <v>312.5</v>
      </c>
      <c r="I230" s="277">
        <v>310</v>
      </c>
      <c r="J230" s="278" t="s">
        <v>768</v>
      </c>
      <c r="K230" s="279">
        <f t="shared" si="98"/>
        <v>80</v>
      </c>
      <c r="L230" s="280">
        <f t="shared" si="99"/>
        <v>0.34408602150537637</v>
      </c>
      <c r="M230" s="275" t="s">
        <v>619</v>
      </c>
      <c r="N230" s="281">
        <v>42823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72">
        <v>39</v>
      </c>
      <c r="B231" s="273">
        <v>42268</v>
      </c>
      <c r="C231" s="273"/>
      <c r="D231" s="274" t="s">
        <v>825</v>
      </c>
      <c r="E231" s="275" t="s">
        <v>766</v>
      </c>
      <c r="F231" s="276">
        <v>196.5</v>
      </c>
      <c r="G231" s="275"/>
      <c r="H231" s="275">
        <v>238</v>
      </c>
      <c r="I231" s="277">
        <v>238</v>
      </c>
      <c r="J231" s="278" t="s">
        <v>824</v>
      </c>
      <c r="K231" s="279">
        <f t="shared" si="98"/>
        <v>41.5</v>
      </c>
      <c r="L231" s="280">
        <f t="shared" si="99"/>
        <v>0.21119592875318066</v>
      </c>
      <c r="M231" s="275" t="s">
        <v>619</v>
      </c>
      <c r="N231" s="281">
        <v>42291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72">
        <v>40</v>
      </c>
      <c r="B232" s="273">
        <v>42271</v>
      </c>
      <c r="C232" s="273"/>
      <c r="D232" s="274" t="s">
        <v>765</v>
      </c>
      <c r="E232" s="275" t="s">
        <v>766</v>
      </c>
      <c r="F232" s="276">
        <v>65</v>
      </c>
      <c r="G232" s="275"/>
      <c r="H232" s="275">
        <v>82</v>
      </c>
      <c r="I232" s="277">
        <v>82</v>
      </c>
      <c r="J232" s="278" t="s">
        <v>824</v>
      </c>
      <c r="K232" s="279">
        <f t="shared" si="98"/>
        <v>17</v>
      </c>
      <c r="L232" s="280">
        <f t="shared" si="99"/>
        <v>0.26153846153846155</v>
      </c>
      <c r="M232" s="275" t="s">
        <v>619</v>
      </c>
      <c r="N232" s="281">
        <v>42578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72">
        <v>41</v>
      </c>
      <c r="B233" s="273">
        <v>42291</v>
      </c>
      <c r="C233" s="273"/>
      <c r="D233" s="274" t="s">
        <v>826</v>
      </c>
      <c r="E233" s="275" t="s">
        <v>766</v>
      </c>
      <c r="F233" s="276">
        <v>144</v>
      </c>
      <c r="G233" s="275"/>
      <c r="H233" s="275">
        <v>182.5</v>
      </c>
      <c r="I233" s="277">
        <v>181</v>
      </c>
      <c r="J233" s="278" t="s">
        <v>824</v>
      </c>
      <c r="K233" s="279">
        <f t="shared" si="98"/>
        <v>38.5</v>
      </c>
      <c r="L233" s="280">
        <f t="shared" si="99"/>
        <v>0.2673611111111111</v>
      </c>
      <c r="M233" s="275" t="s">
        <v>619</v>
      </c>
      <c r="N233" s="281">
        <v>42817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72">
        <v>42</v>
      </c>
      <c r="B234" s="273">
        <v>42291</v>
      </c>
      <c r="C234" s="273"/>
      <c r="D234" s="274" t="s">
        <v>827</v>
      </c>
      <c r="E234" s="275" t="s">
        <v>766</v>
      </c>
      <c r="F234" s="276">
        <v>264</v>
      </c>
      <c r="G234" s="275"/>
      <c r="H234" s="275">
        <v>311</v>
      </c>
      <c r="I234" s="277">
        <v>311</v>
      </c>
      <c r="J234" s="278" t="s">
        <v>824</v>
      </c>
      <c r="K234" s="279">
        <f t="shared" si="98"/>
        <v>47</v>
      </c>
      <c r="L234" s="280">
        <f t="shared" si="99"/>
        <v>0.17803030303030304</v>
      </c>
      <c r="M234" s="275" t="s">
        <v>619</v>
      </c>
      <c r="N234" s="281">
        <v>42604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72">
        <v>43</v>
      </c>
      <c r="B235" s="273">
        <v>42318</v>
      </c>
      <c r="C235" s="273"/>
      <c r="D235" s="274" t="s">
        <v>828</v>
      </c>
      <c r="E235" s="275" t="s">
        <v>621</v>
      </c>
      <c r="F235" s="276">
        <v>549.5</v>
      </c>
      <c r="G235" s="275"/>
      <c r="H235" s="275">
        <v>630</v>
      </c>
      <c r="I235" s="277">
        <v>630</v>
      </c>
      <c r="J235" s="278" t="s">
        <v>824</v>
      </c>
      <c r="K235" s="279">
        <f t="shared" si="98"/>
        <v>80.5</v>
      </c>
      <c r="L235" s="280">
        <f t="shared" si="99"/>
        <v>0.1464968152866242</v>
      </c>
      <c r="M235" s="275" t="s">
        <v>619</v>
      </c>
      <c r="N235" s="281">
        <v>42419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72">
        <v>44</v>
      </c>
      <c r="B236" s="273">
        <v>42342</v>
      </c>
      <c r="C236" s="273"/>
      <c r="D236" s="274" t="s">
        <v>829</v>
      </c>
      <c r="E236" s="275" t="s">
        <v>766</v>
      </c>
      <c r="F236" s="276">
        <v>1027.5</v>
      </c>
      <c r="G236" s="275"/>
      <c r="H236" s="275">
        <v>1315</v>
      </c>
      <c r="I236" s="277">
        <v>1250</v>
      </c>
      <c r="J236" s="278" t="s">
        <v>824</v>
      </c>
      <c r="K236" s="279">
        <f t="shared" si="98"/>
        <v>287.5</v>
      </c>
      <c r="L236" s="280">
        <f t="shared" si="99"/>
        <v>0.27980535279805352</v>
      </c>
      <c r="M236" s="275" t="s">
        <v>619</v>
      </c>
      <c r="N236" s="281">
        <v>43244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72">
        <v>45</v>
      </c>
      <c r="B237" s="273">
        <v>42367</v>
      </c>
      <c r="C237" s="273"/>
      <c r="D237" s="274" t="s">
        <v>830</v>
      </c>
      <c r="E237" s="275" t="s">
        <v>766</v>
      </c>
      <c r="F237" s="276">
        <v>465</v>
      </c>
      <c r="G237" s="275"/>
      <c r="H237" s="275">
        <v>540</v>
      </c>
      <c r="I237" s="277">
        <v>540</v>
      </c>
      <c r="J237" s="278" t="s">
        <v>824</v>
      </c>
      <c r="K237" s="279">
        <f t="shared" si="98"/>
        <v>75</v>
      </c>
      <c r="L237" s="280">
        <f t="shared" si="99"/>
        <v>0.16129032258064516</v>
      </c>
      <c r="M237" s="275" t="s">
        <v>619</v>
      </c>
      <c r="N237" s="281">
        <v>42530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72">
        <v>46</v>
      </c>
      <c r="B238" s="273">
        <v>42380</v>
      </c>
      <c r="C238" s="273"/>
      <c r="D238" s="274" t="s">
        <v>392</v>
      </c>
      <c r="E238" s="275" t="s">
        <v>621</v>
      </c>
      <c r="F238" s="276">
        <v>81</v>
      </c>
      <c r="G238" s="275"/>
      <c r="H238" s="275">
        <v>110</v>
      </c>
      <c r="I238" s="277">
        <v>110</v>
      </c>
      <c r="J238" s="278" t="s">
        <v>824</v>
      </c>
      <c r="K238" s="279">
        <f t="shared" si="98"/>
        <v>29</v>
      </c>
      <c r="L238" s="280">
        <f t="shared" si="99"/>
        <v>0.35802469135802467</v>
      </c>
      <c r="M238" s="275" t="s">
        <v>619</v>
      </c>
      <c r="N238" s="281">
        <v>42745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72">
        <v>47</v>
      </c>
      <c r="B239" s="273">
        <v>42382</v>
      </c>
      <c r="C239" s="273"/>
      <c r="D239" s="274" t="s">
        <v>831</v>
      </c>
      <c r="E239" s="275" t="s">
        <v>621</v>
      </c>
      <c r="F239" s="276">
        <v>417.5</v>
      </c>
      <c r="G239" s="275"/>
      <c r="H239" s="275">
        <v>547</v>
      </c>
      <c r="I239" s="277">
        <v>535</v>
      </c>
      <c r="J239" s="278" t="s">
        <v>824</v>
      </c>
      <c r="K239" s="279">
        <f t="shared" si="98"/>
        <v>129.5</v>
      </c>
      <c r="L239" s="280">
        <f t="shared" si="99"/>
        <v>0.31017964071856285</v>
      </c>
      <c r="M239" s="275" t="s">
        <v>619</v>
      </c>
      <c r="N239" s="281">
        <v>42578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72">
        <v>48</v>
      </c>
      <c r="B240" s="273">
        <v>42408</v>
      </c>
      <c r="C240" s="273"/>
      <c r="D240" s="274" t="s">
        <v>832</v>
      </c>
      <c r="E240" s="275" t="s">
        <v>766</v>
      </c>
      <c r="F240" s="276">
        <v>650</v>
      </c>
      <c r="G240" s="275"/>
      <c r="H240" s="275">
        <v>800</v>
      </c>
      <c r="I240" s="277">
        <v>800</v>
      </c>
      <c r="J240" s="278" t="s">
        <v>824</v>
      </c>
      <c r="K240" s="279">
        <f t="shared" si="98"/>
        <v>150</v>
      </c>
      <c r="L240" s="280">
        <f t="shared" si="99"/>
        <v>0.23076923076923078</v>
      </c>
      <c r="M240" s="275" t="s">
        <v>619</v>
      </c>
      <c r="N240" s="281">
        <v>43154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72">
        <v>49</v>
      </c>
      <c r="B241" s="273">
        <v>42433</v>
      </c>
      <c r="C241" s="273"/>
      <c r="D241" s="274" t="s">
        <v>212</v>
      </c>
      <c r="E241" s="275" t="s">
        <v>766</v>
      </c>
      <c r="F241" s="276">
        <v>437.5</v>
      </c>
      <c r="G241" s="275"/>
      <c r="H241" s="275">
        <v>504.5</v>
      </c>
      <c r="I241" s="277">
        <v>522</v>
      </c>
      <c r="J241" s="278" t="s">
        <v>833</v>
      </c>
      <c r="K241" s="279">
        <f t="shared" si="98"/>
        <v>67</v>
      </c>
      <c r="L241" s="280">
        <f t="shared" si="99"/>
        <v>0.15314285714285714</v>
      </c>
      <c r="M241" s="275" t="s">
        <v>619</v>
      </c>
      <c r="N241" s="281">
        <v>42480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72">
        <v>50</v>
      </c>
      <c r="B242" s="273">
        <v>42438</v>
      </c>
      <c r="C242" s="273"/>
      <c r="D242" s="274" t="s">
        <v>834</v>
      </c>
      <c r="E242" s="275" t="s">
        <v>766</v>
      </c>
      <c r="F242" s="276">
        <v>189.5</v>
      </c>
      <c r="G242" s="275"/>
      <c r="H242" s="275">
        <v>218</v>
      </c>
      <c r="I242" s="277">
        <v>218</v>
      </c>
      <c r="J242" s="278" t="s">
        <v>824</v>
      </c>
      <c r="K242" s="279">
        <f t="shared" si="98"/>
        <v>28.5</v>
      </c>
      <c r="L242" s="280">
        <f t="shared" si="99"/>
        <v>0.15039577836411611</v>
      </c>
      <c r="M242" s="275" t="s">
        <v>619</v>
      </c>
      <c r="N242" s="281">
        <v>43034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82">
        <v>51</v>
      </c>
      <c r="B243" s="283">
        <v>42471</v>
      </c>
      <c r="C243" s="283"/>
      <c r="D243" s="291" t="s">
        <v>835</v>
      </c>
      <c r="E243" s="286" t="s">
        <v>766</v>
      </c>
      <c r="F243" s="286">
        <v>36.5</v>
      </c>
      <c r="G243" s="287"/>
      <c r="H243" s="287">
        <v>15.85</v>
      </c>
      <c r="I243" s="287">
        <v>60</v>
      </c>
      <c r="J243" s="288" t="s">
        <v>836</v>
      </c>
      <c r="K243" s="289">
        <f t="shared" si="98"/>
        <v>-20.65</v>
      </c>
      <c r="L243" s="290">
        <f t="shared" si="99"/>
        <v>-0.5657534246575342</v>
      </c>
      <c r="M243" s="286" t="s">
        <v>653</v>
      </c>
      <c r="N243" s="294">
        <v>43627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72">
        <v>52</v>
      </c>
      <c r="B244" s="273">
        <v>42472</v>
      </c>
      <c r="C244" s="273"/>
      <c r="D244" s="274" t="s">
        <v>837</v>
      </c>
      <c r="E244" s="275" t="s">
        <v>766</v>
      </c>
      <c r="F244" s="276">
        <v>93</v>
      </c>
      <c r="G244" s="275"/>
      <c r="H244" s="275">
        <v>149</v>
      </c>
      <c r="I244" s="277">
        <v>140</v>
      </c>
      <c r="J244" s="278" t="s">
        <v>838</v>
      </c>
      <c r="K244" s="279">
        <f t="shared" si="98"/>
        <v>56</v>
      </c>
      <c r="L244" s="280">
        <f t="shared" si="99"/>
        <v>0.60215053763440862</v>
      </c>
      <c r="M244" s="275" t="s">
        <v>619</v>
      </c>
      <c r="N244" s="281">
        <v>42740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72">
        <v>53</v>
      </c>
      <c r="B245" s="273">
        <v>42472</v>
      </c>
      <c r="C245" s="273"/>
      <c r="D245" s="274" t="s">
        <v>839</v>
      </c>
      <c r="E245" s="275" t="s">
        <v>766</v>
      </c>
      <c r="F245" s="276">
        <v>130</v>
      </c>
      <c r="G245" s="275"/>
      <c r="H245" s="275">
        <v>150</v>
      </c>
      <c r="I245" s="277" t="s">
        <v>840</v>
      </c>
      <c r="J245" s="278" t="s">
        <v>824</v>
      </c>
      <c r="K245" s="279">
        <f t="shared" si="98"/>
        <v>20</v>
      </c>
      <c r="L245" s="280">
        <f t="shared" si="99"/>
        <v>0.15384615384615385</v>
      </c>
      <c r="M245" s="275" t="s">
        <v>619</v>
      </c>
      <c r="N245" s="281">
        <v>42564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72">
        <v>54</v>
      </c>
      <c r="B246" s="273">
        <v>42473</v>
      </c>
      <c r="C246" s="273"/>
      <c r="D246" s="274" t="s">
        <v>841</v>
      </c>
      <c r="E246" s="275" t="s">
        <v>766</v>
      </c>
      <c r="F246" s="276">
        <v>196</v>
      </c>
      <c r="G246" s="275"/>
      <c r="H246" s="275">
        <v>299</v>
      </c>
      <c r="I246" s="277">
        <v>299</v>
      </c>
      <c r="J246" s="278" t="s">
        <v>824</v>
      </c>
      <c r="K246" s="279">
        <v>103</v>
      </c>
      <c r="L246" s="280">
        <v>0.52551020408163296</v>
      </c>
      <c r="M246" s="275" t="s">
        <v>619</v>
      </c>
      <c r="N246" s="281">
        <v>42620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72">
        <v>55</v>
      </c>
      <c r="B247" s="273">
        <v>42473</v>
      </c>
      <c r="C247" s="273"/>
      <c r="D247" s="274" t="s">
        <v>842</v>
      </c>
      <c r="E247" s="275" t="s">
        <v>766</v>
      </c>
      <c r="F247" s="276">
        <v>88</v>
      </c>
      <c r="G247" s="275"/>
      <c r="H247" s="275">
        <v>103</v>
      </c>
      <c r="I247" s="277">
        <v>103</v>
      </c>
      <c r="J247" s="278" t="s">
        <v>824</v>
      </c>
      <c r="K247" s="279">
        <v>15</v>
      </c>
      <c r="L247" s="280">
        <v>0.170454545454545</v>
      </c>
      <c r="M247" s="275" t="s">
        <v>619</v>
      </c>
      <c r="N247" s="281">
        <v>42530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72">
        <v>56</v>
      </c>
      <c r="B248" s="273">
        <v>42492</v>
      </c>
      <c r="C248" s="273"/>
      <c r="D248" s="274" t="s">
        <v>843</v>
      </c>
      <c r="E248" s="275" t="s">
        <v>766</v>
      </c>
      <c r="F248" s="276">
        <v>127.5</v>
      </c>
      <c r="G248" s="275"/>
      <c r="H248" s="275">
        <v>148</v>
      </c>
      <c r="I248" s="277" t="s">
        <v>844</v>
      </c>
      <c r="J248" s="278" t="s">
        <v>824</v>
      </c>
      <c r="K248" s="279">
        <f t="shared" ref="K248:K252" si="100">H248-F248</f>
        <v>20.5</v>
      </c>
      <c r="L248" s="280">
        <f t="shared" ref="L248:L252" si="101">K248/F248</f>
        <v>0.16078431372549021</v>
      </c>
      <c r="M248" s="275" t="s">
        <v>619</v>
      </c>
      <c r="N248" s="281">
        <v>42564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72">
        <v>57</v>
      </c>
      <c r="B249" s="273">
        <v>42493</v>
      </c>
      <c r="C249" s="273"/>
      <c r="D249" s="274" t="s">
        <v>845</v>
      </c>
      <c r="E249" s="275" t="s">
        <v>766</v>
      </c>
      <c r="F249" s="276">
        <v>675</v>
      </c>
      <c r="G249" s="275"/>
      <c r="H249" s="275">
        <v>815</v>
      </c>
      <c r="I249" s="277" t="s">
        <v>846</v>
      </c>
      <c r="J249" s="278" t="s">
        <v>824</v>
      </c>
      <c r="K249" s="279">
        <f t="shared" si="100"/>
        <v>140</v>
      </c>
      <c r="L249" s="280">
        <f t="shared" si="101"/>
        <v>0.2074074074074074</v>
      </c>
      <c r="M249" s="275" t="s">
        <v>619</v>
      </c>
      <c r="N249" s="281">
        <v>43154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82">
        <v>58</v>
      </c>
      <c r="B250" s="283">
        <v>42522</v>
      </c>
      <c r="C250" s="283"/>
      <c r="D250" s="284" t="s">
        <v>847</v>
      </c>
      <c r="E250" s="285" t="s">
        <v>766</v>
      </c>
      <c r="F250" s="286">
        <v>500</v>
      </c>
      <c r="G250" s="286"/>
      <c r="H250" s="287">
        <v>232.5</v>
      </c>
      <c r="I250" s="287" t="s">
        <v>848</v>
      </c>
      <c r="J250" s="288" t="s">
        <v>849</v>
      </c>
      <c r="K250" s="289">
        <f t="shared" si="100"/>
        <v>-267.5</v>
      </c>
      <c r="L250" s="290">
        <f t="shared" si="101"/>
        <v>-0.53500000000000003</v>
      </c>
      <c r="M250" s="286" t="s">
        <v>653</v>
      </c>
      <c r="N250" s="283">
        <v>43735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72">
        <v>59</v>
      </c>
      <c r="B251" s="273">
        <v>42527</v>
      </c>
      <c r="C251" s="273"/>
      <c r="D251" s="274" t="s">
        <v>562</v>
      </c>
      <c r="E251" s="275" t="s">
        <v>766</v>
      </c>
      <c r="F251" s="276">
        <v>110</v>
      </c>
      <c r="G251" s="275"/>
      <c r="H251" s="275">
        <v>126.5</v>
      </c>
      <c r="I251" s="277">
        <v>125</v>
      </c>
      <c r="J251" s="278" t="s">
        <v>775</v>
      </c>
      <c r="K251" s="279">
        <f t="shared" si="100"/>
        <v>16.5</v>
      </c>
      <c r="L251" s="280">
        <f t="shared" si="101"/>
        <v>0.15</v>
      </c>
      <c r="M251" s="275" t="s">
        <v>619</v>
      </c>
      <c r="N251" s="281">
        <v>42552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72">
        <v>60</v>
      </c>
      <c r="B252" s="273">
        <v>42538</v>
      </c>
      <c r="C252" s="273"/>
      <c r="D252" s="274" t="s">
        <v>850</v>
      </c>
      <c r="E252" s="275" t="s">
        <v>766</v>
      </c>
      <c r="F252" s="276">
        <v>44</v>
      </c>
      <c r="G252" s="275"/>
      <c r="H252" s="275">
        <v>69.5</v>
      </c>
      <c r="I252" s="277">
        <v>69.5</v>
      </c>
      <c r="J252" s="278" t="s">
        <v>851</v>
      </c>
      <c r="K252" s="279">
        <f t="shared" si="100"/>
        <v>25.5</v>
      </c>
      <c r="L252" s="280">
        <f t="shared" si="101"/>
        <v>0.57954545454545459</v>
      </c>
      <c r="M252" s="275" t="s">
        <v>619</v>
      </c>
      <c r="N252" s="281">
        <v>42977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72">
        <v>61</v>
      </c>
      <c r="B253" s="273">
        <v>42549</v>
      </c>
      <c r="C253" s="273"/>
      <c r="D253" s="274" t="s">
        <v>852</v>
      </c>
      <c r="E253" s="275" t="s">
        <v>766</v>
      </c>
      <c r="F253" s="276">
        <v>262.5</v>
      </c>
      <c r="G253" s="275"/>
      <c r="H253" s="275">
        <v>340</v>
      </c>
      <c r="I253" s="277">
        <v>333</v>
      </c>
      <c r="J253" s="278" t="s">
        <v>853</v>
      </c>
      <c r="K253" s="279">
        <v>77.5</v>
      </c>
      <c r="L253" s="280">
        <v>0.29523809523809502</v>
      </c>
      <c r="M253" s="275" t="s">
        <v>619</v>
      </c>
      <c r="N253" s="281">
        <v>43017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72">
        <v>62</v>
      </c>
      <c r="B254" s="273">
        <v>42549</v>
      </c>
      <c r="C254" s="273"/>
      <c r="D254" s="274" t="s">
        <v>854</v>
      </c>
      <c r="E254" s="275" t="s">
        <v>766</v>
      </c>
      <c r="F254" s="276">
        <v>840</v>
      </c>
      <c r="G254" s="275"/>
      <c r="H254" s="275">
        <v>1230</v>
      </c>
      <c r="I254" s="277">
        <v>1230</v>
      </c>
      <c r="J254" s="278" t="s">
        <v>824</v>
      </c>
      <c r="K254" s="279">
        <v>390</v>
      </c>
      <c r="L254" s="280">
        <v>0.46428571428571402</v>
      </c>
      <c r="M254" s="275" t="s">
        <v>619</v>
      </c>
      <c r="N254" s="281">
        <v>42649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95">
        <v>63</v>
      </c>
      <c r="B255" s="296">
        <v>42556</v>
      </c>
      <c r="C255" s="296"/>
      <c r="D255" s="297" t="s">
        <v>855</v>
      </c>
      <c r="E255" s="298" t="s">
        <v>766</v>
      </c>
      <c r="F255" s="298">
        <v>395</v>
      </c>
      <c r="G255" s="299"/>
      <c r="H255" s="299">
        <f>(468.5+342.5)/2</f>
        <v>405.5</v>
      </c>
      <c r="I255" s="299">
        <v>510</v>
      </c>
      <c r="J255" s="300" t="s">
        <v>856</v>
      </c>
      <c r="K255" s="301">
        <f t="shared" ref="K255:K261" si="102">H255-F255</f>
        <v>10.5</v>
      </c>
      <c r="L255" s="302">
        <f t="shared" ref="L255:L261" si="103">K255/F255</f>
        <v>2.6582278481012658E-2</v>
      </c>
      <c r="M255" s="298" t="s">
        <v>857</v>
      </c>
      <c r="N255" s="296">
        <v>43606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82">
        <v>64</v>
      </c>
      <c r="B256" s="283">
        <v>42584</v>
      </c>
      <c r="C256" s="283"/>
      <c r="D256" s="284" t="s">
        <v>858</v>
      </c>
      <c r="E256" s="285" t="s">
        <v>621</v>
      </c>
      <c r="F256" s="286">
        <f>169.5-12.8</f>
        <v>156.69999999999999</v>
      </c>
      <c r="G256" s="286"/>
      <c r="H256" s="287">
        <v>77</v>
      </c>
      <c r="I256" s="287" t="s">
        <v>859</v>
      </c>
      <c r="J256" s="288" t="s">
        <v>860</v>
      </c>
      <c r="K256" s="289">
        <f t="shared" si="102"/>
        <v>-79.699999999999989</v>
      </c>
      <c r="L256" s="290">
        <f t="shared" si="103"/>
        <v>-0.50861518825781749</v>
      </c>
      <c r="M256" s="286" t="s">
        <v>653</v>
      </c>
      <c r="N256" s="283">
        <v>43522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82">
        <v>65</v>
      </c>
      <c r="B257" s="283">
        <v>42586</v>
      </c>
      <c r="C257" s="283"/>
      <c r="D257" s="284" t="s">
        <v>861</v>
      </c>
      <c r="E257" s="285" t="s">
        <v>766</v>
      </c>
      <c r="F257" s="286">
        <v>400</v>
      </c>
      <c r="G257" s="286"/>
      <c r="H257" s="287">
        <v>305</v>
      </c>
      <c r="I257" s="287">
        <v>475</v>
      </c>
      <c r="J257" s="288" t="s">
        <v>862</v>
      </c>
      <c r="K257" s="289">
        <f t="shared" si="102"/>
        <v>-95</v>
      </c>
      <c r="L257" s="290">
        <f t="shared" si="103"/>
        <v>-0.23749999999999999</v>
      </c>
      <c r="M257" s="286" t="s">
        <v>653</v>
      </c>
      <c r="N257" s="283">
        <v>43606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72">
        <v>66</v>
      </c>
      <c r="B258" s="273">
        <v>42593</v>
      </c>
      <c r="C258" s="273"/>
      <c r="D258" s="274" t="s">
        <v>863</v>
      </c>
      <c r="E258" s="275" t="s">
        <v>766</v>
      </c>
      <c r="F258" s="276">
        <v>86.5</v>
      </c>
      <c r="G258" s="275"/>
      <c r="H258" s="275">
        <v>130</v>
      </c>
      <c r="I258" s="277">
        <v>130</v>
      </c>
      <c r="J258" s="278" t="s">
        <v>864</v>
      </c>
      <c r="K258" s="279">
        <f t="shared" si="102"/>
        <v>43.5</v>
      </c>
      <c r="L258" s="280">
        <f t="shared" si="103"/>
        <v>0.50289017341040465</v>
      </c>
      <c r="M258" s="275" t="s">
        <v>619</v>
      </c>
      <c r="N258" s="281">
        <v>43091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82">
        <v>67</v>
      </c>
      <c r="B259" s="283">
        <v>42600</v>
      </c>
      <c r="C259" s="283"/>
      <c r="D259" s="284" t="s">
        <v>111</v>
      </c>
      <c r="E259" s="285" t="s">
        <v>766</v>
      </c>
      <c r="F259" s="286">
        <v>133.5</v>
      </c>
      <c r="G259" s="286"/>
      <c r="H259" s="287">
        <v>126.5</v>
      </c>
      <c r="I259" s="287">
        <v>178</v>
      </c>
      <c r="J259" s="288" t="s">
        <v>865</v>
      </c>
      <c r="K259" s="289">
        <f t="shared" si="102"/>
        <v>-7</v>
      </c>
      <c r="L259" s="290">
        <f t="shared" si="103"/>
        <v>-5.2434456928838954E-2</v>
      </c>
      <c r="M259" s="286" t="s">
        <v>653</v>
      </c>
      <c r="N259" s="283">
        <v>42615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72">
        <v>68</v>
      </c>
      <c r="B260" s="273">
        <v>42613</v>
      </c>
      <c r="C260" s="273"/>
      <c r="D260" s="274" t="s">
        <v>866</v>
      </c>
      <c r="E260" s="275" t="s">
        <v>766</v>
      </c>
      <c r="F260" s="276">
        <v>560</v>
      </c>
      <c r="G260" s="275"/>
      <c r="H260" s="275">
        <v>725</v>
      </c>
      <c r="I260" s="277">
        <v>725</v>
      </c>
      <c r="J260" s="278" t="s">
        <v>768</v>
      </c>
      <c r="K260" s="279">
        <f t="shared" si="102"/>
        <v>165</v>
      </c>
      <c r="L260" s="280">
        <f t="shared" si="103"/>
        <v>0.29464285714285715</v>
      </c>
      <c r="M260" s="275" t="s">
        <v>619</v>
      </c>
      <c r="N260" s="281">
        <v>42456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72">
        <v>69</v>
      </c>
      <c r="B261" s="273">
        <v>42614</v>
      </c>
      <c r="C261" s="273"/>
      <c r="D261" s="274" t="s">
        <v>867</v>
      </c>
      <c r="E261" s="275" t="s">
        <v>766</v>
      </c>
      <c r="F261" s="276">
        <v>160.5</v>
      </c>
      <c r="G261" s="275"/>
      <c r="H261" s="275">
        <v>210</v>
      </c>
      <c r="I261" s="277">
        <v>210</v>
      </c>
      <c r="J261" s="278" t="s">
        <v>768</v>
      </c>
      <c r="K261" s="279">
        <f t="shared" si="102"/>
        <v>49.5</v>
      </c>
      <c r="L261" s="280">
        <f t="shared" si="103"/>
        <v>0.30841121495327101</v>
      </c>
      <c r="M261" s="275" t="s">
        <v>619</v>
      </c>
      <c r="N261" s="281">
        <v>42871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72">
        <v>70</v>
      </c>
      <c r="B262" s="273">
        <v>42646</v>
      </c>
      <c r="C262" s="273"/>
      <c r="D262" s="274" t="s">
        <v>407</v>
      </c>
      <c r="E262" s="275" t="s">
        <v>766</v>
      </c>
      <c r="F262" s="276">
        <v>430</v>
      </c>
      <c r="G262" s="275"/>
      <c r="H262" s="275">
        <v>596</v>
      </c>
      <c r="I262" s="277">
        <v>575</v>
      </c>
      <c r="J262" s="278" t="s">
        <v>868</v>
      </c>
      <c r="K262" s="279">
        <v>166</v>
      </c>
      <c r="L262" s="280">
        <v>0.38604651162790699</v>
      </c>
      <c r="M262" s="275" t="s">
        <v>619</v>
      </c>
      <c r="N262" s="281">
        <v>42769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72">
        <v>71</v>
      </c>
      <c r="B263" s="273">
        <v>42657</v>
      </c>
      <c r="C263" s="273"/>
      <c r="D263" s="274" t="s">
        <v>869</v>
      </c>
      <c r="E263" s="275" t="s">
        <v>766</v>
      </c>
      <c r="F263" s="276">
        <v>280</v>
      </c>
      <c r="G263" s="275"/>
      <c r="H263" s="275">
        <v>345</v>
      </c>
      <c r="I263" s="277">
        <v>345</v>
      </c>
      <c r="J263" s="278" t="s">
        <v>768</v>
      </c>
      <c r="K263" s="279">
        <f t="shared" ref="K263:K268" si="104">H263-F263</f>
        <v>65</v>
      </c>
      <c r="L263" s="280">
        <f t="shared" ref="L263:L264" si="105">K263/F263</f>
        <v>0.23214285714285715</v>
      </c>
      <c r="M263" s="275" t="s">
        <v>619</v>
      </c>
      <c r="N263" s="281">
        <v>42814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72">
        <v>72</v>
      </c>
      <c r="B264" s="273">
        <v>42657</v>
      </c>
      <c r="C264" s="273"/>
      <c r="D264" s="274" t="s">
        <v>870</v>
      </c>
      <c r="E264" s="275" t="s">
        <v>766</v>
      </c>
      <c r="F264" s="276">
        <v>245</v>
      </c>
      <c r="G264" s="275"/>
      <c r="H264" s="275">
        <v>325.5</v>
      </c>
      <c r="I264" s="277">
        <v>330</v>
      </c>
      <c r="J264" s="278" t="s">
        <v>871</v>
      </c>
      <c r="K264" s="279">
        <f t="shared" si="104"/>
        <v>80.5</v>
      </c>
      <c r="L264" s="280">
        <f t="shared" si="105"/>
        <v>0.32857142857142857</v>
      </c>
      <c r="M264" s="275" t="s">
        <v>619</v>
      </c>
      <c r="N264" s="281">
        <v>42769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72">
        <v>73</v>
      </c>
      <c r="B265" s="273">
        <v>42660</v>
      </c>
      <c r="C265" s="273"/>
      <c r="D265" s="274" t="s">
        <v>352</v>
      </c>
      <c r="E265" s="275" t="s">
        <v>766</v>
      </c>
      <c r="F265" s="276">
        <v>125</v>
      </c>
      <c r="G265" s="275"/>
      <c r="H265" s="275">
        <v>160</v>
      </c>
      <c r="I265" s="277">
        <v>160</v>
      </c>
      <c r="J265" s="278" t="s">
        <v>824</v>
      </c>
      <c r="K265" s="279">
        <f t="shared" si="104"/>
        <v>35</v>
      </c>
      <c r="L265" s="280">
        <v>0.28000000000000003</v>
      </c>
      <c r="M265" s="275" t="s">
        <v>619</v>
      </c>
      <c r="N265" s="281">
        <v>42803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72">
        <v>74</v>
      </c>
      <c r="B266" s="273">
        <v>42660</v>
      </c>
      <c r="C266" s="273"/>
      <c r="D266" s="274" t="s">
        <v>484</v>
      </c>
      <c r="E266" s="275" t="s">
        <v>766</v>
      </c>
      <c r="F266" s="276">
        <v>114</v>
      </c>
      <c r="G266" s="275"/>
      <c r="H266" s="275">
        <v>145</v>
      </c>
      <c r="I266" s="277">
        <v>145</v>
      </c>
      <c r="J266" s="278" t="s">
        <v>824</v>
      </c>
      <c r="K266" s="279">
        <f t="shared" si="104"/>
        <v>31</v>
      </c>
      <c r="L266" s="280">
        <f t="shared" ref="L266:L268" si="106">K266/F266</f>
        <v>0.27192982456140352</v>
      </c>
      <c r="M266" s="275" t="s">
        <v>619</v>
      </c>
      <c r="N266" s="281">
        <v>42859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72">
        <v>75</v>
      </c>
      <c r="B267" s="273">
        <v>42660</v>
      </c>
      <c r="C267" s="273"/>
      <c r="D267" s="274" t="s">
        <v>872</v>
      </c>
      <c r="E267" s="275" t="s">
        <v>766</v>
      </c>
      <c r="F267" s="276">
        <v>212</v>
      </c>
      <c r="G267" s="275"/>
      <c r="H267" s="275">
        <v>280</v>
      </c>
      <c r="I267" s="277">
        <v>276</v>
      </c>
      <c r="J267" s="278" t="s">
        <v>873</v>
      </c>
      <c r="K267" s="279">
        <f t="shared" si="104"/>
        <v>68</v>
      </c>
      <c r="L267" s="280">
        <f t="shared" si="106"/>
        <v>0.32075471698113206</v>
      </c>
      <c r="M267" s="275" t="s">
        <v>619</v>
      </c>
      <c r="N267" s="281">
        <v>42858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72">
        <v>76</v>
      </c>
      <c r="B268" s="273">
        <v>42678</v>
      </c>
      <c r="C268" s="273"/>
      <c r="D268" s="274" t="s">
        <v>472</v>
      </c>
      <c r="E268" s="275" t="s">
        <v>766</v>
      </c>
      <c r="F268" s="276">
        <v>155</v>
      </c>
      <c r="G268" s="275"/>
      <c r="H268" s="275">
        <v>210</v>
      </c>
      <c r="I268" s="277">
        <v>210</v>
      </c>
      <c r="J268" s="278" t="s">
        <v>874</v>
      </c>
      <c r="K268" s="279">
        <f t="shared" si="104"/>
        <v>55</v>
      </c>
      <c r="L268" s="280">
        <f t="shared" si="106"/>
        <v>0.35483870967741937</v>
      </c>
      <c r="M268" s="275" t="s">
        <v>619</v>
      </c>
      <c r="N268" s="281">
        <v>42944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82">
        <v>77</v>
      </c>
      <c r="B269" s="283">
        <v>42710</v>
      </c>
      <c r="C269" s="283"/>
      <c r="D269" s="284" t="s">
        <v>875</v>
      </c>
      <c r="E269" s="285" t="s">
        <v>766</v>
      </c>
      <c r="F269" s="286">
        <v>150.5</v>
      </c>
      <c r="G269" s="286"/>
      <c r="H269" s="287">
        <v>72.5</v>
      </c>
      <c r="I269" s="287">
        <v>174</v>
      </c>
      <c r="J269" s="288" t="s">
        <v>876</v>
      </c>
      <c r="K269" s="289">
        <v>-78</v>
      </c>
      <c r="L269" s="290">
        <v>-0.51827242524916906</v>
      </c>
      <c r="M269" s="286" t="s">
        <v>653</v>
      </c>
      <c r="N269" s="283">
        <v>43333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72">
        <v>78</v>
      </c>
      <c r="B270" s="273">
        <v>42712</v>
      </c>
      <c r="C270" s="273"/>
      <c r="D270" s="274" t="s">
        <v>877</v>
      </c>
      <c r="E270" s="275" t="s">
        <v>766</v>
      </c>
      <c r="F270" s="276">
        <v>380</v>
      </c>
      <c r="G270" s="275"/>
      <c r="H270" s="275">
        <v>478</v>
      </c>
      <c r="I270" s="277">
        <v>468</v>
      </c>
      <c r="J270" s="278" t="s">
        <v>824</v>
      </c>
      <c r="K270" s="279">
        <f t="shared" ref="K270:K272" si="107">H270-F270</f>
        <v>98</v>
      </c>
      <c r="L270" s="280">
        <f t="shared" ref="L270:L272" si="108">K270/F270</f>
        <v>0.25789473684210529</v>
      </c>
      <c r="M270" s="275" t="s">
        <v>619</v>
      </c>
      <c r="N270" s="281">
        <v>43025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72">
        <v>79</v>
      </c>
      <c r="B271" s="273">
        <v>42734</v>
      </c>
      <c r="C271" s="273"/>
      <c r="D271" s="274" t="s">
        <v>110</v>
      </c>
      <c r="E271" s="275" t="s">
        <v>766</v>
      </c>
      <c r="F271" s="276">
        <v>305</v>
      </c>
      <c r="G271" s="275"/>
      <c r="H271" s="275">
        <v>375</v>
      </c>
      <c r="I271" s="277">
        <v>375</v>
      </c>
      <c r="J271" s="278" t="s">
        <v>824</v>
      </c>
      <c r="K271" s="279">
        <f t="shared" si="107"/>
        <v>70</v>
      </c>
      <c r="L271" s="280">
        <f t="shared" si="108"/>
        <v>0.22950819672131148</v>
      </c>
      <c r="M271" s="275" t="s">
        <v>619</v>
      </c>
      <c r="N271" s="281">
        <v>42768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72">
        <v>80</v>
      </c>
      <c r="B272" s="273">
        <v>42739</v>
      </c>
      <c r="C272" s="273"/>
      <c r="D272" s="274" t="s">
        <v>96</v>
      </c>
      <c r="E272" s="275" t="s">
        <v>766</v>
      </c>
      <c r="F272" s="276">
        <v>99.5</v>
      </c>
      <c r="G272" s="275"/>
      <c r="H272" s="275">
        <v>158</v>
      </c>
      <c r="I272" s="277">
        <v>158</v>
      </c>
      <c r="J272" s="278" t="s">
        <v>824</v>
      </c>
      <c r="K272" s="279">
        <f t="shared" si="107"/>
        <v>58.5</v>
      </c>
      <c r="L272" s="280">
        <f t="shared" si="108"/>
        <v>0.5879396984924623</v>
      </c>
      <c r="M272" s="275" t="s">
        <v>619</v>
      </c>
      <c r="N272" s="281">
        <v>42898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72">
        <v>81</v>
      </c>
      <c r="B273" s="273">
        <v>42739</v>
      </c>
      <c r="C273" s="273"/>
      <c r="D273" s="274" t="s">
        <v>96</v>
      </c>
      <c r="E273" s="275" t="s">
        <v>766</v>
      </c>
      <c r="F273" s="276">
        <v>99.5</v>
      </c>
      <c r="G273" s="275"/>
      <c r="H273" s="275">
        <v>158</v>
      </c>
      <c r="I273" s="277">
        <v>158</v>
      </c>
      <c r="J273" s="278" t="s">
        <v>824</v>
      </c>
      <c r="K273" s="279">
        <v>58.5</v>
      </c>
      <c r="L273" s="280">
        <v>0.58793969849246197</v>
      </c>
      <c r="M273" s="275" t="s">
        <v>619</v>
      </c>
      <c r="N273" s="281">
        <v>42898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72">
        <v>82</v>
      </c>
      <c r="B274" s="273">
        <v>42786</v>
      </c>
      <c r="C274" s="273"/>
      <c r="D274" s="274" t="s">
        <v>187</v>
      </c>
      <c r="E274" s="275" t="s">
        <v>766</v>
      </c>
      <c r="F274" s="276">
        <v>140.5</v>
      </c>
      <c r="G274" s="275"/>
      <c r="H274" s="275">
        <v>220</v>
      </c>
      <c r="I274" s="277">
        <v>220</v>
      </c>
      <c r="J274" s="278" t="s">
        <v>824</v>
      </c>
      <c r="K274" s="279">
        <f>H274-F274</f>
        <v>79.5</v>
      </c>
      <c r="L274" s="280">
        <f>K274/F274</f>
        <v>0.5658362989323843</v>
      </c>
      <c r="M274" s="275" t="s">
        <v>619</v>
      </c>
      <c r="N274" s="281">
        <v>42864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2">
        <v>83</v>
      </c>
      <c r="B275" s="273">
        <v>42786</v>
      </c>
      <c r="C275" s="273"/>
      <c r="D275" s="274" t="s">
        <v>878</v>
      </c>
      <c r="E275" s="275" t="s">
        <v>766</v>
      </c>
      <c r="F275" s="276">
        <v>202.5</v>
      </c>
      <c r="G275" s="275"/>
      <c r="H275" s="275">
        <v>234</v>
      </c>
      <c r="I275" s="277">
        <v>234</v>
      </c>
      <c r="J275" s="278" t="s">
        <v>824</v>
      </c>
      <c r="K275" s="279">
        <v>31.5</v>
      </c>
      <c r="L275" s="280">
        <v>0.155555555555556</v>
      </c>
      <c r="M275" s="275" t="s">
        <v>619</v>
      </c>
      <c r="N275" s="281">
        <v>42836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72">
        <v>84</v>
      </c>
      <c r="B276" s="273">
        <v>42818</v>
      </c>
      <c r="C276" s="273"/>
      <c r="D276" s="274" t="s">
        <v>879</v>
      </c>
      <c r="E276" s="275" t="s">
        <v>766</v>
      </c>
      <c r="F276" s="276">
        <v>300.5</v>
      </c>
      <c r="G276" s="275"/>
      <c r="H276" s="275">
        <v>417.5</v>
      </c>
      <c r="I276" s="277">
        <v>420</v>
      </c>
      <c r="J276" s="278" t="s">
        <v>880</v>
      </c>
      <c r="K276" s="279">
        <f>H276-F276</f>
        <v>117</v>
      </c>
      <c r="L276" s="280">
        <f>K276/F276</f>
        <v>0.38935108153078202</v>
      </c>
      <c r="M276" s="275" t="s">
        <v>619</v>
      </c>
      <c r="N276" s="281">
        <v>43070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72">
        <v>85</v>
      </c>
      <c r="B277" s="273">
        <v>42818</v>
      </c>
      <c r="C277" s="273"/>
      <c r="D277" s="274" t="s">
        <v>854</v>
      </c>
      <c r="E277" s="275" t="s">
        <v>766</v>
      </c>
      <c r="F277" s="276">
        <v>850</v>
      </c>
      <c r="G277" s="275"/>
      <c r="H277" s="275">
        <v>1042.5</v>
      </c>
      <c r="I277" s="277">
        <v>1023</v>
      </c>
      <c r="J277" s="278" t="s">
        <v>881</v>
      </c>
      <c r="K277" s="279">
        <v>192.5</v>
      </c>
      <c r="L277" s="280">
        <v>0.22647058823529401</v>
      </c>
      <c r="M277" s="275" t="s">
        <v>619</v>
      </c>
      <c r="N277" s="281">
        <v>42830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72">
        <v>86</v>
      </c>
      <c r="B278" s="273">
        <v>42830</v>
      </c>
      <c r="C278" s="273"/>
      <c r="D278" s="274" t="s">
        <v>503</v>
      </c>
      <c r="E278" s="275" t="s">
        <v>766</v>
      </c>
      <c r="F278" s="276">
        <v>785</v>
      </c>
      <c r="G278" s="275"/>
      <c r="H278" s="275">
        <v>930</v>
      </c>
      <c r="I278" s="277">
        <v>920</v>
      </c>
      <c r="J278" s="278" t="s">
        <v>882</v>
      </c>
      <c r="K278" s="279">
        <f>H278-F278</f>
        <v>145</v>
      </c>
      <c r="L278" s="280">
        <f>K278/F278</f>
        <v>0.18471337579617833</v>
      </c>
      <c r="M278" s="275" t="s">
        <v>619</v>
      </c>
      <c r="N278" s="281">
        <v>42976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82">
        <v>87</v>
      </c>
      <c r="B279" s="283">
        <v>42831</v>
      </c>
      <c r="C279" s="283"/>
      <c r="D279" s="284" t="s">
        <v>883</v>
      </c>
      <c r="E279" s="285" t="s">
        <v>766</v>
      </c>
      <c r="F279" s="286">
        <v>40</v>
      </c>
      <c r="G279" s="286"/>
      <c r="H279" s="287">
        <v>13.1</v>
      </c>
      <c r="I279" s="287">
        <v>60</v>
      </c>
      <c r="J279" s="288" t="s">
        <v>884</v>
      </c>
      <c r="K279" s="289">
        <v>-26.9</v>
      </c>
      <c r="L279" s="290">
        <v>-0.67249999999999999</v>
      </c>
      <c r="M279" s="286" t="s">
        <v>653</v>
      </c>
      <c r="N279" s="283">
        <v>43138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72">
        <v>88</v>
      </c>
      <c r="B280" s="273">
        <v>42837</v>
      </c>
      <c r="C280" s="273"/>
      <c r="D280" s="274" t="s">
        <v>95</v>
      </c>
      <c r="E280" s="275" t="s">
        <v>766</v>
      </c>
      <c r="F280" s="276">
        <v>289.5</v>
      </c>
      <c r="G280" s="275"/>
      <c r="H280" s="275">
        <v>354</v>
      </c>
      <c r="I280" s="277">
        <v>360</v>
      </c>
      <c r="J280" s="278" t="s">
        <v>885</v>
      </c>
      <c r="K280" s="279">
        <f t="shared" ref="K280:K288" si="109">H280-F280</f>
        <v>64.5</v>
      </c>
      <c r="L280" s="280">
        <f t="shared" ref="L280:L288" si="110">K280/F280</f>
        <v>0.22279792746113988</v>
      </c>
      <c r="M280" s="275" t="s">
        <v>619</v>
      </c>
      <c r="N280" s="281">
        <v>43040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72">
        <v>89</v>
      </c>
      <c r="B281" s="273">
        <v>42845</v>
      </c>
      <c r="C281" s="273"/>
      <c r="D281" s="274" t="s">
        <v>439</v>
      </c>
      <c r="E281" s="275" t="s">
        <v>766</v>
      </c>
      <c r="F281" s="276">
        <v>700</v>
      </c>
      <c r="G281" s="275"/>
      <c r="H281" s="275">
        <v>840</v>
      </c>
      <c r="I281" s="277">
        <v>840</v>
      </c>
      <c r="J281" s="278" t="s">
        <v>886</v>
      </c>
      <c r="K281" s="279">
        <f t="shared" si="109"/>
        <v>140</v>
      </c>
      <c r="L281" s="280">
        <f t="shared" si="110"/>
        <v>0.2</v>
      </c>
      <c r="M281" s="275" t="s">
        <v>619</v>
      </c>
      <c r="N281" s="281">
        <v>42893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72">
        <v>90</v>
      </c>
      <c r="B282" s="273">
        <v>42887</v>
      </c>
      <c r="C282" s="273"/>
      <c r="D282" s="274" t="s">
        <v>887</v>
      </c>
      <c r="E282" s="275" t="s">
        <v>766</v>
      </c>
      <c r="F282" s="276">
        <v>130</v>
      </c>
      <c r="G282" s="275"/>
      <c r="H282" s="275">
        <v>144.25</v>
      </c>
      <c r="I282" s="277">
        <v>170</v>
      </c>
      <c r="J282" s="278" t="s">
        <v>888</v>
      </c>
      <c r="K282" s="279">
        <f t="shared" si="109"/>
        <v>14.25</v>
      </c>
      <c r="L282" s="280">
        <f t="shared" si="110"/>
        <v>0.10961538461538461</v>
      </c>
      <c r="M282" s="275" t="s">
        <v>619</v>
      </c>
      <c r="N282" s="281">
        <v>43675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72">
        <v>91</v>
      </c>
      <c r="B283" s="273">
        <v>42901</v>
      </c>
      <c r="C283" s="273"/>
      <c r="D283" s="274" t="s">
        <v>889</v>
      </c>
      <c r="E283" s="275" t="s">
        <v>766</v>
      </c>
      <c r="F283" s="276">
        <v>214.5</v>
      </c>
      <c r="G283" s="275"/>
      <c r="H283" s="275">
        <v>262</v>
      </c>
      <c r="I283" s="277">
        <v>262</v>
      </c>
      <c r="J283" s="278" t="s">
        <v>890</v>
      </c>
      <c r="K283" s="279">
        <f t="shared" si="109"/>
        <v>47.5</v>
      </c>
      <c r="L283" s="280">
        <f t="shared" si="110"/>
        <v>0.22144522144522144</v>
      </c>
      <c r="M283" s="275" t="s">
        <v>619</v>
      </c>
      <c r="N283" s="281">
        <v>42977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303">
        <v>92</v>
      </c>
      <c r="B284" s="304">
        <v>42933</v>
      </c>
      <c r="C284" s="304"/>
      <c r="D284" s="305" t="s">
        <v>891</v>
      </c>
      <c r="E284" s="306" t="s">
        <v>766</v>
      </c>
      <c r="F284" s="307">
        <v>370</v>
      </c>
      <c r="G284" s="306"/>
      <c r="H284" s="306">
        <v>447.5</v>
      </c>
      <c r="I284" s="308">
        <v>450</v>
      </c>
      <c r="J284" s="309" t="s">
        <v>824</v>
      </c>
      <c r="K284" s="279">
        <f t="shared" si="109"/>
        <v>77.5</v>
      </c>
      <c r="L284" s="310">
        <f t="shared" si="110"/>
        <v>0.20945945945945946</v>
      </c>
      <c r="M284" s="306" t="s">
        <v>619</v>
      </c>
      <c r="N284" s="311">
        <v>43035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303">
        <v>93</v>
      </c>
      <c r="B285" s="304">
        <v>42943</v>
      </c>
      <c r="C285" s="304"/>
      <c r="D285" s="305" t="s">
        <v>185</v>
      </c>
      <c r="E285" s="306" t="s">
        <v>766</v>
      </c>
      <c r="F285" s="307">
        <v>657.5</v>
      </c>
      <c r="G285" s="306"/>
      <c r="H285" s="306">
        <v>825</v>
      </c>
      <c r="I285" s="308">
        <v>820</v>
      </c>
      <c r="J285" s="309" t="s">
        <v>824</v>
      </c>
      <c r="K285" s="279">
        <f t="shared" si="109"/>
        <v>167.5</v>
      </c>
      <c r="L285" s="310">
        <f t="shared" si="110"/>
        <v>0.25475285171102663</v>
      </c>
      <c r="M285" s="306" t="s">
        <v>619</v>
      </c>
      <c r="N285" s="311">
        <v>43090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72">
        <v>94</v>
      </c>
      <c r="B286" s="273">
        <v>42964</v>
      </c>
      <c r="C286" s="273"/>
      <c r="D286" s="274" t="s">
        <v>370</v>
      </c>
      <c r="E286" s="275" t="s">
        <v>766</v>
      </c>
      <c r="F286" s="276">
        <v>605</v>
      </c>
      <c r="G286" s="275"/>
      <c r="H286" s="275">
        <v>750</v>
      </c>
      <c r="I286" s="277">
        <v>750</v>
      </c>
      <c r="J286" s="278" t="s">
        <v>882</v>
      </c>
      <c r="K286" s="279">
        <f t="shared" si="109"/>
        <v>145</v>
      </c>
      <c r="L286" s="280">
        <f t="shared" si="110"/>
        <v>0.23966942148760331</v>
      </c>
      <c r="M286" s="275" t="s">
        <v>619</v>
      </c>
      <c r="N286" s="281">
        <v>43027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82">
        <v>95</v>
      </c>
      <c r="B287" s="283">
        <v>42979</v>
      </c>
      <c r="C287" s="283"/>
      <c r="D287" s="291" t="s">
        <v>892</v>
      </c>
      <c r="E287" s="286" t="s">
        <v>766</v>
      </c>
      <c r="F287" s="286">
        <v>255</v>
      </c>
      <c r="G287" s="287"/>
      <c r="H287" s="287">
        <v>217.25</v>
      </c>
      <c r="I287" s="287">
        <v>320</v>
      </c>
      <c r="J287" s="288" t="s">
        <v>893</v>
      </c>
      <c r="K287" s="289">
        <f t="shared" si="109"/>
        <v>-37.75</v>
      </c>
      <c r="L287" s="292">
        <f t="shared" si="110"/>
        <v>-0.14803921568627451</v>
      </c>
      <c r="M287" s="286" t="s">
        <v>653</v>
      </c>
      <c r="N287" s="283">
        <v>43661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72">
        <v>96</v>
      </c>
      <c r="B288" s="273">
        <v>42997</v>
      </c>
      <c r="C288" s="273"/>
      <c r="D288" s="274" t="s">
        <v>894</v>
      </c>
      <c r="E288" s="275" t="s">
        <v>766</v>
      </c>
      <c r="F288" s="276">
        <v>215</v>
      </c>
      <c r="G288" s="275"/>
      <c r="H288" s="275">
        <v>258</v>
      </c>
      <c r="I288" s="277">
        <v>258</v>
      </c>
      <c r="J288" s="278" t="s">
        <v>824</v>
      </c>
      <c r="K288" s="279">
        <f t="shared" si="109"/>
        <v>43</v>
      </c>
      <c r="L288" s="280">
        <f t="shared" si="110"/>
        <v>0.2</v>
      </c>
      <c r="M288" s="275" t="s">
        <v>619</v>
      </c>
      <c r="N288" s="281">
        <v>43040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72">
        <v>97</v>
      </c>
      <c r="B289" s="273">
        <v>42997</v>
      </c>
      <c r="C289" s="273"/>
      <c r="D289" s="274" t="s">
        <v>894</v>
      </c>
      <c r="E289" s="275" t="s">
        <v>766</v>
      </c>
      <c r="F289" s="276">
        <v>215</v>
      </c>
      <c r="G289" s="275"/>
      <c r="H289" s="275">
        <v>258</v>
      </c>
      <c r="I289" s="277">
        <v>258</v>
      </c>
      <c r="J289" s="309" t="s">
        <v>824</v>
      </c>
      <c r="K289" s="279">
        <v>43</v>
      </c>
      <c r="L289" s="280">
        <v>0.2</v>
      </c>
      <c r="M289" s="275" t="s">
        <v>619</v>
      </c>
      <c r="N289" s="281">
        <v>43040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303">
        <v>98</v>
      </c>
      <c r="B290" s="304">
        <v>42998</v>
      </c>
      <c r="C290" s="304"/>
      <c r="D290" s="305" t="s">
        <v>895</v>
      </c>
      <c r="E290" s="306" t="s">
        <v>766</v>
      </c>
      <c r="F290" s="276">
        <v>75</v>
      </c>
      <c r="G290" s="306"/>
      <c r="H290" s="306">
        <v>90</v>
      </c>
      <c r="I290" s="308">
        <v>90</v>
      </c>
      <c r="J290" s="278" t="s">
        <v>896</v>
      </c>
      <c r="K290" s="279">
        <f t="shared" ref="K290:K295" si="111">H290-F290</f>
        <v>15</v>
      </c>
      <c r="L290" s="280">
        <f t="shared" ref="L290:L295" si="112">K290/F290</f>
        <v>0.2</v>
      </c>
      <c r="M290" s="275" t="s">
        <v>619</v>
      </c>
      <c r="N290" s="281">
        <v>43019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303">
        <v>99</v>
      </c>
      <c r="B291" s="304">
        <v>43011</v>
      </c>
      <c r="C291" s="304"/>
      <c r="D291" s="305" t="s">
        <v>664</v>
      </c>
      <c r="E291" s="306" t="s">
        <v>766</v>
      </c>
      <c r="F291" s="307">
        <v>315</v>
      </c>
      <c r="G291" s="306"/>
      <c r="H291" s="306">
        <v>392</v>
      </c>
      <c r="I291" s="308">
        <v>384</v>
      </c>
      <c r="J291" s="309" t="s">
        <v>897</v>
      </c>
      <c r="K291" s="279">
        <f t="shared" si="111"/>
        <v>77</v>
      </c>
      <c r="L291" s="310">
        <f t="shared" si="112"/>
        <v>0.24444444444444444</v>
      </c>
      <c r="M291" s="306" t="s">
        <v>619</v>
      </c>
      <c r="N291" s="311">
        <v>43017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303">
        <v>100</v>
      </c>
      <c r="B292" s="304">
        <v>43013</v>
      </c>
      <c r="C292" s="304"/>
      <c r="D292" s="305" t="s">
        <v>477</v>
      </c>
      <c r="E292" s="306" t="s">
        <v>766</v>
      </c>
      <c r="F292" s="307">
        <v>145</v>
      </c>
      <c r="G292" s="306"/>
      <c r="H292" s="306">
        <v>179</v>
      </c>
      <c r="I292" s="308">
        <v>180</v>
      </c>
      <c r="J292" s="309" t="s">
        <v>898</v>
      </c>
      <c r="K292" s="279">
        <f t="shared" si="111"/>
        <v>34</v>
      </c>
      <c r="L292" s="310">
        <f t="shared" si="112"/>
        <v>0.23448275862068965</v>
      </c>
      <c r="M292" s="306" t="s">
        <v>619</v>
      </c>
      <c r="N292" s="311">
        <v>43025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303">
        <v>101</v>
      </c>
      <c r="B293" s="304">
        <v>43014</v>
      </c>
      <c r="C293" s="304"/>
      <c r="D293" s="305" t="s">
        <v>342</v>
      </c>
      <c r="E293" s="306" t="s">
        <v>766</v>
      </c>
      <c r="F293" s="307">
        <v>256</v>
      </c>
      <c r="G293" s="306"/>
      <c r="H293" s="306">
        <v>323</v>
      </c>
      <c r="I293" s="308">
        <v>320</v>
      </c>
      <c r="J293" s="309" t="s">
        <v>824</v>
      </c>
      <c r="K293" s="279">
        <f t="shared" si="111"/>
        <v>67</v>
      </c>
      <c r="L293" s="310">
        <f t="shared" si="112"/>
        <v>0.26171875</v>
      </c>
      <c r="M293" s="306" t="s">
        <v>619</v>
      </c>
      <c r="N293" s="311">
        <v>43067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303">
        <v>102</v>
      </c>
      <c r="B294" s="304">
        <v>43017</v>
      </c>
      <c r="C294" s="304"/>
      <c r="D294" s="305" t="s">
        <v>360</v>
      </c>
      <c r="E294" s="306" t="s">
        <v>766</v>
      </c>
      <c r="F294" s="307">
        <v>137.5</v>
      </c>
      <c r="G294" s="306"/>
      <c r="H294" s="306">
        <v>184</v>
      </c>
      <c r="I294" s="308">
        <v>183</v>
      </c>
      <c r="J294" s="309" t="s">
        <v>899</v>
      </c>
      <c r="K294" s="279">
        <f t="shared" si="111"/>
        <v>46.5</v>
      </c>
      <c r="L294" s="310">
        <f t="shared" si="112"/>
        <v>0.33818181818181819</v>
      </c>
      <c r="M294" s="306" t="s">
        <v>619</v>
      </c>
      <c r="N294" s="311">
        <v>43108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303">
        <v>103</v>
      </c>
      <c r="B295" s="304">
        <v>43018</v>
      </c>
      <c r="C295" s="304"/>
      <c r="D295" s="305" t="s">
        <v>900</v>
      </c>
      <c r="E295" s="306" t="s">
        <v>766</v>
      </c>
      <c r="F295" s="307">
        <v>125.5</v>
      </c>
      <c r="G295" s="306"/>
      <c r="H295" s="306">
        <v>158</v>
      </c>
      <c r="I295" s="308">
        <v>155</v>
      </c>
      <c r="J295" s="309" t="s">
        <v>901</v>
      </c>
      <c r="K295" s="279">
        <f t="shared" si="111"/>
        <v>32.5</v>
      </c>
      <c r="L295" s="310">
        <f t="shared" si="112"/>
        <v>0.25896414342629481</v>
      </c>
      <c r="M295" s="306" t="s">
        <v>619</v>
      </c>
      <c r="N295" s="311">
        <v>43067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303">
        <v>104</v>
      </c>
      <c r="B296" s="304">
        <v>43018</v>
      </c>
      <c r="C296" s="304"/>
      <c r="D296" s="305" t="s">
        <v>902</v>
      </c>
      <c r="E296" s="306" t="s">
        <v>766</v>
      </c>
      <c r="F296" s="307">
        <v>895</v>
      </c>
      <c r="G296" s="306"/>
      <c r="H296" s="306">
        <v>1122.5</v>
      </c>
      <c r="I296" s="308">
        <v>1078</v>
      </c>
      <c r="J296" s="309" t="s">
        <v>903</v>
      </c>
      <c r="K296" s="279">
        <v>227.5</v>
      </c>
      <c r="L296" s="310">
        <v>0.25418994413407803</v>
      </c>
      <c r="M296" s="306" t="s">
        <v>619</v>
      </c>
      <c r="N296" s="311">
        <v>43117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303">
        <v>105</v>
      </c>
      <c r="B297" s="304">
        <v>43020</v>
      </c>
      <c r="C297" s="304"/>
      <c r="D297" s="305" t="s">
        <v>351</v>
      </c>
      <c r="E297" s="306" t="s">
        <v>766</v>
      </c>
      <c r="F297" s="307">
        <v>525</v>
      </c>
      <c r="G297" s="306"/>
      <c r="H297" s="306">
        <v>629</v>
      </c>
      <c r="I297" s="308">
        <v>629</v>
      </c>
      <c r="J297" s="309" t="s">
        <v>824</v>
      </c>
      <c r="K297" s="279">
        <v>104</v>
      </c>
      <c r="L297" s="310">
        <v>0.19809523809523799</v>
      </c>
      <c r="M297" s="306" t="s">
        <v>619</v>
      </c>
      <c r="N297" s="311">
        <v>43119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303">
        <v>106</v>
      </c>
      <c r="B298" s="304">
        <v>43046</v>
      </c>
      <c r="C298" s="304"/>
      <c r="D298" s="305" t="s">
        <v>397</v>
      </c>
      <c r="E298" s="306" t="s">
        <v>766</v>
      </c>
      <c r="F298" s="307">
        <v>740</v>
      </c>
      <c r="G298" s="306"/>
      <c r="H298" s="306">
        <v>892.5</v>
      </c>
      <c r="I298" s="308">
        <v>900</v>
      </c>
      <c r="J298" s="309" t="s">
        <v>904</v>
      </c>
      <c r="K298" s="279">
        <f t="shared" ref="K298:K300" si="113">H298-F298</f>
        <v>152.5</v>
      </c>
      <c r="L298" s="310">
        <f t="shared" ref="L298:L300" si="114">K298/F298</f>
        <v>0.20608108108108109</v>
      </c>
      <c r="M298" s="306" t="s">
        <v>619</v>
      </c>
      <c r="N298" s="311">
        <v>43052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72">
        <v>107</v>
      </c>
      <c r="B299" s="273">
        <v>43073</v>
      </c>
      <c r="C299" s="273"/>
      <c r="D299" s="274" t="s">
        <v>905</v>
      </c>
      <c r="E299" s="275" t="s">
        <v>766</v>
      </c>
      <c r="F299" s="276">
        <v>118.5</v>
      </c>
      <c r="G299" s="275"/>
      <c r="H299" s="275">
        <v>143.5</v>
      </c>
      <c r="I299" s="277">
        <v>145</v>
      </c>
      <c r="J299" s="278" t="s">
        <v>687</v>
      </c>
      <c r="K299" s="279">
        <f t="shared" si="113"/>
        <v>25</v>
      </c>
      <c r="L299" s="280">
        <f t="shared" si="114"/>
        <v>0.2109704641350211</v>
      </c>
      <c r="M299" s="275" t="s">
        <v>619</v>
      </c>
      <c r="N299" s="281">
        <v>43097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82">
        <v>108</v>
      </c>
      <c r="B300" s="283">
        <v>43090</v>
      </c>
      <c r="C300" s="283"/>
      <c r="D300" s="284" t="s">
        <v>445</v>
      </c>
      <c r="E300" s="285" t="s">
        <v>766</v>
      </c>
      <c r="F300" s="286">
        <v>715</v>
      </c>
      <c r="G300" s="286"/>
      <c r="H300" s="287">
        <v>500</v>
      </c>
      <c r="I300" s="287">
        <v>872</v>
      </c>
      <c r="J300" s="288" t="s">
        <v>906</v>
      </c>
      <c r="K300" s="289">
        <f t="shared" si="113"/>
        <v>-215</v>
      </c>
      <c r="L300" s="290">
        <f t="shared" si="114"/>
        <v>-0.30069930069930068</v>
      </c>
      <c r="M300" s="286" t="s">
        <v>653</v>
      </c>
      <c r="N300" s="283">
        <v>43670</v>
      </c>
      <c r="O300" s="1"/>
      <c r="P300" s="1"/>
      <c r="Q300" s="1"/>
      <c r="R300" s="6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72">
        <v>109</v>
      </c>
      <c r="B301" s="273">
        <v>43098</v>
      </c>
      <c r="C301" s="273"/>
      <c r="D301" s="274" t="s">
        <v>664</v>
      </c>
      <c r="E301" s="275" t="s">
        <v>766</v>
      </c>
      <c r="F301" s="276">
        <v>435</v>
      </c>
      <c r="G301" s="275"/>
      <c r="H301" s="275">
        <v>542.5</v>
      </c>
      <c r="I301" s="277">
        <v>539</v>
      </c>
      <c r="J301" s="278" t="s">
        <v>824</v>
      </c>
      <c r="K301" s="279">
        <v>107.5</v>
      </c>
      <c r="L301" s="280">
        <v>0.247126436781609</v>
      </c>
      <c r="M301" s="275" t="s">
        <v>619</v>
      </c>
      <c r="N301" s="281">
        <v>43206</v>
      </c>
      <c r="O301" s="1"/>
      <c r="P301" s="1"/>
      <c r="Q301" s="1"/>
      <c r="R301" s="6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72">
        <v>110</v>
      </c>
      <c r="B302" s="273">
        <v>43098</v>
      </c>
      <c r="C302" s="273"/>
      <c r="D302" s="274" t="s">
        <v>584</v>
      </c>
      <c r="E302" s="275" t="s">
        <v>766</v>
      </c>
      <c r="F302" s="276">
        <v>885</v>
      </c>
      <c r="G302" s="275"/>
      <c r="H302" s="275">
        <v>1090</v>
      </c>
      <c r="I302" s="277">
        <v>1084</v>
      </c>
      <c r="J302" s="278" t="s">
        <v>824</v>
      </c>
      <c r="K302" s="279">
        <v>205</v>
      </c>
      <c r="L302" s="280">
        <v>0.23163841807909599</v>
      </c>
      <c r="M302" s="275" t="s">
        <v>619</v>
      </c>
      <c r="N302" s="281">
        <v>43213</v>
      </c>
      <c r="O302" s="1"/>
      <c r="P302" s="1"/>
      <c r="Q302" s="1"/>
      <c r="R302" s="6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312">
        <v>111</v>
      </c>
      <c r="B303" s="313">
        <v>43192</v>
      </c>
      <c r="C303" s="313"/>
      <c r="D303" s="291" t="s">
        <v>907</v>
      </c>
      <c r="E303" s="286" t="s">
        <v>766</v>
      </c>
      <c r="F303" s="314">
        <v>478.5</v>
      </c>
      <c r="G303" s="286"/>
      <c r="H303" s="286">
        <v>442</v>
      </c>
      <c r="I303" s="287">
        <v>613</v>
      </c>
      <c r="J303" s="288" t="s">
        <v>908</v>
      </c>
      <c r="K303" s="289">
        <f t="shared" ref="K303:K306" si="115">H303-F303</f>
        <v>-36.5</v>
      </c>
      <c r="L303" s="290">
        <f t="shared" ref="L303:L306" si="116">K303/F303</f>
        <v>-7.6280041797283177E-2</v>
      </c>
      <c r="M303" s="286" t="s">
        <v>653</v>
      </c>
      <c r="N303" s="283">
        <v>43762</v>
      </c>
      <c r="O303" s="1"/>
      <c r="P303" s="1"/>
      <c r="Q303" s="1"/>
      <c r="R303" s="6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82">
        <v>112</v>
      </c>
      <c r="B304" s="283">
        <v>43194</v>
      </c>
      <c r="C304" s="283"/>
      <c r="D304" s="284" t="s">
        <v>909</v>
      </c>
      <c r="E304" s="285" t="s">
        <v>766</v>
      </c>
      <c r="F304" s="286">
        <f>141.5-7.3</f>
        <v>134.19999999999999</v>
      </c>
      <c r="G304" s="286"/>
      <c r="H304" s="287">
        <v>77</v>
      </c>
      <c r="I304" s="287">
        <v>180</v>
      </c>
      <c r="J304" s="288" t="s">
        <v>910</v>
      </c>
      <c r="K304" s="289">
        <f t="shared" si="115"/>
        <v>-57.199999999999989</v>
      </c>
      <c r="L304" s="290">
        <f t="shared" si="116"/>
        <v>-0.42622950819672129</v>
      </c>
      <c r="M304" s="286" t="s">
        <v>653</v>
      </c>
      <c r="N304" s="283">
        <v>43522</v>
      </c>
      <c r="O304" s="1"/>
      <c r="P304" s="1"/>
      <c r="Q304" s="1"/>
      <c r="R304" s="6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82">
        <v>113</v>
      </c>
      <c r="B305" s="283">
        <v>43209</v>
      </c>
      <c r="C305" s="283"/>
      <c r="D305" s="284" t="s">
        <v>911</v>
      </c>
      <c r="E305" s="285" t="s">
        <v>766</v>
      </c>
      <c r="F305" s="286">
        <v>430</v>
      </c>
      <c r="G305" s="286"/>
      <c r="H305" s="287">
        <v>220</v>
      </c>
      <c r="I305" s="287">
        <v>537</v>
      </c>
      <c r="J305" s="288" t="s">
        <v>912</v>
      </c>
      <c r="K305" s="289">
        <f t="shared" si="115"/>
        <v>-210</v>
      </c>
      <c r="L305" s="290">
        <f t="shared" si="116"/>
        <v>-0.48837209302325579</v>
      </c>
      <c r="M305" s="286" t="s">
        <v>653</v>
      </c>
      <c r="N305" s="283">
        <v>43252</v>
      </c>
      <c r="O305" s="1"/>
      <c r="P305" s="1"/>
      <c r="Q305" s="1"/>
      <c r="R305" s="6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303">
        <v>114</v>
      </c>
      <c r="B306" s="304">
        <v>43220</v>
      </c>
      <c r="C306" s="304"/>
      <c r="D306" s="305" t="s">
        <v>398</v>
      </c>
      <c r="E306" s="306" t="s">
        <v>766</v>
      </c>
      <c r="F306" s="306">
        <v>153.5</v>
      </c>
      <c r="G306" s="306"/>
      <c r="H306" s="306">
        <v>196</v>
      </c>
      <c r="I306" s="308">
        <v>196</v>
      </c>
      <c r="J306" s="278" t="s">
        <v>913</v>
      </c>
      <c r="K306" s="279">
        <f t="shared" si="115"/>
        <v>42.5</v>
      </c>
      <c r="L306" s="280">
        <f t="shared" si="116"/>
        <v>0.27687296416938112</v>
      </c>
      <c r="M306" s="275" t="s">
        <v>619</v>
      </c>
      <c r="N306" s="281">
        <v>43605</v>
      </c>
      <c r="O306" s="1"/>
      <c r="P306" s="1"/>
      <c r="Q306" s="1"/>
      <c r="R306" s="6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82">
        <v>115</v>
      </c>
      <c r="B307" s="283">
        <v>43306</v>
      </c>
      <c r="C307" s="283"/>
      <c r="D307" s="284" t="s">
        <v>883</v>
      </c>
      <c r="E307" s="285" t="s">
        <v>766</v>
      </c>
      <c r="F307" s="286">
        <v>27.5</v>
      </c>
      <c r="G307" s="286"/>
      <c r="H307" s="287">
        <v>13.1</v>
      </c>
      <c r="I307" s="287">
        <v>60</v>
      </c>
      <c r="J307" s="288" t="s">
        <v>914</v>
      </c>
      <c r="K307" s="289">
        <v>-14.4</v>
      </c>
      <c r="L307" s="290">
        <v>-0.52363636363636401</v>
      </c>
      <c r="M307" s="286" t="s">
        <v>653</v>
      </c>
      <c r="N307" s="283">
        <v>43138</v>
      </c>
      <c r="O307" s="1"/>
      <c r="P307" s="1"/>
      <c r="Q307" s="1"/>
      <c r="R307" s="6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312">
        <v>116</v>
      </c>
      <c r="B308" s="313">
        <v>43318</v>
      </c>
      <c r="C308" s="313"/>
      <c r="D308" s="291" t="s">
        <v>915</v>
      </c>
      <c r="E308" s="286" t="s">
        <v>766</v>
      </c>
      <c r="F308" s="286">
        <v>148.5</v>
      </c>
      <c r="G308" s="286"/>
      <c r="H308" s="286">
        <v>102</v>
      </c>
      <c r="I308" s="287">
        <v>182</v>
      </c>
      <c r="J308" s="288" t="s">
        <v>916</v>
      </c>
      <c r="K308" s="289">
        <f>H308-F308</f>
        <v>-46.5</v>
      </c>
      <c r="L308" s="290">
        <f>K308/F308</f>
        <v>-0.31313131313131315</v>
      </c>
      <c r="M308" s="286" t="s">
        <v>653</v>
      </c>
      <c r="N308" s="283">
        <v>43661</v>
      </c>
      <c r="O308" s="1"/>
      <c r="P308" s="1"/>
      <c r="Q308" s="1"/>
      <c r="R308" s="6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72">
        <v>117</v>
      </c>
      <c r="B309" s="273">
        <v>43335</v>
      </c>
      <c r="C309" s="273"/>
      <c r="D309" s="274" t="s">
        <v>917</v>
      </c>
      <c r="E309" s="275" t="s">
        <v>766</v>
      </c>
      <c r="F309" s="306">
        <v>285</v>
      </c>
      <c r="G309" s="275"/>
      <c r="H309" s="275">
        <v>355</v>
      </c>
      <c r="I309" s="277">
        <v>364</v>
      </c>
      <c r="J309" s="278" t="s">
        <v>918</v>
      </c>
      <c r="K309" s="279">
        <v>70</v>
      </c>
      <c r="L309" s="280">
        <v>0.24561403508771901</v>
      </c>
      <c r="M309" s="275" t="s">
        <v>619</v>
      </c>
      <c r="N309" s="281">
        <v>43455</v>
      </c>
      <c r="O309" s="1"/>
      <c r="P309" s="1"/>
      <c r="Q309" s="1"/>
      <c r="R309" s="6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72">
        <v>118</v>
      </c>
      <c r="B310" s="273">
        <v>43341</v>
      </c>
      <c r="C310" s="273"/>
      <c r="D310" s="274" t="s">
        <v>386</v>
      </c>
      <c r="E310" s="275" t="s">
        <v>766</v>
      </c>
      <c r="F310" s="306">
        <v>525</v>
      </c>
      <c r="G310" s="275"/>
      <c r="H310" s="275">
        <v>585</v>
      </c>
      <c r="I310" s="277">
        <v>635</v>
      </c>
      <c r="J310" s="278" t="s">
        <v>919</v>
      </c>
      <c r="K310" s="279">
        <f t="shared" ref="K310:K326" si="117">H310-F310</f>
        <v>60</v>
      </c>
      <c r="L310" s="280">
        <f t="shared" ref="L310:L326" si="118">K310/F310</f>
        <v>0.11428571428571428</v>
      </c>
      <c r="M310" s="275" t="s">
        <v>619</v>
      </c>
      <c r="N310" s="281">
        <v>43662</v>
      </c>
      <c r="O310" s="1"/>
      <c r="P310" s="1"/>
      <c r="Q310" s="1"/>
      <c r="R310" s="6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72">
        <v>119</v>
      </c>
      <c r="B311" s="273">
        <v>43395</v>
      </c>
      <c r="C311" s="273"/>
      <c r="D311" s="274" t="s">
        <v>370</v>
      </c>
      <c r="E311" s="275" t="s">
        <v>766</v>
      </c>
      <c r="F311" s="306">
        <v>475</v>
      </c>
      <c r="G311" s="275"/>
      <c r="H311" s="275">
        <v>574</v>
      </c>
      <c r="I311" s="277">
        <v>570</v>
      </c>
      <c r="J311" s="278" t="s">
        <v>824</v>
      </c>
      <c r="K311" s="279">
        <f t="shared" si="117"/>
        <v>99</v>
      </c>
      <c r="L311" s="280">
        <f t="shared" si="118"/>
        <v>0.20842105263157895</v>
      </c>
      <c r="M311" s="275" t="s">
        <v>619</v>
      </c>
      <c r="N311" s="281">
        <v>43403</v>
      </c>
      <c r="O311" s="1"/>
      <c r="P311" s="1"/>
      <c r="Q311" s="1"/>
      <c r="R311" s="6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303">
        <v>120</v>
      </c>
      <c r="B312" s="304">
        <v>43397</v>
      </c>
      <c r="C312" s="304"/>
      <c r="D312" s="305" t="s">
        <v>393</v>
      </c>
      <c r="E312" s="306" t="s">
        <v>766</v>
      </c>
      <c r="F312" s="306">
        <v>707.5</v>
      </c>
      <c r="G312" s="306"/>
      <c r="H312" s="306">
        <v>872</v>
      </c>
      <c r="I312" s="308">
        <v>872</v>
      </c>
      <c r="J312" s="309" t="s">
        <v>824</v>
      </c>
      <c r="K312" s="279">
        <f t="shared" si="117"/>
        <v>164.5</v>
      </c>
      <c r="L312" s="310">
        <f t="shared" si="118"/>
        <v>0.23250883392226149</v>
      </c>
      <c r="M312" s="306" t="s">
        <v>619</v>
      </c>
      <c r="N312" s="311">
        <v>43482</v>
      </c>
      <c r="O312" s="1"/>
      <c r="P312" s="1"/>
      <c r="Q312" s="1"/>
      <c r="R312" s="6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303">
        <v>121</v>
      </c>
      <c r="B313" s="304">
        <v>43398</v>
      </c>
      <c r="C313" s="304"/>
      <c r="D313" s="305" t="s">
        <v>920</v>
      </c>
      <c r="E313" s="306" t="s">
        <v>766</v>
      </c>
      <c r="F313" s="306">
        <v>162</v>
      </c>
      <c r="G313" s="306"/>
      <c r="H313" s="306">
        <v>204</v>
      </c>
      <c r="I313" s="308">
        <v>209</v>
      </c>
      <c r="J313" s="309" t="s">
        <v>921</v>
      </c>
      <c r="K313" s="279">
        <f t="shared" si="117"/>
        <v>42</v>
      </c>
      <c r="L313" s="310">
        <f t="shared" si="118"/>
        <v>0.25925925925925924</v>
      </c>
      <c r="M313" s="306" t="s">
        <v>619</v>
      </c>
      <c r="N313" s="311">
        <v>43539</v>
      </c>
      <c r="O313" s="1"/>
      <c r="P313" s="1"/>
      <c r="Q313" s="1"/>
      <c r="R313" s="6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303">
        <v>122</v>
      </c>
      <c r="B314" s="304">
        <v>43399</v>
      </c>
      <c r="C314" s="304"/>
      <c r="D314" s="305" t="s">
        <v>496</v>
      </c>
      <c r="E314" s="306" t="s">
        <v>766</v>
      </c>
      <c r="F314" s="306">
        <v>240</v>
      </c>
      <c r="G314" s="306"/>
      <c r="H314" s="306">
        <v>297</v>
      </c>
      <c r="I314" s="308">
        <v>297</v>
      </c>
      <c r="J314" s="309" t="s">
        <v>824</v>
      </c>
      <c r="K314" s="315">
        <f t="shared" si="117"/>
        <v>57</v>
      </c>
      <c r="L314" s="310">
        <f t="shared" si="118"/>
        <v>0.23749999999999999</v>
      </c>
      <c r="M314" s="306" t="s">
        <v>619</v>
      </c>
      <c r="N314" s="311">
        <v>43417</v>
      </c>
      <c r="O314" s="1"/>
      <c r="P314" s="1"/>
      <c r="Q314" s="1"/>
      <c r="R314" s="6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72">
        <v>123</v>
      </c>
      <c r="B315" s="273">
        <v>43439</v>
      </c>
      <c r="C315" s="273"/>
      <c r="D315" s="274" t="s">
        <v>922</v>
      </c>
      <c r="E315" s="275" t="s">
        <v>766</v>
      </c>
      <c r="F315" s="275">
        <v>202.5</v>
      </c>
      <c r="G315" s="275"/>
      <c r="H315" s="275">
        <v>255</v>
      </c>
      <c r="I315" s="277">
        <v>252</v>
      </c>
      <c r="J315" s="278" t="s">
        <v>824</v>
      </c>
      <c r="K315" s="279">
        <f t="shared" si="117"/>
        <v>52.5</v>
      </c>
      <c r="L315" s="280">
        <f t="shared" si="118"/>
        <v>0.25925925925925924</v>
      </c>
      <c r="M315" s="275" t="s">
        <v>619</v>
      </c>
      <c r="N315" s="281">
        <v>43542</v>
      </c>
      <c r="O315" s="1"/>
      <c r="P315" s="1"/>
      <c r="Q315" s="1"/>
      <c r="R315" s="6" t="s">
        <v>923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303">
        <v>124</v>
      </c>
      <c r="B316" s="304">
        <v>43465</v>
      </c>
      <c r="C316" s="273"/>
      <c r="D316" s="305" t="s">
        <v>426</v>
      </c>
      <c r="E316" s="306" t="s">
        <v>766</v>
      </c>
      <c r="F316" s="306">
        <v>710</v>
      </c>
      <c r="G316" s="306"/>
      <c r="H316" s="306">
        <v>866</v>
      </c>
      <c r="I316" s="308">
        <v>866</v>
      </c>
      <c r="J316" s="309" t="s">
        <v>824</v>
      </c>
      <c r="K316" s="279">
        <f t="shared" si="117"/>
        <v>156</v>
      </c>
      <c r="L316" s="280">
        <f t="shared" si="118"/>
        <v>0.21971830985915494</v>
      </c>
      <c r="M316" s="275" t="s">
        <v>619</v>
      </c>
      <c r="N316" s="281">
        <v>43553</v>
      </c>
      <c r="O316" s="1"/>
      <c r="P316" s="1"/>
      <c r="Q316" s="1"/>
      <c r="R316" s="6" t="s">
        <v>923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303">
        <v>125</v>
      </c>
      <c r="B317" s="304">
        <v>43522</v>
      </c>
      <c r="C317" s="304"/>
      <c r="D317" s="305" t="s">
        <v>154</v>
      </c>
      <c r="E317" s="306" t="s">
        <v>766</v>
      </c>
      <c r="F317" s="306">
        <v>337.25</v>
      </c>
      <c r="G317" s="306"/>
      <c r="H317" s="306">
        <v>398.5</v>
      </c>
      <c r="I317" s="308">
        <v>411</v>
      </c>
      <c r="J317" s="278" t="s">
        <v>924</v>
      </c>
      <c r="K317" s="279">
        <f t="shared" si="117"/>
        <v>61.25</v>
      </c>
      <c r="L317" s="280">
        <f t="shared" si="118"/>
        <v>0.1816160118606375</v>
      </c>
      <c r="M317" s="275" t="s">
        <v>619</v>
      </c>
      <c r="N317" s="281">
        <v>43760</v>
      </c>
      <c r="O317" s="1"/>
      <c r="P317" s="1"/>
      <c r="Q317" s="1"/>
      <c r="R317" s="6" t="s">
        <v>923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316">
        <v>126</v>
      </c>
      <c r="B318" s="317">
        <v>43559</v>
      </c>
      <c r="C318" s="317"/>
      <c r="D318" s="318" t="s">
        <v>925</v>
      </c>
      <c r="E318" s="319" t="s">
        <v>766</v>
      </c>
      <c r="F318" s="319">
        <v>130</v>
      </c>
      <c r="G318" s="319"/>
      <c r="H318" s="319">
        <v>65</v>
      </c>
      <c r="I318" s="320">
        <v>158</v>
      </c>
      <c r="J318" s="288" t="s">
        <v>926</v>
      </c>
      <c r="K318" s="289">
        <f t="shared" si="117"/>
        <v>-65</v>
      </c>
      <c r="L318" s="290">
        <f t="shared" si="118"/>
        <v>-0.5</v>
      </c>
      <c r="M318" s="286" t="s">
        <v>653</v>
      </c>
      <c r="N318" s="283">
        <v>43726</v>
      </c>
      <c r="O318" s="1"/>
      <c r="P318" s="1"/>
      <c r="Q318" s="1"/>
      <c r="R318" s="6" t="s">
        <v>927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321">
        <v>127</v>
      </c>
      <c r="B319" s="322">
        <v>43017</v>
      </c>
      <c r="C319" s="322"/>
      <c r="D319" s="323" t="s">
        <v>187</v>
      </c>
      <c r="E319" s="324" t="s">
        <v>766</v>
      </c>
      <c r="F319" s="324">
        <v>141.5</v>
      </c>
      <c r="G319" s="325"/>
      <c r="H319" s="325">
        <v>183.5</v>
      </c>
      <c r="I319" s="325">
        <v>210</v>
      </c>
      <c r="J319" s="326" t="s">
        <v>928</v>
      </c>
      <c r="K319" s="327">
        <f t="shared" si="117"/>
        <v>42</v>
      </c>
      <c r="L319" s="328">
        <f t="shared" si="118"/>
        <v>0.29681978798586572</v>
      </c>
      <c r="M319" s="324" t="s">
        <v>619</v>
      </c>
      <c r="N319" s="322">
        <v>43042</v>
      </c>
      <c r="O319" s="1"/>
      <c r="P319" s="1"/>
      <c r="Q319" s="1"/>
      <c r="R319" s="6" t="s">
        <v>927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316">
        <v>128</v>
      </c>
      <c r="B320" s="317">
        <v>43074</v>
      </c>
      <c r="C320" s="317"/>
      <c r="D320" s="318" t="s">
        <v>929</v>
      </c>
      <c r="E320" s="319" t="s">
        <v>766</v>
      </c>
      <c r="F320" s="314">
        <v>172</v>
      </c>
      <c r="G320" s="319"/>
      <c r="H320" s="319">
        <v>155.25</v>
      </c>
      <c r="I320" s="320">
        <v>230</v>
      </c>
      <c r="J320" s="288" t="s">
        <v>930</v>
      </c>
      <c r="K320" s="289">
        <f t="shared" si="117"/>
        <v>-16.75</v>
      </c>
      <c r="L320" s="290">
        <f t="shared" si="118"/>
        <v>-9.7383720930232565E-2</v>
      </c>
      <c r="M320" s="286" t="s">
        <v>653</v>
      </c>
      <c r="N320" s="283">
        <v>43787</v>
      </c>
      <c r="O320" s="1"/>
      <c r="P320" s="1"/>
      <c r="Q320" s="1"/>
      <c r="R320" s="6" t="s">
        <v>927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303">
        <v>129</v>
      </c>
      <c r="B321" s="304">
        <v>43398</v>
      </c>
      <c r="C321" s="304"/>
      <c r="D321" s="305" t="s">
        <v>109</v>
      </c>
      <c r="E321" s="306" t="s">
        <v>766</v>
      </c>
      <c r="F321" s="306">
        <v>698.5</v>
      </c>
      <c r="G321" s="306"/>
      <c r="H321" s="306">
        <v>890</v>
      </c>
      <c r="I321" s="308">
        <v>890</v>
      </c>
      <c r="J321" s="278" t="s">
        <v>931</v>
      </c>
      <c r="K321" s="279">
        <f t="shared" si="117"/>
        <v>191.5</v>
      </c>
      <c r="L321" s="280">
        <f t="shared" si="118"/>
        <v>0.27415891195418757</v>
      </c>
      <c r="M321" s="275" t="s">
        <v>619</v>
      </c>
      <c r="N321" s="281">
        <v>44328</v>
      </c>
      <c r="O321" s="1"/>
      <c r="P321" s="1"/>
      <c r="Q321" s="1"/>
      <c r="R321" s="6" t="s">
        <v>923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303">
        <v>130</v>
      </c>
      <c r="B322" s="304">
        <v>42877</v>
      </c>
      <c r="C322" s="304"/>
      <c r="D322" s="305" t="s">
        <v>385</v>
      </c>
      <c r="E322" s="306" t="s">
        <v>766</v>
      </c>
      <c r="F322" s="306">
        <v>127.6</v>
      </c>
      <c r="G322" s="306"/>
      <c r="H322" s="306">
        <v>138</v>
      </c>
      <c r="I322" s="308">
        <v>190</v>
      </c>
      <c r="J322" s="278" t="s">
        <v>932</v>
      </c>
      <c r="K322" s="279">
        <f t="shared" si="117"/>
        <v>10.400000000000006</v>
      </c>
      <c r="L322" s="280">
        <f t="shared" si="118"/>
        <v>8.1504702194357417E-2</v>
      </c>
      <c r="M322" s="275" t="s">
        <v>619</v>
      </c>
      <c r="N322" s="281">
        <v>43774</v>
      </c>
      <c r="O322" s="1"/>
      <c r="P322" s="1"/>
      <c r="Q322" s="1"/>
      <c r="R322" s="6" t="s">
        <v>927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303">
        <v>131</v>
      </c>
      <c r="B323" s="304">
        <v>43158</v>
      </c>
      <c r="C323" s="304"/>
      <c r="D323" s="305" t="s">
        <v>933</v>
      </c>
      <c r="E323" s="306" t="s">
        <v>766</v>
      </c>
      <c r="F323" s="306">
        <v>317</v>
      </c>
      <c r="G323" s="306"/>
      <c r="H323" s="306">
        <v>382.5</v>
      </c>
      <c r="I323" s="308">
        <v>398</v>
      </c>
      <c r="J323" s="278" t="s">
        <v>934</v>
      </c>
      <c r="K323" s="279">
        <f t="shared" si="117"/>
        <v>65.5</v>
      </c>
      <c r="L323" s="280">
        <f t="shared" si="118"/>
        <v>0.20662460567823343</v>
      </c>
      <c r="M323" s="275" t="s">
        <v>619</v>
      </c>
      <c r="N323" s="281">
        <v>44238</v>
      </c>
      <c r="O323" s="1"/>
      <c r="P323" s="1"/>
      <c r="Q323" s="1"/>
      <c r="R323" s="6" t="s">
        <v>927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316">
        <v>132</v>
      </c>
      <c r="B324" s="317">
        <v>43164</v>
      </c>
      <c r="C324" s="317"/>
      <c r="D324" s="318" t="s">
        <v>146</v>
      </c>
      <c r="E324" s="319" t="s">
        <v>766</v>
      </c>
      <c r="F324" s="314">
        <f>510-14.4</f>
        <v>495.6</v>
      </c>
      <c r="G324" s="319"/>
      <c r="H324" s="319">
        <v>350</v>
      </c>
      <c r="I324" s="320">
        <v>672</v>
      </c>
      <c r="J324" s="288" t="s">
        <v>935</v>
      </c>
      <c r="K324" s="289">
        <f t="shared" si="117"/>
        <v>-145.60000000000002</v>
      </c>
      <c r="L324" s="290">
        <f t="shared" si="118"/>
        <v>-0.29378531073446329</v>
      </c>
      <c r="M324" s="286" t="s">
        <v>653</v>
      </c>
      <c r="N324" s="283">
        <v>43887</v>
      </c>
      <c r="O324" s="1"/>
      <c r="P324" s="1"/>
      <c r="Q324" s="1"/>
      <c r="R324" s="6" t="s">
        <v>923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316">
        <v>133</v>
      </c>
      <c r="B325" s="317">
        <v>43237</v>
      </c>
      <c r="C325" s="317"/>
      <c r="D325" s="318" t="s">
        <v>488</v>
      </c>
      <c r="E325" s="319" t="s">
        <v>766</v>
      </c>
      <c r="F325" s="314">
        <v>230.3</v>
      </c>
      <c r="G325" s="319"/>
      <c r="H325" s="319">
        <v>102.5</v>
      </c>
      <c r="I325" s="320">
        <v>348</v>
      </c>
      <c r="J325" s="288" t="s">
        <v>936</v>
      </c>
      <c r="K325" s="289">
        <f t="shared" si="117"/>
        <v>-127.80000000000001</v>
      </c>
      <c r="L325" s="290">
        <f t="shared" si="118"/>
        <v>-0.55492835432045162</v>
      </c>
      <c r="M325" s="286" t="s">
        <v>653</v>
      </c>
      <c r="N325" s="283">
        <v>43896</v>
      </c>
      <c r="O325" s="1"/>
      <c r="P325" s="1"/>
      <c r="Q325" s="1"/>
      <c r="R325" s="6" t="s">
        <v>923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303">
        <v>134</v>
      </c>
      <c r="B326" s="304">
        <v>43258</v>
      </c>
      <c r="C326" s="304"/>
      <c r="D326" s="305" t="s">
        <v>450</v>
      </c>
      <c r="E326" s="306" t="s">
        <v>766</v>
      </c>
      <c r="F326" s="306">
        <f>342.5-5.1</f>
        <v>337.4</v>
      </c>
      <c r="G326" s="306"/>
      <c r="H326" s="306">
        <v>412.5</v>
      </c>
      <c r="I326" s="308">
        <v>439</v>
      </c>
      <c r="J326" s="278" t="s">
        <v>937</v>
      </c>
      <c r="K326" s="279">
        <f t="shared" si="117"/>
        <v>75.100000000000023</v>
      </c>
      <c r="L326" s="280">
        <f t="shared" si="118"/>
        <v>0.22258446947243635</v>
      </c>
      <c r="M326" s="275" t="s">
        <v>619</v>
      </c>
      <c r="N326" s="281">
        <v>44230</v>
      </c>
      <c r="O326" s="1"/>
      <c r="P326" s="1"/>
      <c r="Q326" s="1"/>
      <c r="R326" s="6" t="s">
        <v>927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329">
        <v>135</v>
      </c>
      <c r="B327" s="330">
        <v>43285</v>
      </c>
      <c r="C327" s="330"/>
      <c r="D327" s="20" t="s">
        <v>56</v>
      </c>
      <c r="E327" s="331" t="s">
        <v>766</v>
      </c>
      <c r="F327" s="332">
        <f>127.5-5.53</f>
        <v>121.97</v>
      </c>
      <c r="G327" s="331"/>
      <c r="H327" s="331"/>
      <c r="I327" s="333">
        <v>170</v>
      </c>
      <c r="J327" s="334" t="s">
        <v>626</v>
      </c>
      <c r="K327" s="335"/>
      <c r="L327" s="336"/>
      <c r="M327" s="16" t="s">
        <v>626</v>
      </c>
      <c r="N327" s="337"/>
      <c r="O327" s="1"/>
      <c r="P327" s="1"/>
      <c r="Q327" s="1"/>
      <c r="R327" s="6" t="s">
        <v>923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316">
        <v>136</v>
      </c>
      <c r="B328" s="317">
        <v>43294</v>
      </c>
      <c r="C328" s="317"/>
      <c r="D328" s="318" t="s">
        <v>372</v>
      </c>
      <c r="E328" s="319" t="s">
        <v>766</v>
      </c>
      <c r="F328" s="314">
        <v>46.5</v>
      </c>
      <c r="G328" s="319"/>
      <c r="H328" s="319">
        <v>17</v>
      </c>
      <c r="I328" s="320">
        <v>59</v>
      </c>
      <c r="J328" s="288" t="s">
        <v>938</v>
      </c>
      <c r="K328" s="289">
        <f t="shared" ref="K328:K336" si="119">H328-F328</f>
        <v>-29.5</v>
      </c>
      <c r="L328" s="290">
        <f t="shared" ref="L328:L336" si="120">K328/F328</f>
        <v>-0.63440860215053763</v>
      </c>
      <c r="M328" s="286" t="s">
        <v>653</v>
      </c>
      <c r="N328" s="283">
        <v>43887</v>
      </c>
      <c r="O328" s="1"/>
      <c r="P328" s="1"/>
      <c r="Q328" s="1"/>
      <c r="R328" s="6" t="s">
        <v>923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303">
        <v>137</v>
      </c>
      <c r="B329" s="304">
        <v>43396</v>
      </c>
      <c r="C329" s="304"/>
      <c r="D329" s="305" t="s">
        <v>428</v>
      </c>
      <c r="E329" s="306" t="s">
        <v>766</v>
      </c>
      <c r="F329" s="306">
        <v>156.5</v>
      </c>
      <c r="G329" s="306"/>
      <c r="H329" s="306">
        <v>207.5</v>
      </c>
      <c r="I329" s="308">
        <v>191</v>
      </c>
      <c r="J329" s="278" t="s">
        <v>824</v>
      </c>
      <c r="K329" s="279">
        <f t="shared" si="119"/>
        <v>51</v>
      </c>
      <c r="L329" s="280">
        <f t="shared" si="120"/>
        <v>0.32587859424920129</v>
      </c>
      <c r="M329" s="275" t="s">
        <v>619</v>
      </c>
      <c r="N329" s="281">
        <v>44369</v>
      </c>
      <c r="O329" s="1"/>
      <c r="P329" s="1"/>
      <c r="Q329" s="1"/>
      <c r="R329" s="6" t="s">
        <v>923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303">
        <v>138</v>
      </c>
      <c r="B330" s="304">
        <v>43439</v>
      </c>
      <c r="C330" s="304"/>
      <c r="D330" s="305" t="s">
        <v>332</v>
      </c>
      <c r="E330" s="306" t="s">
        <v>766</v>
      </c>
      <c r="F330" s="306">
        <v>259.5</v>
      </c>
      <c r="G330" s="306"/>
      <c r="H330" s="306">
        <v>320</v>
      </c>
      <c r="I330" s="308">
        <v>320</v>
      </c>
      <c r="J330" s="278" t="s">
        <v>824</v>
      </c>
      <c r="K330" s="279">
        <f t="shared" si="119"/>
        <v>60.5</v>
      </c>
      <c r="L330" s="280">
        <f t="shared" si="120"/>
        <v>0.23314065510597304</v>
      </c>
      <c r="M330" s="275" t="s">
        <v>619</v>
      </c>
      <c r="N330" s="281">
        <v>44323</v>
      </c>
      <c r="O330" s="1"/>
      <c r="P330" s="1"/>
      <c r="Q330" s="1"/>
      <c r="R330" s="6" t="s">
        <v>923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316">
        <v>139</v>
      </c>
      <c r="B331" s="317">
        <v>43439</v>
      </c>
      <c r="C331" s="317"/>
      <c r="D331" s="318" t="s">
        <v>939</v>
      </c>
      <c r="E331" s="319" t="s">
        <v>766</v>
      </c>
      <c r="F331" s="319">
        <v>715</v>
      </c>
      <c r="G331" s="319"/>
      <c r="H331" s="319">
        <v>445</v>
      </c>
      <c r="I331" s="320">
        <v>840</v>
      </c>
      <c r="J331" s="288" t="s">
        <v>940</v>
      </c>
      <c r="K331" s="289">
        <f t="shared" si="119"/>
        <v>-270</v>
      </c>
      <c r="L331" s="290">
        <f t="shared" si="120"/>
        <v>-0.3776223776223776</v>
      </c>
      <c r="M331" s="286" t="s">
        <v>653</v>
      </c>
      <c r="N331" s="283">
        <v>43800</v>
      </c>
      <c r="O331" s="1"/>
      <c r="P331" s="1"/>
      <c r="Q331" s="1"/>
      <c r="R331" s="6" t="s">
        <v>923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303">
        <v>140</v>
      </c>
      <c r="B332" s="304">
        <v>43469</v>
      </c>
      <c r="C332" s="304"/>
      <c r="D332" s="305" t="s">
        <v>159</v>
      </c>
      <c r="E332" s="306" t="s">
        <v>766</v>
      </c>
      <c r="F332" s="306">
        <v>875</v>
      </c>
      <c r="G332" s="306"/>
      <c r="H332" s="306">
        <v>1165</v>
      </c>
      <c r="I332" s="308">
        <v>1185</v>
      </c>
      <c r="J332" s="278" t="s">
        <v>941</v>
      </c>
      <c r="K332" s="279">
        <f t="shared" si="119"/>
        <v>290</v>
      </c>
      <c r="L332" s="280">
        <f t="shared" si="120"/>
        <v>0.33142857142857141</v>
      </c>
      <c r="M332" s="275" t="s">
        <v>619</v>
      </c>
      <c r="N332" s="281">
        <v>43847</v>
      </c>
      <c r="O332" s="1"/>
      <c r="P332" s="1"/>
      <c r="Q332" s="1"/>
      <c r="R332" s="6" t="s">
        <v>923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303">
        <v>141</v>
      </c>
      <c r="B333" s="304">
        <v>43559</v>
      </c>
      <c r="C333" s="304"/>
      <c r="D333" s="305" t="s">
        <v>348</v>
      </c>
      <c r="E333" s="306" t="s">
        <v>766</v>
      </c>
      <c r="F333" s="306">
        <f>387-14.63</f>
        <v>372.37</v>
      </c>
      <c r="G333" s="306"/>
      <c r="H333" s="306">
        <v>490</v>
      </c>
      <c r="I333" s="308">
        <v>490</v>
      </c>
      <c r="J333" s="278" t="s">
        <v>824</v>
      </c>
      <c r="K333" s="279">
        <f t="shared" si="119"/>
        <v>117.63</v>
      </c>
      <c r="L333" s="280">
        <f t="shared" si="120"/>
        <v>0.31589548030185027</v>
      </c>
      <c r="M333" s="275" t="s">
        <v>619</v>
      </c>
      <c r="N333" s="281">
        <v>43850</v>
      </c>
      <c r="O333" s="1"/>
      <c r="P333" s="1"/>
      <c r="Q333" s="1"/>
      <c r="R333" s="6" t="s">
        <v>923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316">
        <v>142</v>
      </c>
      <c r="B334" s="317">
        <v>43578</v>
      </c>
      <c r="C334" s="317"/>
      <c r="D334" s="318" t="s">
        <v>942</v>
      </c>
      <c r="E334" s="319" t="s">
        <v>621</v>
      </c>
      <c r="F334" s="319">
        <v>220</v>
      </c>
      <c r="G334" s="319"/>
      <c r="H334" s="319">
        <v>127.5</v>
      </c>
      <c r="I334" s="320">
        <v>284</v>
      </c>
      <c r="J334" s="288" t="s">
        <v>943</v>
      </c>
      <c r="K334" s="289">
        <f t="shared" si="119"/>
        <v>-92.5</v>
      </c>
      <c r="L334" s="290">
        <f t="shared" si="120"/>
        <v>-0.42045454545454547</v>
      </c>
      <c r="M334" s="286" t="s">
        <v>653</v>
      </c>
      <c r="N334" s="283">
        <v>43896</v>
      </c>
      <c r="O334" s="1"/>
      <c r="P334" s="1"/>
      <c r="Q334" s="1"/>
      <c r="R334" s="6" t="s">
        <v>923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303">
        <v>143</v>
      </c>
      <c r="B335" s="304">
        <v>43622</v>
      </c>
      <c r="C335" s="304"/>
      <c r="D335" s="305" t="s">
        <v>497</v>
      </c>
      <c r="E335" s="306" t="s">
        <v>621</v>
      </c>
      <c r="F335" s="306">
        <v>332.8</v>
      </c>
      <c r="G335" s="306"/>
      <c r="H335" s="306">
        <v>405</v>
      </c>
      <c r="I335" s="308">
        <v>419</v>
      </c>
      <c r="J335" s="278" t="s">
        <v>944</v>
      </c>
      <c r="K335" s="279">
        <f t="shared" si="119"/>
        <v>72.199999999999989</v>
      </c>
      <c r="L335" s="280">
        <f t="shared" si="120"/>
        <v>0.21694711538461534</v>
      </c>
      <c r="M335" s="275" t="s">
        <v>619</v>
      </c>
      <c r="N335" s="281">
        <v>43860</v>
      </c>
      <c r="O335" s="1"/>
      <c r="P335" s="1"/>
      <c r="Q335" s="1"/>
      <c r="R335" s="6" t="s">
        <v>927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97">
        <v>144</v>
      </c>
      <c r="B336" s="296">
        <v>43641</v>
      </c>
      <c r="C336" s="296"/>
      <c r="D336" s="297" t="s">
        <v>152</v>
      </c>
      <c r="E336" s="298" t="s">
        <v>766</v>
      </c>
      <c r="F336" s="298">
        <v>386</v>
      </c>
      <c r="G336" s="299"/>
      <c r="H336" s="299">
        <v>395</v>
      </c>
      <c r="I336" s="299">
        <v>452</v>
      </c>
      <c r="J336" s="300" t="s">
        <v>945</v>
      </c>
      <c r="K336" s="301">
        <f t="shared" si="119"/>
        <v>9</v>
      </c>
      <c r="L336" s="302">
        <f t="shared" si="120"/>
        <v>2.3316062176165803E-2</v>
      </c>
      <c r="M336" s="298" t="s">
        <v>857</v>
      </c>
      <c r="N336" s="296">
        <v>43868</v>
      </c>
      <c r="O336" s="1"/>
      <c r="P336" s="1"/>
      <c r="Q336" s="1"/>
      <c r="R336" s="6" t="s">
        <v>927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338">
        <v>145</v>
      </c>
      <c r="B337" s="339">
        <v>43707</v>
      </c>
      <c r="C337" s="339"/>
      <c r="D337" s="20" t="s">
        <v>132</v>
      </c>
      <c r="E337" s="331" t="s">
        <v>766</v>
      </c>
      <c r="F337" s="331" t="s">
        <v>946</v>
      </c>
      <c r="G337" s="331"/>
      <c r="H337" s="331"/>
      <c r="I337" s="333">
        <v>190</v>
      </c>
      <c r="J337" s="334" t="s">
        <v>626</v>
      </c>
      <c r="K337" s="335"/>
      <c r="L337" s="336"/>
      <c r="M337" s="13" t="s">
        <v>626</v>
      </c>
      <c r="N337" s="337"/>
      <c r="O337" s="1"/>
      <c r="P337" s="1"/>
      <c r="Q337" s="1"/>
      <c r="R337" s="6" t="s">
        <v>923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303">
        <v>146</v>
      </c>
      <c r="B338" s="304">
        <v>43731</v>
      </c>
      <c r="C338" s="304"/>
      <c r="D338" s="305" t="s">
        <v>441</v>
      </c>
      <c r="E338" s="306" t="s">
        <v>766</v>
      </c>
      <c r="F338" s="306">
        <v>235</v>
      </c>
      <c r="G338" s="306"/>
      <c r="H338" s="306">
        <v>295</v>
      </c>
      <c r="I338" s="308">
        <v>296</v>
      </c>
      <c r="J338" s="278" t="s">
        <v>947</v>
      </c>
      <c r="K338" s="279">
        <f t="shared" ref="K338:K343" si="121">H338-F338</f>
        <v>60</v>
      </c>
      <c r="L338" s="280">
        <f t="shared" ref="L338:L343" si="122">K338/F338</f>
        <v>0.25531914893617019</v>
      </c>
      <c r="M338" s="275" t="s">
        <v>619</v>
      </c>
      <c r="N338" s="281">
        <v>43844</v>
      </c>
      <c r="O338" s="1"/>
      <c r="P338" s="1"/>
      <c r="Q338" s="1"/>
      <c r="R338" s="6" t="s">
        <v>927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303">
        <v>147</v>
      </c>
      <c r="B339" s="304">
        <v>43752</v>
      </c>
      <c r="C339" s="304"/>
      <c r="D339" s="305" t="s">
        <v>948</v>
      </c>
      <c r="E339" s="306" t="s">
        <v>766</v>
      </c>
      <c r="F339" s="306">
        <v>277.5</v>
      </c>
      <c r="G339" s="306"/>
      <c r="H339" s="306">
        <v>333</v>
      </c>
      <c r="I339" s="308">
        <v>333</v>
      </c>
      <c r="J339" s="278" t="s">
        <v>949</v>
      </c>
      <c r="K339" s="279">
        <f t="shared" si="121"/>
        <v>55.5</v>
      </c>
      <c r="L339" s="280">
        <f t="shared" si="122"/>
        <v>0.2</v>
      </c>
      <c r="M339" s="275" t="s">
        <v>619</v>
      </c>
      <c r="N339" s="281">
        <v>43846</v>
      </c>
      <c r="O339" s="1"/>
      <c r="P339" s="1"/>
      <c r="Q339" s="1"/>
      <c r="R339" s="6" t="s">
        <v>923</v>
      </c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303">
        <v>148</v>
      </c>
      <c r="B340" s="304">
        <v>43752</v>
      </c>
      <c r="C340" s="304"/>
      <c r="D340" s="305" t="s">
        <v>950</v>
      </c>
      <c r="E340" s="306" t="s">
        <v>766</v>
      </c>
      <c r="F340" s="306">
        <v>930</v>
      </c>
      <c r="G340" s="306"/>
      <c r="H340" s="306">
        <v>1165</v>
      </c>
      <c r="I340" s="308">
        <v>1200</v>
      </c>
      <c r="J340" s="278" t="s">
        <v>951</v>
      </c>
      <c r="K340" s="279">
        <f t="shared" si="121"/>
        <v>235</v>
      </c>
      <c r="L340" s="280">
        <f t="shared" si="122"/>
        <v>0.25268817204301075</v>
      </c>
      <c r="M340" s="275" t="s">
        <v>619</v>
      </c>
      <c r="N340" s="281">
        <v>43847</v>
      </c>
      <c r="O340" s="1"/>
      <c r="P340" s="1"/>
      <c r="Q340" s="1"/>
      <c r="R340" s="6" t="s">
        <v>927</v>
      </c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303">
        <v>149</v>
      </c>
      <c r="B341" s="304">
        <v>43753</v>
      </c>
      <c r="C341" s="304"/>
      <c r="D341" s="305" t="s">
        <v>952</v>
      </c>
      <c r="E341" s="306" t="s">
        <v>766</v>
      </c>
      <c r="F341" s="276">
        <v>111</v>
      </c>
      <c r="G341" s="306"/>
      <c r="H341" s="306">
        <v>141</v>
      </c>
      <c r="I341" s="308">
        <v>141</v>
      </c>
      <c r="J341" s="278" t="s">
        <v>670</v>
      </c>
      <c r="K341" s="279">
        <f t="shared" si="121"/>
        <v>30</v>
      </c>
      <c r="L341" s="280">
        <f t="shared" si="122"/>
        <v>0.27027027027027029</v>
      </c>
      <c r="M341" s="275" t="s">
        <v>619</v>
      </c>
      <c r="N341" s="281">
        <v>44328</v>
      </c>
      <c r="O341" s="1"/>
      <c r="P341" s="1"/>
      <c r="Q341" s="1"/>
      <c r="R341" s="6" t="s">
        <v>927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303">
        <v>150</v>
      </c>
      <c r="B342" s="304">
        <v>43753</v>
      </c>
      <c r="C342" s="304"/>
      <c r="D342" s="305" t="s">
        <v>953</v>
      </c>
      <c r="E342" s="306" t="s">
        <v>766</v>
      </c>
      <c r="F342" s="276">
        <v>296</v>
      </c>
      <c r="G342" s="306"/>
      <c r="H342" s="306">
        <v>370</v>
      </c>
      <c r="I342" s="308">
        <v>370</v>
      </c>
      <c r="J342" s="278" t="s">
        <v>824</v>
      </c>
      <c r="K342" s="279">
        <f t="shared" si="121"/>
        <v>74</v>
      </c>
      <c r="L342" s="280">
        <f t="shared" si="122"/>
        <v>0.25</v>
      </c>
      <c r="M342" s="275" t="s">
        <v>619</v>
      </c>
      <c r="N342" s="281">
        <v>43853</v>
      </c>
      <c r="O342" s="1"/>
      <c r="P342" s="1"/>
      <c r="Q342" s="1"/>
      <c r="R342" s="6" t="s">
        <v>927</v>
      </c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303">
        <v>151</v>
      </c>
      <c r="B343" s="304">
        <v>43754</v>
      </c>
      <c r="C343" s="304"/>
      <c r="D343" s="305" t="s">
        <v>954</v>
      </c>
      <c r="E343" s="306" t="s">
        <v>766</v>
      </c>
      <c r="F343" s="276">
        <v>300</v>
      </c>
      <c r="G343" s="306"/>
      <c r="H343" s="306">
        <v>382.5</v>
      </c>
      <c r="I343" s="308">
        <v>344</v>
      </c>
      <c r="J343" s="278" t="s">
        <v>955</v>
      </c>
      <c r="K343" s="279">
        <f t="shared" si="121"/>
        <v>82.5</v>
      </c>
      <c r="L343" s="280">
        <f t="shared" si="122"/>
        <v>0.27500000000000002</v>
      </c>
      <c r="M343" s="275" t="s">
        <v>619</v>
      </c>
      <c r="N343" s="281">
        <v>44238</v>
      </c>
      <c r="O343" s="1"/>
      <c r="P343" s="1"/>
      <c r="Q343" s="1"/>
      <c r="R343" s="6" t="s">
        <v>927</v>
      </c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338">
        <v>152</v>
      </c>
      <c r="B344" s="339">
        <v>43832</v>
      </c>
      <c r="C344" s="339"/>
      <c r="D344" s="340" t="s">
        <v>956</v>
      </c>
      <c r="E344" s="58" t="s">
        <v>766</v>
      </c>
      <c r="F344" s="341" t="s">
        <v>957</v>
      </c>
      <c r="G344" s="58"/>
      <c r="H344" s="58"/>
      <c r="I344" s="342">
        <v>590</v>
      </c>
      <c r="J344" s="334" t="s">
        <v>626</v>
      </c>
      <c r="K344" s="334"/>
      <c r="L344" s="343"/>
      <c r="M344" s="344" t="s">
        <v>626</v>
      </c>
      <c r="N344" s="345"/>
      <c r="O344" s="1"/>
      <c r="P344" s="1"/>
      <c r="Q344" s="1"/>
      <c r="R344" s="6" t="s">
        <v>927</v>
      </c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303">
        <v>153</v>
      </c>
      <c r="B345" s="304">
        <v>43966</v>
      </c>
      <c r="C345" s="304"/>
      <c r="D345" s="305" t="s">
        <v>72</v>
      </c>
      <c r="E345" s="306" t="s">
        <v>766</v>
      </c>
      <c r="F345" s="276">
        <v>67.5</v>
      </c>
      <c r="G345" s="306"/>
      <c r="H345" s="306">
        <v>86</v>
      </c>
      <c r="I345" s="308">
        <v>86</v>
      </c>
      <c r="J345" s="278" t="s">
        <v>958</v>
      </c>
      <c r="K345" s="279">
        <f t="shared" ref="K345:K352" si="123">H345-F345</f>
        <v>18.5</v>
      </c>
      <c r="L345" s="280">
        <f t="shared" ref="L345:L352" si="124">K345/F345</f>
        <v>0.27407407407407408</v>
      </c>
      <c r="M345" s="275" t="s">
        <v>619</v>
      </c>
      <c r="N345" s="281">
        <v>44008</v>
      </c>
      <c r="O345" s="1"/>
      <c r="P345" s="1"/>
      <c r="Q345" s="1"/>
      <c r="R345" s="6" t="s">
        <v>927</v>
      </c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303">
        <v>154</v>
      </c>
      <c r="B346" s="304">
        <v>44035</v>
      </c>
      <c r="C346" s="304"/>
      <c r="D346" s="305" t="s">
        <v>496</v>
      </c>
      <c r="E346" s="306" t="s">
        <v>766</v>
      </c>
      <c r="F346" s="276">
        <v>231</v>
      </c>
      <c r="G346" s="306"/>
      <c r="H346" s="306">
        <v>281</v>
      </c>
      <c r="I346" s="308">
        <v>281</v>
      </c>
      <c r="J346" s="278" t="s">
        <v>824</v>
      </c>
      <c r="K346" s="279">
        <f t="shared" si="123"/>
        <v>50</v>
      </c>
      <c r="L346" s="280">
        <f t="shared" si="124"/>
        <v>0.21645021645021645</v>
      </c>
      <c r="M346" s="275" t="s">
        <v>619</v>
      </c>
      <c r="N346" s="281">
        <v>44358</v>
      </c>
      <c r="O346" s="1"/>
      <c r="P346" s="1"/>
      <c r="Q346" s="1"/>
      <c r="R346" s="6" t="s">
        <v>927</v>
      </c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303">
        <v>155</v>
      </c>
      <c r="B347" s="304">
        <v>44092</v>
      </c>
      <c r="C347" s="304"/>
      <c r="D347" s="305" t="s">
        <v>417</v>
      </c>
      <c r="E347" s="306" t="s">
        <v>766</v>
      </c>
      <c r="F347" s="306">
        <v>206</v>
      </c>
      <c r="G347" s="306"/>
      <c r="H347" s="306">
        <v>248</v>
      </c>
      <c r="I347" s="308">
        <v>248</v>
      </c>
      <c r="J347" s="278" t="s">
        <v>824</v>
      </c>
      <c r="K347" s="279">
        <f t="shared" si="123"/>
        <v>42</v>
      </c>
      <c r="L347" s="280">
        <f t="shared" si="124"/>
        <v>0.20388349514563106</v>
      </c>
      <c r="M347" s="275" t="s">
        <v>619</v>
      </c>
      <c r="N347" s="281">
        <v>44214</v>
      </c>
      <c r="O347" s="1"/>
      <c r="P347" s="1"/>
      <c r="Q347" s="1"/>
      <c r="R347" s="6" t="s">
        <v>927</v>
      </c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303">
        <v>156</v>
      </c>
      <c r="B348" s="304">
        <v>44140</v>
      </c>
      <c r="C348" s="304"/>
      <c r="D348" s="305" t="s">
        <v>417</v>
      </c>
      <c r="E348" s="306" t="s">
        <v>766</v>
      </c>
      <c r="F348" s="306">
        <v>182.5</v>
      </c>
      <c r="G348" s="306"/>
      <c r="H348" s="306">
        <v>248</v>
      </c>
      <c r="I348" s="308">
        <v>248</v>
      </c>
      <c r="J348" s="278" t="s">
        <v>824</v>
      </c>
      <c r="K348" s="279">
        <f t="shared" si="123"/>
        <v>65.5</v>
      </c>
      <c r="L348" s="280">
        <f t="shared" si="124"/>
        <v>0.35890410958904112</v>
      </c>
      <c r="M348" s="275" t="s">
        <v>619</v>
      </c>
      <c r="N348" s="281">
        <v>44214</v>
      </c>
      <c r="O348" s="1"/>
      <c r="P348" s="1"/>
      <c r="Q348" s="1"/>
      <c r="R348" s="6" t="s">
        <v>927</v>
      </c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303">
        <v>157</v>
      </c>
      <c r="B349" s="304">
        <v>44140</v>
      </c>
      <c r="C349" s="304"/>
      <c r="D349" s="305" t="s">
        <v>332</v>
      </c>
      <c r="E349" s="306" t="s">
        <v>766</v>
      </c>
      <c r="F349" s="306">
        <v>247.5</v>
      </c>
      <c r="G349" s="306"/>
      <c r="H349" s="306">
        <v>320</v>
      </c>
      <c r="I349" s="308">
        <v>320</v>
      </c>
      <c r="J349" s="278" t="s">
        <v>824</v>
      </c>
      <c r="K349" s="279">
        <f t="shared" si="123"/>
        <v>72.5</v>
      </c>
      <c r="L349" s="280">
        <f t="shared" si="124"/>
        <v>0.29292929292929293</v>
      </c>
      <c r="M349" s="275" t="s">
        <v>619</v>
      </c>
      <c r="N349" s="281">
        <v>44323</v>
      </c>
      <c r="O349" s="1"/>
      <c r="P349" s="1"/>
      <c r="Q349" s="1"/>
      <c r="R349" s="6" t="s">
        <v>927</v>
      </c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303">
        <v>158</v>
      </c>
      <c r="B350" s="304">
        <v>44140</v>
      </c>
      <c r="C350" s="304"/>
      <c r="D350" s="305" t="s">
        <v>273</v>
      </c>
      <c r="E350" s="306" t="s">
        <v>766</v>
      </c>
      <c r="F350" s="276">
        <v>925</v>
      </c>
      <c r="G350" s="306"/>
      <c r="H350" s="306">
        <v>1095</v>
      </c>
      <c r="I350" s="308">
        <v>1093</v>
      </c>
      <c r="J350" s="278" t="s">
        <v>959</v>
      </c>
      <c r="K350" s="279">
        <f t="shared" si="123"/>
        <v>170</v>
      </c>
      <c r="L350" s="280">
        <f t="shared" si="124"/>
        <v>0.18378378378378379</v>
      </c>
      <c r="M350" s="275" t="s">
        <v>619</v>
      </c>
      <c r="N350" s="281">
        <v>44201</v>
      </c>
      <c r="O350" s="1"/>
      <c r="P350" s="1"/>
      <c r="Q350" s="1"/>
      <c r="R350" s="6" t="s">
        <v>927</v>
      </c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303">
        <v>159</v>
      </c>
      <c r="B351" s="304">
        <v>44140</v>
      </c>
      <c r="C351" s="304"/>
      <c r="D351" s="305" t="s">
        <v>348</v>
      </c>
      <c r="E351" s="306" t="s">
        <v>766</v>
      </c>
      <c r="F351" s="276">
        <v>332.5</v>
      </c>
      <c r="G351" s="306"/>
      <c r="H351" s="306">
        <v>393</v>
      </c>
      <c r="I351" s="308">
        <v>406</v>
      </c>
      <c r="J351" s="278" t="s">
        <v>960</v>
      </c>
      <c r="K351" s="279">
        <f t="shared" si="123"/>
        <v>60.5</v>
      </c>
      <c r="L351" s="280">
        <f t="shared" si="124"/>
        <v>0.18195488721804512</v>
      </c>
      <c r="M351" s="275" t="s">
        <v>619</v>
      </c>
      <c r="N351" s="281">
        <v>44256</v>
      </c>
      <c r="O351" s="1"/>
      <c r="P351" s="1"/>
      <c r="Q351" s="1"/>
      <c r="R351" s="6" t="s">
        <v>927</v>
      </c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303">
        <v>160</v>
      </c>
      <c r="B352" s="304">
        <v>44141</v>
      </c>
      <c r="C352" s="304"/>
      <c r="D352" s="305" t="s">
        <v>496</v>
      </c>
      <c r="E352" s="306" t="s">
        <v>766</v>
      </c>
      <c r="F352" s="276">
        <v>231</v>
      </c>
      <c r="G352" s="306"/>
      <c r="H352" s="306">
        <v>281</v>
      </c>
      <c r="I352" s="308">
        <v>281</v>
      </c>
      <c r="J352" s="278" t="s">
        <v>824</v>
      </c>
      <c r="K352" s="279">
        <f t="shared" si="123"/>
        <v>50</v>
      </c>
      <c r="L352" s="280">
        <f t="shared" si="124"/>
        <v>0.21645021645021645</v>
      </c>
      <c r="M352" s="275" t="s">
        <v>619</v>
      </c>
      <c r="N352" s="281">
        <v>44358</v>
      </c>
      <c r="O352" s="1"/>
      <c r="P352" s="1"/>
      <c r="Q352" s="1"/>
      <c r="R352" s="6" t="s">
        <v>927</v>
      </c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346">
        <v>161</v>
      </c>
      <c r="B353" s="339">
        <v>44187</v>
      </c>
      <c r="C353" s="339"/>
      <c r="D353" s="340" t="s">
        <v>469</v>
      </c>
      <c r="E353" s="58" t="s">
        <v>766</v>
      </c>
      <c r="F353" s="341" t="s">
        <v>961</v>
      </c>
      <c r="G353" s="58"/>
      <c r="H353" s="58"/>
      <c r="I353" s="342">
        <v>239</v>
      </c>
      <c r="J353" s="334" t="s">
        <v>626</v>
      </c>
      <c r="K353" s="334"/>
      <c r="L353" s="343"/>
      <c r="M353" s="344"/>
      <c r="N353" s="345"/>
      <c r="O353" s="1"/>
      <c r="P353" s="1"/>
      <c r="Q353" s="1"/>
      <c r="R353" s="6" t="s">
        <v>927</v>
      </c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346">
        <v>162</v>
      </c>
      <c r="B354" s="339">
        <v>44258</v>
      </c>
      <c r="C354" s="339"/>
      <c r="D354" s="340" t="s">
        <v>956</v>
      </c>
      <c r="E354" s="58" t="s">
        <v>766</v>
      </c>
      <c r="F354" s="341" t="s">
        <v>957</v>
      </c>
      <c r="G354" s="58"/>
      <c r="H354" s="58"/>
      <c r="I354" s="342">
        <v>590</v>
      </c>
      <c r="J354" s="334" t="s">
        <v>626</v>
      </c>
      <c r="K354" s="334"/>
      <c r="L354" s="343"/>
      <c r="M354" s="344"/>
      <c r="N354" s="345"/>
      <c r="O354" s="1"/>
      <c r="P354" s="1"/>
      <c r="R354" s="6" t="s">
        <v>927</v>
      </c>
    </row>
    <row r="355" spans="1:26" ht="12.75" customHeight="1">
      <c r="A355" s="303">
        <v>163</v>
      </c>
      <c r="B355" s="304">
        <v>44274</v>
      </c>
      <c r="C355" s="304"/>
      <c r="D355" s="305" t="s">
        <v>348</v>
      </c>
      <c r="E355" s="306" t="s">
        <v>766</v>
      </c>
      <c r="F355" s="276">
        <v>355</v>
      </c>
      <c r="G355" s="306"/>
      <c r="H355" s="306">
        <v>422.5</v>
      </c>
      <c r="I355" s="308">
        <v>420</v>
      </c>
      <c r="J355" s="278" t="s">
        <v>962</v>
      </c>
      <c r="K355" s="279">
        <f t="shared" ref="K355:K357" si="125">H355-F355</f>
        <v>67.5</v>
      </c>
      <c r="L355" s="280">
        <f t="shared" ref="L355:L357" si="126">K355/F355</f>
        <v>0.19014084507042253</v>
      </c>
      <c r="M355" s="275" t="s">
        <v>619</v>
      </c>
      <c r="N355" s="281">
        <v>44361</v>
      </c>
      <c r="O355" s="1"/>
      <c r="R355" s="347" t="s">
        <v>927</v>
      </c>
    </row>
    <row r="356" spans="1:26" ht="12.75" customHeight="1">
      <c r="A356" s="303">
        <v>164</v>
      </c>
      <c r="B356" s="304">
        <v>44295</v>
      </c>
      <c r="C356" s="304"/>
      <c r="D356" s="305" t="s">
        <v>963</v>
      </c>
      <c r="E356" s="306" t="s">
        <v>766</v>
      </c>
      <c r="F356" s="276">
        <v>555</v>
      </c>
      <c r="G356" s="306"/>
      <c r="H356" s="306">
        <v>663</v>
      </c>
      <c r="I356" s="308">
        <v>663</v>
      </c>
      <c r="J356" s="278" t="s">
        <v>964</v>
      </c>
      <c r="K356" s="279">
        <f t="shared" si="125"/>
        <v>108</v>
      </c>
      <c r="L356" s="280">
        <f t="shared" si="126"/>
        <v>0.19459459459459461</v>
      </c>
      <c r="M356" s="275" t="s">
        <v>619</v>
      </c>
      <c r="N356" s="281">
        <v>44321</v>
      </c>
      <c r="O356" s="1"/>
      <c r="P356" s="1"/>
      <c r="Q356" s="1"/>
      <c r="R356" s="6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303">
        <v>165</v>
      </c>
      <c r="B357" s="304">
        <v>44308</v>
      </c>
      <c r="C357" s="304"/>
      <c r="D357" s="305" t="s">
        <v>385</v>
      </c>
      <c r="E357" s="306" t="s">
        <v>766</v>
      </c>
      <c r="F357" s="276">
        <v>126.5</v>
      </c>
      <c r="G357" s="306"/>
      <c r="H357" s="306">
        <v>155</v>
      </c>
      <c r="I357" s="308">
        <v>155</v>
      </c>
      <c r="J357" s="278" t="s">
        <v>824</v>
      </c>
      <c r="K357" s="279">
        <f t="shared" si="125"/>
        <v>28.5</v>
      </c>
      <c r="L357" s="280">
        <f t="shared" si="126"/>
        <v>0.22529644268774704</v>
      </c>
      <c r="M357" s="275" t="s">
        <v>619</v>
      </c>
      <c r="N357" s="281">
        <v>44362</v>
      </c>
      <c r="O357" s="1"/>
      <c r="R357" s="347"/>
    </row>
    <row r="358" spans="1:26" ht="12.75" customHeight="1">
      <c r="A358" s="346">
        <v>166</v>
      </c>
      <c r="B358" s="339">
        <v>44368</v>
      </c>
      <c r="C358" s="339"/>
      <c r="D358" s="340" t="s">
        <v>404</v>
      </c>
      <c r="E358" s="58" t="s">
        <v>766</v>
      </c>
      <c r="F358" s="341" t="s">
        <v>965</v>
      </c>
      <c r="G358" s="58"/>
      <c r="H358" s="58"/>
      <c r="I358" s="342">
        <v>344</v>
      </c>
      <c r="J358" s="334" t="s">
        <v>626</v>
      </c>
      <c r="K358" s="346"/>
      <c r="L358" s="339"/>
      <c r="M358" s="339"/>
      <c r="N358" s="340"/>
      <c r="O358" s="1"/>
      <c r="R358" s="347"/>
    </row>
    <row r="359" spans="1:26" ht="12.75" customHeight="1">
      <c r="A359" s="346">
        <v>167</v>
      </c>
      <c r="B359" s="339">
        <v>44368</v>
      </c>
      <c r="C359" s="339"/>
      <c r="D359" s="340" t="s">
        <v>496</v>
      </c>
      <c r="E359" s="58" t="s">
        <v>766</v>
      </c>
      <c r="F359" s="341" t="s">
        <v>966</v>
      </c>
      <c r="G359" s="58"/>
      <c r="H359" s="58"/>
      <c r="I359" s="342">
        <v>320</v>
      </c>
      <c r="J359" s="334" t="s">
        <v>626</v>
      </c>
      <c r="K359" s="346"/>
      <c r="L359" s="339"/>
      <c r="M359" s="339"/>
      <c r="N359" s="340"/>
      <c r="O359" s="44"/>
      <c r="R359" s="347"/>
    </row>
    <row r="360" spans="1:26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347"/>
    </row>
    <row r="361" spans="1:26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347"/>
    </row>
    <row r="362" spans="1:26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347"/>
    </row>
    <row r="363" spans="1:26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347"/>
    </row>
    <row r="364" spans="1:26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347"/>
    </row>
    <row r="365" spans="1:26" ht="12.75" customHeight="1">
      <c r="A365" s="346"/>
      <c r="B365" s="348" t="s">
        <v>967</v>
      </c>
      <c r="F365" s="61"/>
      <c r="G365" s="61"/>
      <c r="H365" s="61"/>
      <c r="I365" s="61"/>
      <c r="J365" s="44"/>
      <c r="K365" s="61"/>
      <c r="L365" s="61"/>
      <c r="M365" s="61"/>
      <c r="O365" s="44"/>
      <c r="R365" s="347"/>
    </row>
    <row r="366" spans="1:26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1:26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1:26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1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1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1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1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1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1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1:18" ht="12.75" customHeight="1">
      <c r="A375" s="349"/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1:18" ht="12.75" customHeight="1">
      <c r="A376" s="349"/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1:18" ht="12.75" customHeight="1">
      <c r="A377" s="58"/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1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1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1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1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1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1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1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  <row r="507" spans="6:18" ht="12.75" customHeight="1">
      <c r="F507" s="61"/>
      <c r="G507" s="61"/>
      <c r="H507" s="61"/>
      <c r="I507" s="61"/>
      <c r="J507" s="44"/>
      <c r="K507" s="61"/>
      <c r="L507" s="61"/>
      <c r="M507" s="61"/>
      <c r="O507" s="44"/>
      <c r="R507" s="61"/>
    </row>
    <row r="508" spans="6:18" ht="12.75" customHeight="1">
      <c r="F508" s="61"/>
      <c r="G508" s="61"/>
      <c r="H508" s="61"/>
      <c r="I508" s="61"/>
      <c r="J508" s="44"/>
      <c r="K508" s="61"/>
      <c r="L508" s="61"/>
      <c r="M508" s="61"/>
      <c r="O508" s="44"/>
      <c r="R508" s="61"/>
    </row>
    <row r="509" spans="6:18" ht="12.75" customHeight="1">
      <c r="F509" s="61"/>
      <c r="G509" s="61"/>
      <c r="H509" s="61"/>
      <c r="I509" s="61"/>
      <c r="J509" s="44"/>
      <c r="K509" s="61"/>
      <c r="L509" s="61"/>
      <c r="M509" s="61"/>
      <c r="O509" s="44"/>
      <c r="R509" s="61"/>
    </row>
    <row r="510" spans="6:18" ht="12.75" customHeight="1">
      <c r="F510" s="61"/>
      <c r="G510" s="61"/>
      <c r="H510" s="61"/>
      <c r="I510" s="61"/>
      <c r="J510" s="44"/>
      <c r="K510" s="61"/>
      <c r="L510" s="61"/>
      <c r="M510" s="61"/>
      <c r="O510" s="44"/>
      <c r="R510" s="61"/>
    </row>
    <row r="511" spans="6:18" ht="12.75" customHeight="1">
      <c r="F511" s="61"/>
      <c r="G511" s="61"/>
      <c r="H511" s="61"/>
      <c r="I511" s="61"/>
      <c r="J511" s="44"/>
      <c r="K511" s="61"/>
      <c r="L511" s="61"/>
      <c r="M511" s="61"/>
      <c r="O511" s="44"/>
      <c r="R511" s="61"/>
    </row>
    <row r="512" spans="6:18" ht="12.75" customHeight="1">
      <c r="F512" s="61"/>
      <c r="G512" s="61"/>
      <c r="H512" s="61"/>
      <c r="I512" s="61"/>
      <c r="J512" s="44"/>
      <c r="K512" s="61"/>
      <c r="L512" s="61"/>
      <c r="M512" s="61"/>
      <c r="O512" s="44"/>
      <c r="R512" s="61"/>
    </row>
    <row r="513" spans="6:18" ht="12.75" customHeight="1">
      <c r="F513" s="61"/>
      <c r="G513" s="61"/>
      <c r="H513" s="61"/>
      <c r="I513" s="61"/>
      <c r="J513" s="44"/>
      <c r="K513" s="61"/>
      <c r="L513" s="61"/>
      <c r="M513" s="61"/>
      <c r="O513" s="44"/>
      <c r="R513" s="61"/>
    </row>
    <row r="514" spans="6:18" ht="12.75" customHeight="1">
      <c r="F514" s="61"/>
      <c r="G514" s="61"/>
      <c r="H514" s="61"/>
      <c r="I514" s="61"/>
      <c r="J514" s="44"/>
      <c r="K514" s="61"/>
      <c r="L514" s="61"/>
      <c r="M514" s="61"/>
      <c r="O514" s="44"/>
      <c r="R514" s="61"/>
    </row>
    <row r="515" spans="6:18" ht="12.75" customHeight="1">
      <c r="F515" s="61"/>
      <c r="G515" s="61"/>
      <c r="H515" s="61"/>
      <c r="I515" s="61"/>
      <c r="J515" s="44"/>
      <c r="K515" s="61"/>
      <c r="L515" s="61"/>
      <c r="M515" s="61"/>
      <c r="O515" s="44"/>
      <c r="R515" s="61"/>
    </row>
    <row r="516" spans="6:18" ht="12.75" customHeight="1">
      <c r="F516" s="61"/>
      <c r="G516" s="61"/>
      <c r="H516" s="61"/>
      <c r="I516" s="61"/>
      <c r="J516" s="44"/>
      <c r="K516" s="61"/>
      <c r="L516" s="61"/>
      <c r="M516" s="61"/>
      <c r="O516" s="44"/>
      <c r="R516" s="61"/>
    </row>
    <row r="517" spans="6:18" ht="12.75" customHeight="1">
      <c r="F517" s="61"/>
      <c r="G517" s="61"/>
      <c r="H517" s="61"/>
      <c r="I517" s="61"/>
      <c r="J517" s="44"/>
      <c r="K517" s="61"/>
      <c r="L517" s="61"/>
      <c r="M517" s="61"/>
      <c r="O517" s="44"/>
      <c r="R517" s="61"/>
    </row>
    <row r="518" spans="6:18" ht="12.75" customHeight="1">
      <c r="F518" s="61"/>
      <c r="G518" s="61"/>
      <c r="H518" s="61"/>
      <c r="I518" s="61"/>
      <c r="J518" s="44"/>
      <c r="K518" s="61"/>
      <c r="L518" s="61"/>
      <c r="M518" s="61"/>
      <c r="O518" s="44"/>
      <c r="R518" s="61"/>
    </row>
    <row r="519" spans="6:18" ht="12.75" customHeight="1">
      <c r="F519" s="61"/>
      <c r="G519" s="61"/>
      <c r="H519" s="61"/>
      <c r="I519" s="61"/>
      <c r="J519" s="44"/>
      <c r="K519" s="61"/>
      <c r="L519" s="61"/>
      <c r="M519" s="61"/>
      <c r="O519" s="44"/>
      <c r="R519" s="61"/>
    </row>
    <row r="520" spans="6:18" ht="12.75" customHeight="1">
      <c r="F520" s="61"/>
      <c r="G520" s="61"/>
      <c r="H520" s="61"/>
      <c r="I520" s="61"/>
      <c r="J520" s="44"/>
      <c r="K520" s="61"/>
      <c r="L520" s="61"/>
      <c r="M520" s="61"/>
      <c r="O520" s="44"/>
      <c r="R520" s="61"/>
    </row>
    <row r="521" spans="6:18" ht="12.75" customHeight="1">
      <c r="F521" s="61"/>
      <c r="G521" s="61"/>
      <c r="H521" s="61"/>
      <c r="I521" s="61"/>
      <c r="J521" s="44"/>
      <c r="K521" s="61"/>
      <c r="L521" s="61"/>
      <c r="M521" s="61"/>
      <c r="O521" s="44"/>
      <c r="R521" s="61"/>
    </row>
    <row r="522" spans="6:18" ht="12.75" customHeight="1">
      <c r="F522" s="61"/>
      <c r="G522" s="61"/>
      <c r="H522" s="61"/>
      <c r="I522" s="61"/>
      <c r="J522" s="44"/>
      <c r="K522" s="61"/>
      <c r="L522" s="61"/>
      <c r="M522" s="61"/>
      <c r="O522" s="44"/>
      <c r="R522" s="61"/>
    </row>
    <row r="523" spans="6:18" ht="12.75" customHeight="1">
      <c r="F523" s="61"/>
      <c r="G523" s="61"/>
      <c r="H523" s="61"/>
      <c r="I523" s="61"/>
      <c r="J523" s="44"/>
      <c r="K523" s="61"/>
      <c r="L523" s="61"/>
      <c r="M523" s="61"/>
      <c r="O523" s="44"/>
      <c r="R523" s="61"/>
    </row>
    <row r="524" spans="6:18" ht="12.75" customHeight="1">
      <c r="F524" s="61"/>
      <c r="G524" s="61"/>
      <c r="H524" s="61"/>
      <c r="I524" s="61"/>
      <c r="J524" s="44"/>
      <c r="K524" s="61"/>
      <c r="L524" s="61"/>
      <c r="M524" s="61"/>
      <c r="O524" s="44"/>
      <c r="R524" s="61"/>
    </row>
    <row r="525" spans="6:18" ht="12.75" customHeight="1">
      <c r="F525" s="61"/>
      <c r="G525" s="61"/>
      <c r="H525" s="61"/>
      <c r="I525" s="61"/>
      <c r="J525" s="44"/>
      <c r="K525" s="61"/>
      <c r="L525" s="61"/>
      <c r="M525" s="61"/>
      <c r="O525" s="44"/>
      <c r="R525" s="61"/>
    </row>
    <row r="526" spans="6:18" ht="12.75" customHeight="1">
      <c r="F526" s="61"/>
      <c r="G526" s="61"/>
      <c r="H526" s="61"/>
      <c r="I526" s="61"/>
      <c r="J526" s="44"/>
      <c r="K526" s="61"/>
      <c r="L526" s="61"/>
      <c r="M526" s="61"/>
      <c r="O526" s="44"/>
      <c r="R526" s="61"/>
    </row>
    <row r="527" spans="6:18" ht="12.75" customHeight="1">
      <c r="F527" s="61"/>
      <c r="G527" s="61"/>
      <c r="H527" s="61"/>
      <c r="I527" s="61"/>
      <c r="J527" s="44"/>
      <c r="K527" s="61"/>
      <c r="L527" s="61"/>
      <c r="M527" s="61"/>
      <c r="O527" s="44"/>
      <c r="R527" s="61"/>
    </row>
    <row r="528" spans="6:18" ht="12.75" customHeight="1">
      <c r="F528" s="61"/>
      <c r="G528" s="61"/>
      <c r="H528" s="61"/>
      <c r="I528" s="61"/>
      <c r="J528" s="44"/>
      <c r="K528" s="61"/>
      <c r="L528" s="61"/>
      <c r="M528" s="61"/>
      <c r="O528" s="44"/>
      <c r="R528" s="61"/>
    </row>
    <row r="529" spans="6:18" ht="12.75" customHeight="1">
      <c r="F529" s="61"/>
      <c r="G529" s="61"/>
      <c r="H529" s="61"/>
      <c r="I529" s="61"/>
      <c r="J529" s="44"/>
      <c r="K529" s="61"/>
      <c r="L529" s="61"/>
      <c r="M529" s="61"/>
      <c r="O529" s="44"/>
      <c r="R529" s="61"/>
    </row>
    <row r="530" spans="6:18" ht="12.75" customHeight="1">
      <c r="F530" s="61"/>
      <c r="G530" s="61"/>
      <c r="H530" s="61"/>
      <c r="I530" s="61"/>
      <c r="J530" s="44"/>
      <c r="K530" s="61"/>
      <c r="L530" s="61"/>
      <c r="M530" s="61"/>
      <c r="O530" s="44"/>
      <c r="R530" s="61"/>
    </row>
    <row r="531" spans="6:18" ht="12.75" customHeight="1">
      <c r="F531" s="61"/>
      <c r="G531" s="61"/>
      <c r="H531" s="61"/>
      <c r="I531" s="61"/>
      <c r="J531" s="44"/>
      <c r="K531" s="61"/>
      <c r="L531" s="61"/>
      <c r="M531" s="61"/>
      <c r="O531" s="44"/>
      <c r="R531" s="61"/>
    </row>
    <row r="532" spans="6:18" ht="12.75" customHeight="1">
      <c r="F532" s="61"/>
      <c r="G532" s="61"/>
      <c r="H532" s="61"/>
      <c r="I532" s="61"/>
      <c r="J532" s="44"/>
      <c r="K532" s="61"/>
      <c r="L532" s="61"/>
      <c r="M532" s="61"/>
      <c r="O532" s="44"/>
      <c r="R532" s="61"/>
    </row>
    <row r="533" spans="6:18" ht="12.75" customHeight="1">
      <c r="F533" s="61"/>
      <c r="G533" s="61"/>
      <c r="H533" s="61"/>
      <c r="I533" s="61"/>
      <c r="J533" s="44"/>
      <c r="K533" s="61"/>
      <c r="L533" s="61"/>
      <c r="M533" s="61"/>
      <c r="O533" s="44"/>
      <c r="R533" s="61"/>
    </row>
    <row r="534" spans="6:18" ht="12.75" customHeight="1">
      <c r="F534" s="61"/>
      <c r="G534" s="61"/>
      <c r="H534" s="61"/>
      <c r="I534" s="61"/>
      <c r="J534" s="44"/>
      <c r="K534" s="61"/>
      <c r="L534" s="61"/>
      <c r="M534" s="61"/>
      <c r="O534" s="44"/>
      <c r="R534" s="61"/>
    </row>
    <row r="535" spans="6:18" ht="12.75" customHeight="1">
      <c r="F535" s="61"/>
      <c r="G535" s="61"/>
      <c r="H535" s="61"/>
      <c r="I535" s="61"/>
      <c r="J535" s="44"/>
      <c r="K535" s="61"/>
      <c r="L535" s="61"/>
      <c r="M535" s="61"/>
      <c r="O535" s="44"/>
      <c r="R535" s="61"/>
    </row>
    <row r="536" spans="6:18" ht="12.75" customHeight="1">
      <c r="F536" s="61"/>
      <c r="G536" s="61"/>
      <c r="H536" s="61"/>
      <c r="I536" s="61"/>
      <c r="J536" s="44"/>
      <c r="K536" s="61"/>
      <c r="L536" s="61"/>
      <c r="M536" s="61"/>
      <c r="O536" s="44"/>
      <c r="R536" s="61"/>
    </row>
    <row r="537" spans="6:18" ht="12.75" customHeight="1">
      <c r="F537" s="61"/>
      <c r="G537" s="61"/>
      <c r="H537" s="61"/>
      <c r="I537" s="61"/>
      <c r="J537" s="44"/>
      <c r="K537" s="61"/>
      <c r="L537" s="61"/>
      <c r="M537" s="61"/>
      <c r="O537" s="44"/>
      <c r="R537" s="61"/>
    </row>
    <row r="538" spans="6:18" ht="12.75" customHeight="1">
      <c r="F538" s="61"/>
      <c r="G538" s="61"/>
      <c r="H538" s="61"/>
      <c r="I538" s="61"/>
      <c r="J538" s="44"/>
      <c r="K538" s="61"/>
      <c r="L538" s="61"/>
      <c r="M538" s="61"/>
      <c r="O538" s="44"/>
      <c r="R538" s="61"/>
    </row>
    <row r="539" spans="6:18" ht="12.75" customHeight="1">
      <c r="F539" s="61"/>
      <c r="G539" s="61"/>
      <c r="H539" s="61"/>
      <c r="I539" s="61"/>
      <c r="J539" s="44"/>
      <c r="K539" s="61"/>
      <c r="L539" s="61"/>
      <c r="M539" s="61"/>
      <c r="O539" s="44"/>
      <c r="R539" s="61"/>
    </row>
    <row r="540" spans="6:18" ht="12.75" customHeight="1">
      <c r="F540" s="61"/>
      <c r="G540" s="61"/>
      <c r="H540" s="61"/>
      <c r="I540" s="61"/>
      <c r="J540" s="44"/>
      <c r="K540" s="61"/>
      <c r="L540" s="61"/>
      <c r="M540" s="61"/>
      <c r="O540" s="44"/>
      <c r="R540" s="61"/>
    </row>
    <row r="541" spans="6:18" ht="12.75" customHeight="1">
      <c r="F541" s="61"/>
      <c r="G541" s="61"/>
      <c r="H541" s="61"/>
      <c r="I541" s="61"/>
      <c r="J541" s="44"/>
      <c r="K541" s="61"/>
      <c r="L541" s="61"/>
      <c r="M541" s="61"/>
      <c r="O541" s="44"/>
      <c r="R541" s="61"/>
    </row>
    <row r="542" spans="6:18" ht="12.75" customHeight="1">
      <c r="F542" s="61"/>
      <c r="G542" s="61"/>
      <c r="H542" s="61"/>
      <c r="I542" s="61"/>
      <c r="J542" s="44"/>
      <c r="K542" s="61"/>
      <c r="L542" s="61"/>
      <c r="M542" s="61"/>
      <c r="O542" s="44"/>
      <c r="R542" s="61"/>
    </row>
    <row r="543" spans="6:18" ht="12.75" customHeight="1">
      <c r="F543" s="61"/>
      <c r="G543" s="61"/>
      <c r="H543" s="61"/>
      <c r="I543" s="61"/>
      <c r="J543" s="44"/>
      <c r="K543" s="61"/>
      <c r="L543" s="61"/>
      <c r="M543" s="61"/>
      <c r="O543" s="44"/>
      <c r="R543" s="61"/>
    </row>
    <row r="544" spans="6:18" ht="12.75" customHeight="1">
      <c r="F544" s="61"/>
      <c r="G544" s="61"/>
      <c r="H544" s="61"/>
      <c r="I544" s="61"/>
      <c r="J544" s="44"/>
      <c r="K544" s="61"/>
      <c r="L544" s="61"/>
      <c r="M544" s="61"/>
      <c r="O544" s="44"/>
      <c r="R544" s="61"/>
    </row>
    <row r="545" spans="6:18" ht="12.75" customHeight="1">
      <c r="F545" s="61"/>
      <c r="G545" s="61"/>
      <c r="H545" s="61"/>
      <c r="I545" s="61"/>
      <c r="J545" s="44"/>
      <c r="K545" s="61"/>
      <c r="L545" s="61"/>
      <c r="M545" s="61"/>
      <c r="O545" s="44"/>
      <c r="R545" s="61"/>
    </row>
    <row r="546" spans="6:18" ht="12.75" customHeight="1">
      <c r="F546" s="61"/>
      <c r="G546" s="61"/>
      <c r="H546" s="61"/>
      <c r="I546" s="61"/>
      <c r="J546" s="44"/>
      <c r="K546" s="61"/>
      <c r="L546" s="61"/>
      <c r="M546" s="61"/>
      <c r="O546" s="44"/>
      <c r="R546" s="61"/>
    </row>
    <row r="547" spans="6:18" ht="12.75" customHeight="1">
      <c r="F547" s="61"/>
      <c r="G547" s="61"/>
      <c r="H547" s="61"/>
      <c r="I547" s="61"/>
      <c r="J547" s="44"/>
      <c r="K547" s="61"/>
      <c r="L547" s="61"/>
      <c r="M547" s="61"/>
      <c r="O547" s="44"/>
      <c r="R547" s="61"/>
    </row>
    <row r="548" spans="6:18" ht="12.75" customHeight="1">
      <c r="F548" s="61"/>
      <c r="G548" s="61"/>
      <c r="H548" s="61"/>
      <c r="I548" s="61"/>
      <c r="J548" s="44"/>
      <c r="K548" s="61"/>
      <c r="L548" s="61"/>
      <c r="M548" s="61"/>
      <c r="O548" s="44"/>
      <c r="R548" s="61"/>
    </row>
    <row r="549" spans="6:18" ht="12.75" customHeight="1">
      <c r="F549" s="61"/>
      <c r="G549" s="61"/>
      <c r="H549" s="61"/>
      <c r="I549" s="61"/>
      <c r="J549" s="44"/>
      <c r="K549" s="61"/>
      <c r="L549" s="61"/>
      <c r="M549" s="61"/>
      <c r="O549" s="44"/>
      <c r="R549" s="61"/>
    </row>
    <row r="550" spans="6:18" ht="12.75" customHeight="1">
      <c r="F550" s="61"/>
      <c r="G550" s="61"/>
      <c r="H550" s="61"/>
      <c r="I550" s="61"/>
      <c r="J550" s="44"/>
      <c r="K550" s="61"/>
      <c r="L550" s="61"/>
      <c r="M550" s="61"/>
      <c r="O550" s="44"/>
      <c r="R550" s="61"/>
    </row>
  </sheetData>
  <autoFilter ref="R1:R373"/>
  <mergeCells count="30">
    <mergeCell ref="O125:O126"/>
    <mergeCell ref="P125:P126"/>
    <mergeCell ref="A125:A126"/>
    <mergeCell ref="B125:B126"/>
    <mergeCell ref="J125:J126"/>
    <mergeCell ref="M125:M126"/>
    <mergeCell ref="N125:N126"/>
    <mergeCell ref="P147:P148"/>
    <mergeCell ref="J147:J148"/>
    <mergeCell ref="M147:M148"/>
    <mergeCell ref="N147:N148"/>
    <mergeCell ref="P134:P135"/>
    <mergeCell ref="A147:A148"/>
    <mergeCell ref="B147:B148"/>
    <mergeCell ref="O131:O132"/>
    <mergeCell ref="M131:M132"/>
    <mergeCell ref="N131:N132"/>
    <mergeCell ref="J131:J132"/>
    <mergeCell ref="L131:L132"/>
    <mergeCell ref="O134:O135"/>
    <mergeCell ref="M134:M135"/>
    <mergeCell ref="N134:N135"/>
    <mergeCell ref="O147:O148"/>
    <mergeCell ref="P131:P132"/>
    <mergeCell ref="A134:A135"/>
    <mergeCell ref="B134:B135"/>
    <mergeCell ref="J134:J135"/>
    <mergeCell ref="I131:I132"/>
    <mergeCell ref="A131:A132"/>
    <mergeCell ref="B131:B13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2021-07-29T02:32:25Z</dcterms:modified>
</cp:coreProperties>
</file>