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2820" yWindow="2820" windowWidth="2385" windowHeight="1125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F&amp;O)'!$R$1:$R$347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84" i="7"/>
  <c r="L86"/>
  <c r="K86"/>
  <c r="L84"/>
  <c r="K132"/>
  <c r="M132" s="1"/>
  <c r="L88"/>
  <c r="K88"/>
  <c r="M88" s="1"/>
  <c r="L48"/>
  <c r="K48"/>
  <c r="M48" s="1"/>
  <c r="L47"/>
  <c r="K47"/>
  <c r="M47" s="1"/>
  <c r="L49"/>
  <c r="K49"/>
  <c r="M49" s="1"/>
  <c r="L52"/>
  <c r="K52"/>
  <c r="K130"/>
  <c r="M130" s="1"/>
  <c r="M128"/>
  <c r="K131"/>
  <c r="M131" s="1"/>
  <c r="L51"/>
  <c r="M51" s="1"/>
  <c r="K51"/>
  <c r="L82"/>
  <c r="K82"/>
  <c r="L81"/>
  <c r="K81"/>
  <c r="K129"/>
  <c r="K128"/>
  <c r="K303"/>
  <c r="L303" s="1"/>
  <c r="K127"/>
  <c r="M127" s="1"/>
  <c r="K125"/>
  <c r="M125" s="1"/>
  <c r="K119"/>
  <c r="M119" s="1"/>
  <c r="L46"/>
  <c r="K46"/>
  <c r="K126"/>
  <c r="M126" s="1"/>
  <c r="K124"/>
  <c r="M124" s="1"/>
  <c r="K122"/>
  <c r="M122" s="1"/>
  <c r="K121"/>
  <c r="M121" s="1"/>
  <c r="K117"/>
  <c r="M117" s="1"/>
  <c r="K115"/>
  <c r="M115" s="1"/>
  <c r="K114"/>
  <c r="M114" s="1"/>
  <c r="M73"/>
  <c r="L73"/>
  <c r="K73"/>
  <c r="K123"/>
  <c r="M123" s="1"/>
  <c r="K120"/>
  <c r="M120" s="1"/>
  <c r="K116"/>
  <c r="M116" s="1"/>
  <c r="K118"/>
  <c r="M118" s="1"/>
  <c r="L80"/>
  <c r="K80"/>
  <c r="M78"/>
  <c r="K79"/>
  <c r="L78"/>
  <c r="K78"/>
  <c r="K111"/>
  <c r="M111" s="1"/>
  <c r="L22"/>
  <c r="K22"/>
  <c r="L44"/>
  <c r="K44"/>
  <c r="L45"/>
  <c r="K45"/>
  <c r="L36"/>
  <c r="K36"/>
  <c r="M36" s="1"/>
  <c r="M75"/>
  <c r="L75"/>
  <c r="K75"/>
  <c r="K76"/>
  <c r="L77"/>
  <c r="K77"/>
  <c r="K113"/>
  <c r="M113" s="1"/>
  <c r="K112"/>
  <c r="M112" s="1"/>
  <c r="K110"/>
  <c r="M110" s="1"/>
  <c r="L43"/>
  <c r="K43"/>
  <c r="K109"/>
  <c r="M109" s="1"/>
  <c r="K107"/>
  <c r="M107" s="1"/>
  <c r="K106"/>
  <c r="M106" s="1"/>
  <c r="K108"/>
  <c r="M108" s="1"/>
  <c r="K331"/>
  <c r="L331" s="1"/>
  <c r="M84" l="1"/>
  <c r="M86"/>
  <c r="M43"/>
  <c r="M44"/>
  <c r="M81"/>
  <c r="M22"/>
  <c r="M52"/>
  <c r="M46"/>
  <c r="M82"/>
  <c r="M80"/>
  <c r="M45"/>
  <c r="M77"/>
  <c r="K100"/>
  <c r="M100" s="1"/>
  <c r="K105"/>
  <c r="M105" s="1"/>
  <c r="K329"/>
  <c r="L329" s="1"/>
  <c r="L42"/>
  <c r="K42"/>
  <c r="L41"/>
  <c r="K41"/>
  <c r="K326"/>
  <c r="L326" s="1"/>
  <c r="K320"/>
  <c r="L320" s="1"/>
  <c r="K104"/>
  <c r="M104" s="1"/>
  <c r="L72"/>
  <c r="K72"/>
  <c r="L70"/>
  <c r="K70"/>
  <c r="L71"/>
  <c r="K71"/>
  <c r="L69"/>
  <c r="K69"/>
  <c r="L39"/>
  <c r="K39"/>
  <c r="L40"/>
  <c r="K40"/>
  <c r="L13"/>
  <c r="K13"/>
  <c r="L144"/>
  <c r="K144"/>
  <c r="L37"/>
  <c r="K37"/>
  <c r="L34"/>
  <c r="K34"/>
  <c r="K103"/>
  <c r="M103" s="1"/>
  <c r="L33"/>
  <c r="K33"/>
  <c r="L11"/>
  <c r="K11"/>
  <c r="L17"/>
  <c r="K17"/>
  <c r="L16"/>
  <c r="K16"/>
  <c r="L68"/>
  <c r="K68"/>
  <c r="L66"/>
  <c r="K66"/>
  <c r="L67"/>
  <c r="K67"/>
  <c r="L38"/>
  <c r="K38"/>
  <c r="L14"/>
  <c r="K102"/>
  <c r="M102" s="1"/>
  <c r="L65"/>
  <c r="K65"/>
  <c r="M16" l="1"/>
  <c r="M41"/>
  <c r="M42"/>
  <c r="M67"/>
  <c r="M37"/>
  <c r="M69"/>
  <c r="M40"/>
  <c r="M70"/>
  <c r="M11"/>
  <c r="M65"/>
  <c r="M13"/>
  <c r="M17"/>
  <c r="M72"/>
  <c r="M71"/>
  <c r="M39"/>
  <c r="M144"/>
  <c r="M34"/>
  <c r="M33"/>
  <c r="M68"/>
  <c r="M66"/>
  <c r="M38"/>
  <c r="L35"/>
  <c r="K101"/>
  <c r="M101" s="1"/>
  <c r="K35"/>
  <c r="K14"/>
  <c r="M35" l="1"/>
  <c r="M14"/>
  <c r="K315"/>
  <c r="L315" s="1"/>
  <c r="K304"/>
  <c r="L304" s="1"/>
  <c r="K323"/>
  <c r="L323" s="1"/>
  <c r="K330" l="1"/>
  <c r="L330" s="1"/>
  <c r="K325" l="1"/>
  <c r="L325" s="1"/>
  <c r="K317" l="1"/>
  <c r="L317" s="1"/>
  <c r="K297"/>
  <c r="L297" s="1"/>
  <c r="K322"/>
  <c r="L322" s="1"/>
  <c r="K321"/>
  <c r="L321" s="1"/>
  <c r="K324"/>
  <c r="L324" s="1"/>
  <c r="K319"/>
  <c r="L319" s="1"/>
  <c r="M7"/>
  <c r="F307"/>
  <c r="K307" s="1"/>
  <c r="L307" s="1"/>
  <c r="K308"/>
  <c r="L308" s="1"/>
  <c r="K299"/>
  <c r="L299" s="1"/>
  <c r="K302"/>
  <c r="L302" s="1"/>
  <c r="K310"/>
  <c r="L310" s="1"/>
  <c r="F301"/>
  <c r="F300"/>
  <c r="K300" s="1"/>
  <c r="L300" s="1"/>
  <c r="F298"/>
  <c r="K298" s="1"/>
  <c r="L298" s="1"/>
  <c r="F278"/>
  <c r="K278" s="1"/>
  <c r="L278" s="1"/>
  <c r="F230"/>
  <c r="K230" s="1"/>
  <c r="L230" s="1"/>
  <c r="K309"/>
  <c r="L309" s="1"/>
  <c r="K313"/>
  <c r="L313" s="1"/>
  <c r="K314"/>
  <c r="L314" s="1"/>
  <c r="K306"/>
  <c r="L306" s="1"/>
  <c r="K316"/>
  <c r="L316" s="1"/>
  <c r="K312"/>
  <c r="L312" s="1"/>
  <c r="K305"/>
  <c r="L305" s="1"/>
  <c r="K294"/>
  <c r="L294" s="1"/>
  <c r="K296"/>
  <c r="L296" s="1"/>
  <c r="K293"/>
  <c r="L293" s="1"/>
  <c r="K295"/>
  <c r="L295" s="1"/>
  <c r="K224"/>
  <c r="L224" s="1"/>
  <c r="K277"/>
  <c r="L277" s="1"/>
  <c r="K291"/>
  <c r="L291" s="1"/>
  <c r="K292"/>
  <c r="L292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2"/>
  <c r="L282" s="1"/>
  <c r="K280"/>
  <c r="L280" s="1"/>
  <c r="K279"/>
  <c r="L279" s="1"/>
  <c r="K274"/>
  <c r="L274" s="1"/>
  <c r="K273"/>
  <c r="L273" s="1"/>
  <c r="K272"/>
  <c r="L272" s="1"/>
  <c r="K269"/>
  <c r="L269" s="1"/>
  <c r="K268"/>
  <c r="L268" s="1"/>
  <c r="K267"/>
  <c r="L267" s="1"/>
  <c r="K266"/>
  <c r="L266" s="1"/>
  <c r="K265"/>
  <c r="L265" s="1"/>
  <c r="K264"/>
  <c r="L264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2"/>
  <c r="L252" s="1"/>
  <c r="K250"/>
  <c r="L250" s="1"/>
  <c r="K248"/>
  <c r="L248" s="1"/>
  <c r="K246"/>
  <c r="L246" s="1"/>
  <c r="K245"/>
  <c r="L245" s="1"/>
  <c r="K244"/>
  <c r="L244" s="1"/>
  <c r="K242"/>
  <c r="L242" s="1"/>
  <c r="K241"/>
  <c r="L241" s="1"/>
  <c r="K240"/>
  <c r="L240" s="1"/>
  <c r="K239"/>
  <c r="K238"/>
  <c r="L238" s="1"/>
  <c r="K237"/>
  <c r="L237" s="1"/>
  <c r="K235"/>
  <c r="L235" s="1"/>
  <c r="K234"/>
  <c r="L234" s="1"/>
  <c r="K233"/>
  <c r="L233" s="1"/>
  <c r="K232"/>
  <c r="L232" s="1"/>
  <c r="K231"/>
  <c r="L231" s="1"/>
  <c r="H229"/>
  <c r="K229" s="1"/>
  <c r="L229" s="1"/>
  <c r="K226"/>
  <c r="L226" s="1"/>
  <c r="K225"/>
  <c r="L225" s="1"/>
  <c r="K223"/>
  <c r="L223" s="1"/>
  <c r="K222"/>
  <c r="L222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H195"/>
  <c r="K195" s="1"/>
  <c r="L195" s="1"/>
  <c r="F194"/>
  <c r="K194" s="1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D7" i="6"/>
  <c r="K6" i="4"/>
  <c r="K6" i="3"/>
  <c r="L6" i="2"/>
</calcChain>
</file>

<file path=xl/sharedStrings.xml><?xml version="1.0" encoding="utf-8"?>
<sst xmlns="http://schemas.openxmlformats.org/spreadsheetml/2006/main" count="3681" uniqueCount="1294">
  <si>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</si>
  <si>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</si>
  <si>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</si>
  <si>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</si>
  <si>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</si>
  <si>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</si>
  <si>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</si>
  <si>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</si>
  <si>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</si>
  <si>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</si>
  <si>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</si>
  <si>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</si>
  <si>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</si>
  <si>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</si>
  <si>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</si>
  <si>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</si>
  <si>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</si>
  <si>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</si>
  <si>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</si>
  <si>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</si>
  <si>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</si>
  <si>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</si>
  <si>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</si>
  <si>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</si>
  <si>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</si>
  <si>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</si>
  <si>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</si>
  <si>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</si>
  <si>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</si>
  <si>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</si>
  <si>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</si>
  <si>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</si>
  <si>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</si>
  <si>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</si>
  <si>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</si>
  <si>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</si>
  <si>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</si>
  <si>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</si>
  <si>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</si>
  <si>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</si>
  <si>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</si>
  <si>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</si>
  <si>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</si>
  <si>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</si>
  <si>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</si>
  <si>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</si>
  <si>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</si>
  <si>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</si>
  <si>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</si>
  <si>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</si>
  <si>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</si>
  <si>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</si>
  <si>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</si>
  <si>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</si>
  <si>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</si>
  <si>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</si>
  <si>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</si>
  <si>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</si>
  <si>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</si>
  <si>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</si>
  <si>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</si>
  <si>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</si>
  <si>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</si>
  <si>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</si>
  <si>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</si>
  <si>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</si>
  <si>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</si>
  <si>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</si>
  <si>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</si>
  <si>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</si>
  <si>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</si>
  <si>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</si>
  <si>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</si>
  <si>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</si>
  <si>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</si>
  <si>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</si>
  <si>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</si>
  <si>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</si>
  <si>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</si>
  <si>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</si>
  <si>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</si>
  <si>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</si>
  <si>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</si>
  <si>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</si>
  <si>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</si>
  <si>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</si>
  <si>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</si>
  <si>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</si>
  <si>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</si>
  <si>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</si>
  <si>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</si>
  <si>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</si>
  <si>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</si>
  <si>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</si>
  <si>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</si>
  <si>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</si>
  <si>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</si>
  <si>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</si>
  <si>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</si>
  <si>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</si>
  <si>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</si>
  <si>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</si>
  <si>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</si>
  <si>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</si>
  <si>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</si>
  <si>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</si>
  <si>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</si>
  <si>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</si>
  <si>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</si>
  <si>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</si>
  <si>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</si>
  <si>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</si>
  <si>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</si>
  <si>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</si>
  <si>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</si>
  <si>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</si>
  <si>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</si>
  <si>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</si>
  <si>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</si>
  <si>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</si>
  <si>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</si>
  <si>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</si>
  <si>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</si>
  <si>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</si>
  <si>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</si>
  <si>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</si>
  <si>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</si>
  <si>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</si>
  <si>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</si>
  <si>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</si>
  <si>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</si>
  <si>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</si>
  <si>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</si>
  <si>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</si>
  <si>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</si>
  <si>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</si>
  <si>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</si>
  <si>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</si>
  <si>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</si>
  <si>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</si>
  <si>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</si>
  <si>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</si>
  <si>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</si>
  <si>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</si>
  <si>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</si>
  <si>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</si>
  <si>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</si>
  <si>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</si>
  <si>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</si>
  <si>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</si>
  <si>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</si>
  <si>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</si>
  <si>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</si>
  <si>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</si>
  <si>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</si>
  <si>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</si>
  <si>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</si>
  <si>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</si>
  <si>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</si>
  <si>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</si>
  <si>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</si>
  <si>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</si>
  <si>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</si>
  <si>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</si>
  <si>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</si>
  <si>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</si>
  <si>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</si>
  <si>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</si>
  <si>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</si>
  <si>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</si>
  <si>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</si>
  <si>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</si>
  <si>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</si>
  <si>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</si>
  <si>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</si>
  <si>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</si>
  <si>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</si>
  <si>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</si>
  <si>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</si>
  <si>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</si>
  <si>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</si>
  <si>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</si>
  <si>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</si>
  <si>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</si>
  <si>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</si>
  <si>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</si>
  <si>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</si>
  <si>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</si>
  <si>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</si>
  <si>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</si>
  <si>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</si>
  <si>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</si>
  <si>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</si>
  <si>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</si>
  <si>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</si>
  <si>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</si>
  <si>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</si>
  <si>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</si>
  <si>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</si>
  <si>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</si>
  <si>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</si>
  <si>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</si>
  <si>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</si>
  <si>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</si>
  <si>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</si>
  <si>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</si>
  <si>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</si>
  <si>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</si>
  <si>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</si>
  <si>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</si>
  <si>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</si>
  <si>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</si>
  <si>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</si>
  <si>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</si>
  <si>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</si>
  <si>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</si>
  <si>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</si>
  <si>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</si>
  <si>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</si>
  <si>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</si>
  <si>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</si>
  <si>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</si>
  <si>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</si>
  <si>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</si>
  <si>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</si>
  <si>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</si>
  <si>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</si>
  <si>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</si>
  <si>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</si>
  <si>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</si>
  <si>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</si>
  <si>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</si>
  <si>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</si>
  <si>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</si>
  <si>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</si>
  <si>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</si>
  <si>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</si>
  <si>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</si>
  <si>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</si>
  <si>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</si>
  <si>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</si>
  <si>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</si>
  <si>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</si>
  <si>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</si>
  <si>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</si>
  <si>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</si>
  <si>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</si>
  <si>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</si>
  <si>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</si>
  <si>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</si>
  <si>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</si>
  <si>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</si>
  <si>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</si>
  <si>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</si>
  <si>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</si>
  <si>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</si>
  <si>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</si>
  <si>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</si>
  <si>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</si>
  <si>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</si>
  <si>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</si>
  <si>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</si>
  <si>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</si>
  <si>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</si>
  <si>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</si>
  <si>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</si>
  <si>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</si>
  <si>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</si>
  <si>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</si>
  <si>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</si>
  <si>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</si>
  <si>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</si>
  <si>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</si>
  <si>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</si>
  <si>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</si>
  <si>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</si>
  <si>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</si>
  <si>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</si>
  <si>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</si>
  <si>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</si>
  <si>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</si>
  <si>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</si>
  <si>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</si>
  <si>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</si>
  <si>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</si>
  <si>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</si>
  <si>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</si>
  <si>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</si>
  <si>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</si>
  <si>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</si>
  <si>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</si>
  <si>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</si>
  <si>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</si>
  <si>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</si>
  <si>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</si>
  <si>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</si>
  <si>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</si>
  <si>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</si>
  <si>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</si>
  <si>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</si>
  <si>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</si>
  <si>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</si>
  <si>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</si>
  <si>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</si>
  <si>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</si>
  <si>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</si>
  <si>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</si>
  <si>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</si>
  <si>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</si>
  <si>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</si>
  <si>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</si>
  <si>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</si>
  <si>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</si>
  <si>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</si>
  <si>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</si>
  <si>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</si>
  <si>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</si>
  <si>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</si>
  <si>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</si>
  <si>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</si>
  <si>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</si>
  <si>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</si>
  <si>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</si>
  <si>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</si>
  <si>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</si>
  <si>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</si>
  <si>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</si>
  <si>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</si>
  <si>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</si>
  <si>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</si>
  <si>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</si>
  <si>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</si>
  <si>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</si>
  <si>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</si>
  <si>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</si>
  <si>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</si>
  <si>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</si>
  <si>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</si>
  <si>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</si>
  <si>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</si>
  <si>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</si>
  <si>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</si>
  <si>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</si>
  <si>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</si>
  <si>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</si>
  <si>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</si>
  <si>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</si>
  <si>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</si>
  <si>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</si>
  <si>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</si>
  <si>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</si>
  <si>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</si>
  <si>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</si>
  <si>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</si>
  <si>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</si>
  <si>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</si>
  <si>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</si>
  <si>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</si>
  <si>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</si>
  <si>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</si>
  <si>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</si>
  <si>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</si>
  <si>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</si>
  <si>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</si>
  <si>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</si>
  <si>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</si>
  <si>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</si>
  <si>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</si>
  <si>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</si>
  <si>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</si>
  <si>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</si>
  <si>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</si>
  <si>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</si>
  <si>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</si>
  <si>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</si>
  <si>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</si>
  <si>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</si>
  <si>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</si>
  <si>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</si>
  <si>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</si>
  <si>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</si>
  <si>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</si>
  <si>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</si>
  <si>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</si>
  <si>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</si>
  <si>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</si>
  <si>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</si>
  <si>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</si>
  <si>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</si>
  <si>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</si>
  <si>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</si>
  <si>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</si>
  <si>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</si>
  <si>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</si>
  <si>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</si>
  <si>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</si>
  <si>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</si>
  <si>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</si>
  <si>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</si>
  <si>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</si>
  <si>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</si>
  <si>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</si>
  <si>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</si>
  <si>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</si>
  <si>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</si>
  <si>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</si>
  <si>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</si>
  <si>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</si>
  <si>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</si>
  <si>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</si>
  <si>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</si>
  <si>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</si>
  <si>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</si>
  <si>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</si>
  <si>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</si>
  <si>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</si>
  <si>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</si>
  <si>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</si>
  <si>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</si>
  <si>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</si>
  <si>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</si>
  <si>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</si>
  <si>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</si>
  <si>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</si>
  <si>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</si>
  <si>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</si>
  <si>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</si>
  <si>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</si>
  <si>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</si>
  <si>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</si>
  <si>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</si>
  <si>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</si>
  <si>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</si>
  <si>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</si>
  <si>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</si>
  <si>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</si>
  <si>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</si>
  <si>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</si>
  <si>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</si>
  <si>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</si>
  <si>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</si>
  <si>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</si>
  <si>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</si>
  <si>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</si>
  <si>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</si>
  <si>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</si>
  <si>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</si>
  <si>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</si>
  <si>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</si>
  <si>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</si>
  <si>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</si>
  <si>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</si>
  <si>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</si>
  <si>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</si>
  <si>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</si>
  <si>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</si>
  <si>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</si>
  <si>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</si>
  <si>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</si>
  <si>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</si>
  <si>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</si>
  <si>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</si>
  <si>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</si>
  <si>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</si>
  <si>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</si>
  <si>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</si>
  <si>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</si>
  <si>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</si>
  <si>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</si>
  <si>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</si>
  <si>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</si>
  <si>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</si>
  <si>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</si>
  <si>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</si>
  <si>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</si>
  <si>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</si>
  <si>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</si>
  <si>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</si>
  <si>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</si>
  <si>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</si>
  <si>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</si>
  <si>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</si>
  <si>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</si>
  <si>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</si>
  <si>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</si>
  <si>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</si>
  <si>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</si>
  <si>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</si>
  <si>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</si>
  <si>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</si>
  <si>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</si>
  <si>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</si>
  <si>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</si>
  <si>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</si>
  <si>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</si>
  <si>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</si>
  <si>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</si>
  <si>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</si>
  <si>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</si>
  <si>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</si>
  <si>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</si>
  <si>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</si>
  <si>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</si>
  <si>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</si>
  <si>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</si>
  <si>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</si>
  <si>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</si>
  <si>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</si>
  <si>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</si>
  <si>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</si>
  <si>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</si>
  <si>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</si>
  <si>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</si>
  <si>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</si>
  <si>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</si>
  <si>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</si>
  <si>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</si>
  <si>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</si>
  <si>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</si>
  <si>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</si>
  <si>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</si>
  <si>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</si>
  <si>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</si>
  <si>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</si>
  <si>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</si>
  <si>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</si>
  <si>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</si>
  <si>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</si>
  <si>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</si>
  <si>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</si>
  <si>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</si>
  <si>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</si>
  <si>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</si>
  <si>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</si>
  <si>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</si>
  <si>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</si>
  <si>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</si>
  <si>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</si>
  <si>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</si>
  <si>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</si>
  <si>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</si>
  <si>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</si>
  <si>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</si>
  <si>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</si>
  <si>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</si>
  <si>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</si>
  <si>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</si>
  <si>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</si>
  <si>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</si>
  <si>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</si>
  <si>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</si>
  <si>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</si>
  <si>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</si>
  <si>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</si>
  <si>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</si>
  <si>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</si>
  <si>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</si>
  <si>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</si>
  <si>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</si>
  <si>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</si>
  <si>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</si>
  <si>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</si>
  <si>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</si>
  <si>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</si>
  <si>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</si>
  <si>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</si>
  <si>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</si>
  <si>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</si>
  <si>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</si>
  <si>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</si>
  <si>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</si>
  <si>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</si>
  <si>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</si>
  <si>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</si>
  <si>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</si>
  <si>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</si>
  <si>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</si>
  <si>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</si>
  <si>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</si>
  <si>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</si>
  <si>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</si>
  <si>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</si>
  <si>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</si>
  <si>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</si>
  <si>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</si>
  <si>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</si>
  <si>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</si>
  <si>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</si>
  <si>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</si>
  <si>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</si>
  <si>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</si>
  <si>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</si>
  <si>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</si>
  <si>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</si>
  <si>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</si>
  <si>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</si>
  <si>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</si>
  <si>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</si>
  <si>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</si>
  <si>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</si>
  <si>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</si>
  <si>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</si>
  <si>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</si>
  <si>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</si>
  <si>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</si>
  <si>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</si>
  <si>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</si>
  <si>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</si>
  <si>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</si>
  <si>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</si>
  <si>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</si>
  <si>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</si>
  <si>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</si>
  <si>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</si>
  <si>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</si>
  <si>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</si>
  <si>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</si>
  <si>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</si>
  <si>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</si>
  <si>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</si>
  <si>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</si>
  <si>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</si>
  <si>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</si>
  <si>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</si>
  <si>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</si>
  <si>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</si>
  <si>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</si>
  <si>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</si>
  <si>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</si>
  <si>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</si>
  <si>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</si>
  <si>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</si>
  <si>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</si>
  <si>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</si>
  <si>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</si>
  <si>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</si>
  <si>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</si>
  <si>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</si>
  <si>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</si>
  <si>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</si>
  <si>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</si>
  <si>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</si>
  <si>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</si>
  <si>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</si>
  <si>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</si>
  <si>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</si>
  <si>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</si>
  <si>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</si>
  <si>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</si>
  <si>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</si>
  <si>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</si>
  <si>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</si>
  <si>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</si>
  <si>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</si>
  <si>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</si>
  <si>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</si>
  <si>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</si>
  <si>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</si>
  <si>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</si>
  <si>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</si>
  <si>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</si>
  <si>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</si>
  <si>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</si>
  <si>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</si>
  <si>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</si>
  <si>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</si>
  <si>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</si>
  <si>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</si>
  <si>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</si>
  <si>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</si>
  <si>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</si>
  <si>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</si>
  <si>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</si>
  <si>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</si>
  <si>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</si>
  <si>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</si>
  <si>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</si>
  <si>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</si>
  <si>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</si>
  <si>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</si>
  <si>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</si>
  <si>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</si>
  <si>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</si>
  <si>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</si>
  <si>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</si>
  <si>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</si>
  <si>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</si>
  <si>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</si>
  <si>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</si>
  <si>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</si>
  <si>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</si>
  <si>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</si>
  <si>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</si>
  <si>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</si>
  <si>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</si>
  <si>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</si>
  <si>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</si>
  <si>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</si>
  <si>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</si>
  <si>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</si>
  <si>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</si>
  <si>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</si>
  <si>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</si>
  <si>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</si>
  <si>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</si>
  <si>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</si>
  <si>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</si>
  <si>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</si>
  <si>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</si>
  <si>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</si>
  <si>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</si>
  <si>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</si>
  <si>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</si>
  <si>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</si>
  <si>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</si>
  <si>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</si>
  <si>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</si>
  <si>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</si>
  <si>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</si>
  <si>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</si>
  <si>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</si>
  <si>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</si>
  <si>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</si>
  <si>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</si>
  <si>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</si>
  <si>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</si>
  <si>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</si>
  <si>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</si>
  <si>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</si>
  <si>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</si>
  <si>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</si>
  <si>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</si>
  <si>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</si>
  <si>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</si>
  <si>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</si>
  <si>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</si>
  <si>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</si>
  <si>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</si>
  <si>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</si>
  <si>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</si>
  <si>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</si>
  <si>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</si>
  <si>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</si>
  <si>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</si>
  <si>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</si>
  <si>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</si>
  <si>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</si>
  <si>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</si>
  <si>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</si>
  <si>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</si>
  <si>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</si>
  <si>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</si>
  <si>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</si>
  <si>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</si>
  <si>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</si>
  <si>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</si>
  <si>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</si>
  <si>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</si>
  <si>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</si>
  <si>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</si>
  <si>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</si>
  <si>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</si>
  <si>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</si>
  <si>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</si>
  <si>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</si>
  <si>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</si>
  <si>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</si>
  <si>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</si>
  <si>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</si>
  <si>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</si>
  <si>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</si>
  <si>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</si>
  <si>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</si>
  <si>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</si>
  <si>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</si>
  <si>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</si>
  <si>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</si>
  <si>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</si>
  <si>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</si>
  <si>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</si>
  <si>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</si>
  <si>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</si>
  <si>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</si>
  <si>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</si>
  <si>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</si>
  <si>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</si>
  <si>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</si>
  <si>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</si>
  <si>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</si>
  <si>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</si>
  <si>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</si>
  <si>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</si>
  <si>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</si>
  <si>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</si>
  <si>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</si>
  <si>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</si>
  <si>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</si>
  <si>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</si>
  <si>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</si>
  <si>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</si>
  <si>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</si>
  <si>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</si>
  <si>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</si>
  <si>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</si>
  <si>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</si>
  <si>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</si>
  <si>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</si>
  <si>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</si>
  <si>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</si>
  <si>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</si>
  <si>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</si>
  <si>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</si>
  <si>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</si>
  <si>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</si>
  <si>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</si>
  <si>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</si>
  <si>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</si>
  <si>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</si>
  <si>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</si>
  <si>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*</t>
  </si>
  <si>
    <t>COFORGE</t>
  </si>
  <si>
    <t>Intrday Call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</si>
  <si>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</si>
  <si>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</si>
  <si>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</si>
  <si>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</si>
  <si>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</si>
  <si>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</si>
  <si>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</si>
  <si>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</si>
  <si>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</si>
  <si>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</si>
  <si>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</si>
  <si>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</si>
  <si>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</si>
  <si>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</si>
  <si>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</si>
  <si>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</si>
  <si>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1465-1475</t>
  </si>
  <si>
    <t>1600-1700</t>
  </si>
  <si>
    <t>ANURAS</t>
  </si>
  <si>
    <t>Profit of Rs.12/-</t>
  </si>
  <si>
    <t>720-740</t>
  </si>
  <si>
    <t>Profit of Rs.108/-</t>
  </si>
  <si>
    <t>GRAVITON RESEARCH CAPITAL LLP</t>
  </si>
  <si>
    <t>280-290</t>
  </si>
  <si>
    <t>Sell</t>
  </si>
  <si>
    <t>Part Profit of Rs.191.50/-</t>
  </si>
  <si>
    <t>Profit of Rs.30/-</t>
  </si>
  <si>
    <t>1380-1400</t>
  </si>
  <si>
    <t>100-120</t>
  </si>
  <si>
    <t>200-205</t>
  </si>
  <si>
    <t>2830-2850</t>
  </si>
  <si>
    <t>3100-3200</t>
  </si>
  <si>
    <t>HINDUNILVR JUNE FUT</t>
  </si>
  <si>
    <t>2390-2410</t>
  </si>
  <si>
    <t>590-610</t>
  </si>
  <si>
    <t xml:space="preserve">TVSMOTOR </t>
  </si>
  <si>
    <t>665-675</t>
  </si>
  <si>
    <t>2250-2300</t>
  </si>
  <si>
    <t>NIFTY 15600 CE 3 JUNE</t>
  </si>
  <si>
    <t>Loss of Rs.22.5/-</t>
  </si>
  <si>
    <t>450-455</t>
  </si>
  <si>
    <t>2965-2985</t>
  </si>
  <si>
    <t>3300-3350</t>
  </si>
  <si>
    <t>HDFCLIFE JUNE FUT</t>
  </si>
  <si>
    <t>695-700</t>
  </si>
  <si>
    <t>Profit of Rs.31/-</t>
  </si>
  <si>
    <t>PEL JUNE FUT</t>
  </si>
  <si>
    <t>NAUKRI JUNE FUT</t>
  </si>
  <si>
    <t>NIFTY 15500 CE 3 JUNE</t>
  </si>
  <si>
    <t>100-110</t>
  </si>
  <si>
    <t>Profit of Rs.14/-</t>
  </si>
  <si>
    <t>1910-1930</t>
  </si>
  <si>
    <t>4700-4750</t>
  </si>
  <si>
    <t xml:space="preserve">AMARAJABAT </t>
  </si>
  <si>
    <t>780-790</t>
  </si>
  <si>
    <t>1240-1250</t>
  </si>
  <si>
    <t>Profit of Rs.22.5/-</t>
  </si>
  <si>
    <t>Profit of Rs.28.5/-</t>
  </si>
  <si>
    <t>Profit of Rs.7/-</t>
  </si>
  <si>
    <t>Profit of Rs.100/-</t>
  </si>
  <si>
    <t>Profit of Rs.160/-</t>
  </si>
  <si>
    <t>Profit of Rs.38/-</t>
  </si>
  <si>
    <t>2380-2400</t>
  </si>
  <si>
    <t>ESCORTS JUNE FUT</t>
  </si>
  <si>
    <t>1250-1260</t>
  </si>
  <si>
    <t>265-270</t>
  </si>
  <si>
    <t>IRCTC 2200 CE JUNE</t>
  </si>
  <si>
    <t>55-60</t>
  </si>
  <si>
    <t>Profit of Rs.5/-</t>
  </si>
  <si>
    <t>Profit of Rs.19/-</t>
  </si>
  <si>
    <t>Retail Research Technical Calls &amp; Fundamental Performance Report for the month of June-2021</t>
  </si>
  <si>
    <t xml:space="preserve">IEX </t>
  </si>
  <si>
    <t>375-380</t>
  </si>
  <si>
    <t>4800-4850</t>
  </si>
  <si>
    <t xml:space="preserve">HCLTECH JUNE FUT </t>
  </si>
  <si>
    <t>990-1000</t>
  </si>
  <si>
    <t>Profit of Rs.8/-</t>
  </si>
  <si>
    <t xml:space="preserve">IRCTC </t>
  </si>
  <si>
    <t>2200-2250</t>
  </si>
  <si>
    <t>Profit of Rs.28/-</t>
  </si>
  <si>
    <t>Loss of Rs.21/-</t>
  </si>
  <si>
    <t>Loss of Rs.70/-</t>
  </si>
  <si>
    <t>TECHM 1080 CE JUNE</t>
  </si>
  <si>
    <t>28-32</t>
  </si>
  <si>
    <t>NK SECURITIES RESEARCH PRIVATE LIMITED</t>
  </si>
  <si>
    <t>317-327</t>
  </si>
  <si>
    <t>Buy&lt;&gt;</t>
  </si>
  <si>
    <t xml:space="preserve"> NIFTY 15550 PE 17 JUNE</t>
  </si>
  <si>
    <t>110-120</t>
  </si>
  <si>
    <t>Profit of Rs.4/-</t>
  </si>
  <si>
    <t>2980-3020</t>
  </si>
  <si>
    <t>3570-3600</t>
  </si>
  <si>
    <t>3900-4000</t>
  </si>
  <si>
    <t>XTX MARKETS LLP</t>
  </si>
  <si>
    <t>GRANULES 350 CE JUNE</t>
  </si>
  <si>
    <t>14-16</t>
  </si>
  <si>
    <t>HEROMOTOCO APRIL FUT</t>
  </si>
  <si>
    <t>HEROMOTOCO APR 3050 CE</t>
  </si>
  <si>
    <t>RELIANCE JUNE FUT</t>
  </si>
  <si>
    <t>RELIANCE 2260 CE</t>
  </si>
  <si>
    <t>Loss of Rs.80/-</t>
  </si>
  <si>
    <t>Loss of Rs.74/-</t>
  </si>
  <si>
    <t>Profit of Rs.67.5/-</t>
  </si>
  <si>
    <t>Loss of Rs.46.5/-</t>
  </si>
  <si>
    <t>Profit of Rs.1.15/-</t>
  </si>
  <si>
    <t>165-170</t>
  </si>
  <si>
    <t>2050-2065</t>
  </si>
  <si>
    <t>DRREDDY JUNE FUT</t>
  </si>
  <si>
    <t>DRREDDY 5600 CE</t>
  </si>
  <si>
    <t xml:space="preserve">BANKNIFTY 35000 PE 17 JUNE </t>
  </si>
  <si>
    <t>300-350</t>
  </si>
  <si>
    <t>610-620</t>
  </si>
  <si>
    <t>130-132</t>
  </si>
  <si>
    <t>TECHM JUN FUT</t>
  </si>
  <si>
    <t>1100-1110</t>
  </si>
  <si>
    <t>M&amp;MFIN 185 CE JUNE</t>
  </si>
  <si>
    <t>M&amp;MFIN 190 CE JUNE</t>
  </si>
  <si>
    <t xml:space="preserve">PETRONET 245 CE JUNE </t>
  </si>
  <si>
    <t>1190-1205</t>
  </si>
  <si>
    <t>1300-1350</t>
  </si>
  <si>
    <t>HERANBA</t>
  </si>
  <si>
    <t>830-860</t>
  </si>
  <si>
    <t>220-224</t>
  </si>
  <si>
    <t>Profit of Rs.1/-</t>
  </si>
  <si>
    <t>Loss of Rs.3.75/-</t>
  </si>
  <si>
    <t>Profit of Rs.65/-</t>
  </si>
  <si>
    <t>2260-2300</t>
  </si>
  <si>
    <t>2600-2700</t>
  </si>
  <si>
    <t>HDFCBANK 1500 CE JUNE</t>
  </si>
  <si>
    <t>B M TRADERS</t>
  </si>
  <si>
    <t>Loss of Rs.5.25/-</t>
  </si>
  <si>
    <t>Profit of Rs.40.5/-</t>
  </si>
  <si>
    <t>Part Profit of Rs.21.5/-</t>
  </si>
  <si>
    <t>Part Profit of Rs.14.5/-</t>
  </si>
  <si>
    <t>BANKNIFTY 35000 CE 24 JUNE</t>
  </si>
  <si>
    <t>550-600</t>
  </si>
  <si>
    <t>Loss of Rs.9.5/-</t>
  </si>
  <si>
    <t>RELIANCE 2220 CE  JUNE</t>
  </si>
  <si>
    <t>75-85</t>
  </si>
  <si>
    <t>Profit of Rs.6.5/-</t>
  </si>
  <si>
    <t>NIFTY 15650 CE 17-JUNE</t>
  </si>
  <si>
    <t>Profit of Rs.12.5/-</t>
  </si>
  <si>
    <t>Profit of Rs.13/-</t>
  </si>
  <si>
    <t>Loss of Rs.89/-</t>
  </si>
  <si>
    <t>Loss of Rs.6.5/-</t>
  </si>
  <si>
    <t>Loss of Rs.13/-</t>
  </si>
  <si>
    <t>Loss of Rs.50/-</t>
  </si>
  <si>
    <t>Loss of Rs.150/-</t>
  </si>
  <si>
    <t>Porfit of Rs.80/-</t>
  </si>
  <si>
    <t>NIFTY JUNE FUT</t>
  </si>
  <si>
    <t>NIFTY 15600 CE</t>
  </si>
  <si>
    <t>TATASTEEL JUN FUT</t>
  </si>
  <si>
    <t>Profit of Rs.10/-</t>
  </si>
  <si>
    <t>HCLTECH JUN FUT</t>
  </si>
  <si>
    <t>1010-1020</t>
  </si>
  <si>
    <t>M&amp;MFIN 180 CE JUN</t>
  </si>
  <si>
    <t>RELIANCE 2160 PE JUN</t>
  </si>
  <si>
    <t>POWERGRID 220 PE JUN</t>
  </si>
  <si>
    <t>TECHM 1060 PE JUNE</t>
  </si>
  <si>
    <t>NIFTY 15800 CE JUNE</t>
  </si>
  <si>
    <t>Profit of Rs.16/-</t>
  </si>
  <si>
    <t>OLGA TRADING PRIVATE LIMITED</t>
  </si>
  <si>
    <t>Profit of Rs.0.60/-</t>
  </si>
  <si>
    <t>Profit of Rs.38.5/-</t>
  </si>
  <si>
    <t>285-290</t>
  </si>
  <si>
    <t>260-265</t>
  </si>
  <si>
    <t>VOLTAS 1020 CE JUN</t>
  </si>
  <si>
    <t>20-25</t>
  </si>
  <si>
    <t>KOTAKBANK 1760 CE JUN</t>
  </si>
  <si>
    <t>30-35</t>
  </si>
  <si>
    <t>RBLBANK 215 CE JUN</t>
  </si>
  <si>
    <t>NIFTY 15700 PE JUN</t>
  </si>
  <si>
    <t>2070-2090</t>
  </si>
  <si>
    <t>Loss of Rs.17/-</t>
  </si>
  <si>
    <t>Porfit of Rs.43.5/-</t>
  </si>
  <si>
    <t>Profit of Rs.16.5/-</t>
  </si>
  <si>
    <t>Profit of Rs.1.1/-</t>
  </si>
  <si>
    <t>Profit of Rs.5.5/-</t>
  </si>
  <si>
    <t>Profit of Rs.0.80/-</t>
  </si>
  <si>
    <t>Loss of Rs.32.5/-</t>
  </si>
  <si>
    <t>HINDUNILVR  2520 CE JUN</t>
  </si>
  <si>
    <t>35-40</t>
  </si>
  <si>
    <t>KOTAKBANK 1780 CE JUN</t>
  </si>
  <si>
    <t xml:space="preserve">HINDUNILVR  2500 CE JUN </t>
  </si>
  <si>
    <t>HINDUNILVR  2500 CE JUN</t>
  </si>
  <si>
    <t xml:space="preserve">RELIANCE 2220 CE JUN </t>
  </si>
  <si>
    <t>Profit of Rs.7.5/-</t>
  </si>
  <si>
    <t xml:space="preserve">RELIANCE 2260 CE JUN </t>
  </si>
  <si>
    <t>UTTAMSTL</t>
  </si>
  <si>
    <t>SAINATH TRADING COMPANY PRIVATE LIMITED .</t>
  </si>
  <si>
    <t>B.W.TRADERS</t>
  </si>
  <si>
    <t>25-30</t>
  </si>
  <si>
    <t>GICHSGFIN</t>
  </si>
  <si>
    <t>NIFTY 15700 CE JUN</t>
  </si>
  <si>
    <t>Loss of Rs.12/-</t>
  </si>
  <si>
    <t>MOKSH</t>
  </si>
  <si>
    <t>Moksh Ornaments Limited</t>
  </si>
  <si>
    <t>Profit of Rs.1.5/-</t>
  </si>
  <si>
    <t xml:space="preserve">RELIANCE </t>
  </si>
  <si>
    <t>2300-2320</t>
  </si>
  <si>
    <t>TECHM JUL FUT</t>
  </si>
  <si>
    <t>Profit of Rs.15/-</t>
  </si>
  <si>
    <t>1065-1075</t>
  </si>
  <si>
    <t>741-745</t>
  </si>
  <si>
    <t>Loss of Rs.12.5/-</t>
  </si>
  <si>
    <t>AVADHSUGAR</t>
  </si>
  <si>
    <t>Avadh Sug &amp; Energy Ltd</t>
  </si>
  <si>
    <t>DWARKESH</t>
  </si>
  <si>
    <t>Dwarikesh Sugar Industrie</t>
  </si>
  <si>
    <t>Loss of Rs.65/-</t>
  </si>
  <si>
    <t>LTI JUL FUT</t>
  </si>
  <si>
    <t>4190-4200</t>
  </si>
  <si>
    <t>4350-4380</t>
  </si>
  <si>
    <t>GRASIM JUL FUT</t>
  </si>
  <si>
    <t>1720-1730</t>
  </si>
  <si>
    <t>1800-1830</t>
  </si>
  <si>
    <t>SIEMENS JUL FUT</t>
  </si>
  <si>
    <t>2010-2015</t>
  </si>
  <si>
    <t>AXISBANK JUL FUT</t>
  </si>
  <si>
    <t>ANKIN</t>
  </si>
  <si>
    <t>DECPO</t>
  </si>
  <si>
    <t>SHYAMSUNDER RAMLAL GUPTA</t>
  </si>
  <si>
    <t>SHEETAL</t>
  </si>
  <si>
    <t>PAULOMI MAYANK KOTHARI</t>
  </si>
  <si>
    <t>SSPNFIN</t>
  </si>
  <si>
    <t>ESPS FINSERVE PRIVATE LIMITED</t>
  </si>
  <si>
    <t>VMV</t>
  </si>
  <si>
    <t>ESPS FINSERVE PRIVATE LIMITED.</t>
  </si>
  <si>
    <t>QE SECURITIES</t>
  </si>
  <si>
    <t>PARU SECURITIES PVT. LTD.</t>
  </si>
  <si>
    <t>ICICIBANK JUL FUT</t>
  </si>
  <si>
    <t>650-652</t>
  </si>
  <si>
    <t>665-670</t>
  </si>
  <si>
    <t>SBIN JUL FUT</t>
  </si>
  <si>
    <t>LUPIN JUL FUT</t>
  </si>
  <si>
    <t>1162-1164</t>
  </si>
  <si>
    <t>NIFTY JUL FUT</t>
  </si>
  <si>
    <t>15840-15860</t>
  </si>
  <si>
    <t>15650-15600</t>
  </si>
  <si>
    <t>2820-2830</t>
  </si>
  <si>
    <t>Profit of Rs.3/-</t>
  </si>
  <si>
    <t>BANKNIFTY 35500 CE 01-JUL</t>
  </si>
  <si>
    <t>500-550</t>
  </si>
  <si>
    <t>TCS 3420 CE JUL</t>
  </si>
  <si>
    <t>72-75</t>
  </si>
  <si>
    <t>40-30</t>
  </si>
  <si>
    <t>Profit of Rs.25.5/-</t>
  </si>
  <si>
    <t>ADESHWAR</t>
  </si>
  <si>
    <t>ATIN SHRIGOPAL TIBREWALA</t>
  </si>
  <si>
    <t>AMISH RASIKLAL MEHTA</t>
  </si>
  <si>
    <t>AJANTSOY</t>
  </si>
  <si>
    <t>ARUN KUMAR JAIN</t>
  </si>
  <si>
    <t>AMRAAGRI</t>
  </si>
  <si>
    <t>NARESHKUMAR</t>
  </si>
  <si>
    <t>SEEMA LOKESH KAPOOR</t>
  </si>
  <si>
    <t>SUNIL GIRIDHARILAL RAHEJA</t>
  </si>
  <si>
    <t>OPG SECURITIES P LTD</t>
  </si>
  <si>
    <t>ARIES</t>
  </si>
  <si>
    <t>ARNOLD</t>
  </si>
  <si>
    <t>ULKA KIRAN KURUNDKAR</t>
  </si>
  <si>
    <t>AXITA</t>
  </si>
  <si>
    <t>ANSU INVESTMENT</t>
  </si>
  <si>
    <t>AERON OVERSEAS</t>
  </si>
  <si>
    <t>BNRSEC</t>
  </si>
  <si>
    <t>MANJU GAGGAR</t>
  </si>
  <si>
    <t>DANUBE</t>
  </si>
  <si>
    <t>SHAH BIREN P HUF</t>
  </si>
  <si>
    <t>KARUNA PRAVIN SHAH</t>
  </si>
  <si>
    <t>DEVHARI</t>
  </si>
  <si>
    <t>ASHOK KIRTANLAL SHAH</t>
  </si>
  <si>
    <t>DODLA</t>
  </si>
  <si>
    <t>GKN SECURITIES</t>
  </si>
  <si>
    <t>GIANLIFE</t>
  </si>
  <si>
    <t>JAYPALSINH S CHUDASAMA</t>
  </si>
  <si>
    <t>JAYPALSINH SURUBHA(HUF)</t>
  </si>
  <si>
    <t>HARYANA REFRACTORIES PRIVATE LIMITED</t>
  </si>
  <si>
    <t>MEHUL DINESH VASA</t>
  </si>
  <si>
    <t>MEHUL DINESH VASA (HUF)</t>
  </si>
  <si>
    <t>GKP</t>
  </si>
  <si>
    <t>BEELINE MERCHANT BANKING PRIVATE LIMITED</t>
  </si>
  <si>
    <t>HIRA HARESH VORA</t>
  </si>
  <si>
    <t>HIMGRANI</t>
  </si>
  <si>
    <t>PLYLAM ENTERPRISES PRIVATE LIMITED</t>
  </si>
  <si>
    <t>SHREE HOLDINGS</t>
  </si>
  <si>
    <t>HMVL</t>
  </si>
  <si>
    <t>MANSI SHARE &amp; STOCK ADVISORS PRIVATE LIMITED</t>
  </si>
  <si>
    <t>SETU SECURITIES PVT LTD</t>
  </si>
  <si>
    <t>LAVENDER INVESTMENTS LIMITED</t>
  </si>
  <si>
    <t>LORDSCHLO</t>
  </si>
  <si>
    <t>SAHNI LAL CHARANJIT</t>
  </si>
  <si>
    <t>SOHILA BAJAJ</t>
  </si>
  <si>
    <t>MAYUKH</t>
  </si>
  <si>
    <t>ECONO TRADE INDIA LIMITED</t>
  </si>
  <si>
    <t>SABAR SHAPUR IRANI</t>
  </si>
  <si>
    <t>MCLEODRUSS</t>
  </si>
  <si>
    <t>INDUSIND BANK LIMITED</t>
  </si>
  <si>
    <t>PANKAJ BABULAL VORA</t>
  </si>
  <si>
    <t>GLADIATOR VYAPAAR PRIVATE LIMITED</t>
  </si>
  <si>
    <t>MEDICAPQ</t>
  </si>
  <si>
    <t>DIPAK KANAYALAL SHAH</t>
  </si>
  <si>
    <t>MODCL</t>
  </si>
  <si>
    <t>VAIBHAV K DOSHI HUF</t>
  </si>
  <si>
    <t>MODULEX</t>
  </si>
  <si>
    <t>REWARD CONSTRUCTIONS PRIVATE LIMITED</t>
  </si>
  <si>
    <t>ANIRUDH MOHTA</t>
  </si>
  <si>
    <t>SYNTHITE INDUSTRIES LIMITED</t>
  </si>
  <si>
    <t>PANKAJPIYUS</t>
  </si>
  <si>
    <t>PRANABA KUMAR NAYAK</t>
  </si>
  <si>
    <t>PARLEIND</t>
  </si>
  <si>
    <t>PIL ENTERPRISE PRIVATE LIMITED</t>
  </si>
  <si>
    <t>PILITA</t>
  </si>
  <si>
    <t>PRISMMEDI</t>
  </si>
  <si>
    <t>JILESH NAVIN CHHEDA</t>
  </si>
  <si>
    <t>JASJOT SINGH</t>
  </si>
  <si>
    <t>QUADRANT</t>
  </si>
  <si>
    <t>INDSEC SECURITIES AND FINANCE LIMITED</t>
  </si>
  <si>
    <t>ADESH BROKING HOUSE</t>
  </si>
  <si>
    <t>RELCAPITAL</t>
  </si>
  <si>
    <t>TOPGAIN FINANCE PRIVATE LIMITED</t>
  </si>
  <si>
    <t>SICLTD</t>
  </si>
  <si>
    <t>DIVYAKANDA</t>
  </si>
  <si>
    <t>SNTCL</t>
  </si>
  <si>
    <t>IDEAL PLYWOOD TRADERS PRIVATE LIMITED</t>
  </si>
  <si>
    <t>DEEPTI GHANSHYAM GAVALI</t>
  </si>
  <si>
    <t>SUBASH RAMASHISH MISHRA</t>
  </si>
  <si>
    <t>STEELCAS</t>
  </si>
  <si>
    <t>MANALIBEN CHETANKUMAR TAMBOLI</t>
  </si>
  <si>
    <t>CHETANKUMAR MANMOHANBHAI TAMBOLI</t>
  </si>
  <si>
    <t>BELLWETHER CAPITAL PRIVATE LIMITED</t>
  </si>
  <si>
    <t>SUNRETAIL</t>
  </si>
  <si>
    <t>HEMANT DHARNIDHARKA</t>
  </si>
  <si>
    <t>SUPREMEINF</t>
  </si>
  <si>
    <t>NARESH ARJANDAS CHANDWANI</t>
  </si>
  <si>
    <t>KITARA PIIN 1101</t>
  </si>
  <si>
    <t>SYNTHFO</t>
  </si>
  <si>
    <t>URMILA RAMESH DADHIA</t>
  </si>
  <si>
    <t>VALIANT</t>
  </si>
  <si>
    <t>DUANE PARK PRIVATE LIMITED</t>
  </si>
  <si>
    <t>VARIMAN</t>
  </si>
  <si>
    <t>VIJAYAPRAKASH KATIKALA</t>
  </si>
  <si>
    <t>AGROPHOS</t>
  </si>
  <si>
    <t>Agro Phos India Limited</t>
  </si>
  <si>
    <t>ADROIT FINANCIAL SERVICES PVT LTD</t>
  </si>
  <si>
    <t>ALPHAGEO</t>
  </si>
  <si>
    <t>Alphageo (India) Limited</t>
  </si>
  <si>
    <t>ANDHRSUGAR</t>
  </si>
  <si>
    <t>The Andhra Sugars Ltd</t>
  </si>
  <si>
    <t>Aries Agro Limited</t>
  </si>
  <si>
    <t>BBTCL</t>
  </si>
  <si>
    <t>B&amp;B Triplewall Cont Ltd</t>
  </si>
  <si>
    <t>KEDIA ARUN KUMAR</t>
  </si>
  <si>
    <t>BCG</t>
  </si>
  <si>
    <t>Lycos Internet Limited</t>
  </si>
  <si>
    <t>ALPHA LEON ENTERPRISES LLP</t>
  </si>
  <si>
    <t>Dodla Dairy Limited</t>
  </si>
  <si>
    <t>PRABHULAL LALLUBHAI PAREKH</t>
  </si>
  <si>
    <t>MARUTI NANDAN COLONIZERS PRIVATE LIMITED</t>
  </si>
  <si>
    <t>TWO ROADS TRADING PRIVATE LIMITED</t>
  </si>
  <si>
    <t>VAIBHAV STOCK AND DERIVATIVES BROKING PRIVATE LIMITED</t>
  </si>
  <si>
    <t>NUMIV RESEARCH PRIVATE LIMITED</t>
  </si>
  <si>
    <t>DM TRADECOM PRIVATE LIMITED  .</t>
  </si>
  <si>
    <t>ELIXIR WEALTH MANAGEMENT PRIVATE LIMITED</t>
  </si>
  <si>
    <t>GOLDMINE STOCKS PRIVATE LIMITED</t>
  </si>
  <si>
    <t>ASHWIN STOCKS AND INVESTMENT PRIVATE LIMITED</t>
  </si>
  <si>
    <t>GSS</t>
  </si>
  <si>
    <t>GSS Infotech Limited</t>
  </si>
  <si>
    <t>ASHIT MAHENDRA MEHTA</t>
  </si>
  <si>
    <t>HEXATRADEX</t>
  </si>
  <si>
    <t>Hexa Tradex Limited</t>
  </si>
  <si>
    <t>SIDDESHWARI TRADEX PRIVATE LIMITED</t>
  </si>
  <si>
    <t>HISARMETAL</t>
  </si>
  <si>
    <t>Hisar Metal Ind. Limited</t>
  </si>
  <si>
    <t>ORION STOCKS LTD</t>
  </si>
  <si>
    <t>Hindustan Media Vent Ltd</t>
  </si>
  <si>
    <t>AVENUE CONSULTANCY</t>
  </si>
  <si>
    <t>ANKITA VISHAL SHAH</t>
  </si>
  <si>
    <t>ACHINTYA SECURITIES PRIVATE LIMITED</t>
  </si>
  <si>
    <t>MANSI SHARES &amp; STOCK ADVISORS PVT LTD</t>
  </si>
  <si>
    <t>INDBANK</t>
  </si>
  <si>
    <t>Indbank Merchant Banking</t>
  </si>
  <si>
    <t>BP EQUITIES PRIVATE LIMITED</t>
  </si>
  <si>
    <t>INDIAGLYCO</t>
  </si>
  <si>
    <t>India Glycols Ltd</t>
  </si>
  <si>
    <t>KIMS</t>
  </si>
  <si>
    <t>Krishna Inst of Med Sci L</t>
  </si>
  <si>
    <t>NOMURA INDIA INVESTMENT FUND MOTHER FUND</t>
  </si>
  <si>
    <t>MAXIND</t>
  </si>
  <si>
    <t>Max India Limited</t>
  </si>
  <si>
    <t>SIVA ENTERPRISES PRIVATE LIMITED</t>
  </si>
  <si>
    <t>MAXVIL</t>
  </si>
  <si>
    <t>Max Ventures and Inds Ltd</t>
  </si>
  <si>
    <t>McLeod Russel India Ltd.</t>
  </si>
  <si>
    <t>SANGHVI ASSOCIATES</t>
  </si>
  <si>
    <t>VISA CAPITAL PARTNERS</t>
  </si>
  <si>
    <t>MERCATOR</t>
  </si>
  <si>
    <t>Mercator Limited</t>
  </si>
  <si>
    <t>VIBRANT SECURITIES PVT. LTD</t>
  </si>
  <si>
    <t>MMP</t>
  </si>
  <si>
    <t>MMP Industries Limited</t>
  </si>
  <si>
    <t>KIFS  ENTERPRISE</t>
  </si>
  <si>
    <t>STEPPING STONE CONSTRUCTION PRIVATE LIMITED</t>
  </si>
  <si>
    <t>MANSUKH SECURITIES &amp; FINANCE LTD</t>
  </si>
  <si>
    <t>DAYAL TAHILRAM PARWANI</t>
  </si>
  <si>
    <t>National Alum Co Ltd</t>
  </si>
  <si>
    <t>KOTAK SECURITIES LTD</t>
  </si>
  <si>
    <t>NELCO</t>
  </si>
  <si>
    <t>Nelco Ltd.</t>
  </si>
  <si>
    <t>OMAXAUTO</t>
  </si>
  <si>
    <t>Omax Autos Limited</t>
  </si>
  <si>
    <t>ORIENTALTL</t>
  </si>
  <si>
    <t>Oriental Trimex Limited</t>
  </si>
  <si>
    <t>GAURAV DOSHI</t>
  </si>
  <si>
    <t>ARPIT JAIN HUF</t>
  </si>
  <si>
    <t>PIL Italica Lifestyle Ltd</t>
  </si>
  <si>
    <t>RAJVIR</t>
  </si>
  <si>
    <t>Rajvir Industries Limited</t>
  </si>
  <si>
    <t>MIHIKA INDUSTRIES LIMITED</t>
  </si>
  <si>
    <t>RAMASTEEL</t>
  </si>
  <si>
    <t>Rama Steel Tubes Limited</t>
  </si>
  <si>
    <t>INVICTUS STOCK RESEARCH PRIVATE LIMITED</t>
  </si>
  <si>
    <t>RCOM</t>
  </si>
  <si>
    <t>Reliance Comm. Ltd.</t>
  </si>
  <si>
    <t>Reliance Capital Limited</t>
  </si>
  <si>
    <t>SMSLIFE</t>
  </si>
  <si>
    <t>SMS Lifesciences (I) Ltd</t>
  </si>
  <si>
    <t>Thyrocare Tech Ltd</t>
  </si>
  <si>
    <t>PLUTUS WEALTH MANAGEMENT LLP</t>
  </si>
  <si>
    <t>UCALFUEL</t>
  </si>
  <si>
    <t>Ucal Fuel Systems Ltd</t>
  </si>
  <si>
    <t>M/S. PRARTHANA ENTERPRISES</t>
  </si>
  <si>
    <t>Uttam Galva Steels Limite</t>
  </si>
  <si>
    <t>PARTH INFIN BROKERS PVT LTD</t>
  </si>
  <si>
    <t>VISESHINFO</t>
  </si>
  <si>
    <t>Visesh Infotecnics Limite</t>
  </si>
  <si>
    <t>VISHWARAJ</t>
  </si>
  <si>
    <t>Vishwaraj Sugar Ind Ltd</t>
  </si>
  <si>
    <t>WEBELSOLAR</t>
  </si>
  <si>
    <t>Websol Energy System Ltd</t>
  </si>
  <si>
    <t>ZYANA STOCKS AND COMMODITIES</t>
  </si>
  <si>
    <t>ZICOM</t>
  </si>
  <si>
    <t>Zicom Electronic Security</t>
  </si>
  <si>
    <t>AJOONI</t>
  </si>
  <si>
    <t>Ajooni Biotech Limited</t>
  </si>
  <si>
    <t>PRITIKA ENGINEERING COMPONENTS PRIVATE LIMITED</t>
  </si>
  <si>
    <t>ANTGRAPHIC</t>
  </si>
  <si>
    <t>Antarctica Graphics Ltd</t>
  </si>
  <si>
    <t>REDDY G MADAN MOHAN</t>
  </si>
  <si>
    <t>SUMIT AGARWALLA</t>
  </si>
  <si>
    <t>RAISONNEUR CAPITAL LTD</t>
  </si>
  <si>
    <t>KOTAK MAHINDRA (INTERNATIONAL) LIMITED</t>
  </si>
  <si>
    <t>SOCIETE GENERALE</t>
  </si>
  <si>
    <t>ASHISH KACHOLIA</t>
  </si>
  <si>
    <t>MAX VENTURES INVESTMENT HOLDINGS PRIVATE LIMITED</t>
  </si>
  <si>
    <t>INDUSIND BANK LTD CLIENT A/C</t>
  </si>
  <si>
    <t>MITTAL ARCHANA</t>
  </si>
  <si>
    <t>VIMLA JAWANMALJI SHAH</t>
  </si>
  <si>
    <t>SANDEEP MEHTA HUF</t>
  </si>
  <si>
    <t>NASEEM AHMED ABDUL AHAD</t>
  </si>
  <si>
    <t>ORTINLAB</t>
  </si>
  <si>
    <t>Ortin Laboratories Ltd</t>
  </si>
  <si>
    <t>DASARI  BHUVANESWARI</t>
  </si>
  <si>
    <t>SURENDRA KUMAR KHEMKA</t>
  </si>
  <si>
    <t>SUPERHOUSE</t>
  </si>
  <si>
    <t>Superhouse Limited</t>
  </si>
  <si>
    <t>SEETHA  KUMARI</t>
  </si>
  <si>
    <t>TANLA</t>
  </si>
  <si>
    <t>Tanla Platforms Limited</t>
  </si>
  <si>
    <t>BANYAN INVESTMENTS LIMITED</t>
  </si>
  <si>
    <t>NALANDA INDIA EQUITY FUND LIMITED</t>
  </si>
  <si>
    <t>ADITYA VIKRAM AGARWAL (HUF)</t>
  </si>
  <si>
    <t>KEYNOTE COMMODITIES LTD</t>
  </si>
  <si>
    <t>IDBI BANK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</si>
</sst>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611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23" borderId="0" xfId="0" applyFont="1" applyFill="1" applyAlignment="1">
      <alignment horizontal="center"/>
    </xf>
    <xf numFmtId="0" fontId="8" fillId="56" borderId="35" xfId="0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16" fontId="7" fillId="56" borderId="35" xfId="16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46" fillId="2" borderId="37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8" fillId="2" borderId="35" xfId="0" applyFont="1" applyFill="1" applyBorder="1" applyAlignment="1">
      <alignment horizontal="left"/>
    </xf>
    <xf numFmtId="0" fontId="0" fillId="56" borderId="35" xfId="0" applyNumberFormat="1" applyFill="1" applyBorder="1" applyAlignment="1">
      <alignment horizontal="center" vertical="center"/>
    </xf>
    <xf numFmtId="164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2" fontId="7" fillId="56" borderId="35" xfId="0" applyNumberFormat="1" applyFont="1" applyFill="1" applyBorder="1" applyAlignment="1">
      <alignment horizontal="center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0" fontId="8" fillId="56" borderId="35" xfId="0" applyFont="1" applyFill="1" applyBorder="1" applyAlignment="1">
      <alignment horizontal="left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0" fontId="49" fillId="57" borderId="35" xfId="0" applyFont="1" applyFill="1" applyBorder="1"/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0" fontId="49" fillId="43" borderId="35" xfId="0" applyFont="1" applyFill="1" applyBorder="1" applyAlignment="1">
      <alignment horizontal="left"/>
    </xf>
    <xf numFmtId="0" fontId="49" fillId="43" borderId="35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8" fillId="2" borderId="35" xfId="0" applyFont="1" applyFill="1" applyBorder="1"/>
    <xf numFmtId="0" fontId="49" fillId="2" borderId="35" xfId="0" applyFont="1" applyFill="1" applyBorder="1" applyAlignment="1">
      <alignment horizontal="center" vertical="center"/>
    </xf>
    <xf numFmtId="2" fontId="49" fillId="2" borderId="36" xfId="0" applyNumberFormat="1" applyFont="1" applyFill="1" applyBorder="1" applyAlignment="1">
      <alignment horizontal="center" vertical="center"/>
    </xf>
    <xf numFmtId="2" fontId="49" fillId="2" borderId="35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69" fontId="49" fillId="2" borderId="35" xfId="0" applyNumberFormat="1" applyFont="1" applyFill="1" applyBorder="1" applyAlignment="1">
      <alignment horizontal="center" vertical="center"/>
    </xf>
    <xf numFmtId="43" fontId="49" fillId="2" borderId="35" xfId="160" applyFont="1" applyFill="1" applyBorder="1" applyAlignment="1">
      <alignment horizontal="center" vertical="center"/>
    </xf>
    <xf numFmtId="16" fontId="49" fillId="2" borderId="35" xfId="160" applyNumberFormat="1" applyFont="1" applyFill="1" applyBorder="1" applyAlignment="1">
      <alignment horizontal="center" vertical="center"/>
    </xf>
    <xf numFmtId="0" fontId="8" fillId="43" borderId="35" xfId="0" applyFont="1" applyFill="1" applyBorder="1"/>
    <xf numFmtId="2" fontId="49" fillId="43" borderId="36" xfId="0" applyNumberFormat="1" applyFont="1" applyFill="1" applyBorder="1" applyAlignment="1">
      <alignment horizontal="center" vertical="center"/>
    </xf>
    <xf numFmtId="2" fontId="49" fillId="43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/>
    <xf numFmtId="0" fontId="49" fillId="56" borderId="35" xfId="0" applyFont="1" applyFill="1" applyBorder="1" applyAlignment="1">
      <alignment horizontal="center" vertical="center"/>
    </xf>
    <xf numFmtId="0" fontId="0" fillId="43" borderId="35" xfId="0" applyNumberFormat="1" applyFill="1" applyBorder="1" applyAlignment="1">
      <alignment horizontal="center" vertical="center"/>
    </xf>
    <xf numFmtId="164" fontId="0" fillId="43" borderId="35" xfId="0" applyNumberFormat="1" applyFill="1" applyBorder="1" applyAlignment="1">
      <alignment horizontal="center" vertical="center"/>
    </xf>
    <xf numFmtId="15" fontId="0" fillId="43" borderId="35" xfId="0" applyNumberFormat="1" applyFill="1" applyBorder="1" applyAlignment="1">
      <alignment horizontal="center" vertical="center"/>
    </xf>
    <xf numFmtId="43" fontId="46" fillId="43" borderId="35" xfId="160" applyFont="1" applyFill="1" applyBorder="1" applyAlignment="1">
      <alignment horizontal="center" vertical="top"/>
    </xf>
    <xf numFmtId="0" fontId="0" fillId="43" borderId="35" xfId="0" applyFill="1" applyBorder="1" applyAlignment="1">
      <alignment horizontal="center" vertical="center"/>
    </xf>
    <xf numFmtId="0" fontId="46" fillId="43" borderId="35" xfId="0" applyFont="1" applyFill="1" applyBorder="1" applyAlignment="1">
      <alignment horizontal="center" vertical="top"/>
    </xf>
    <xf numFmtId="2" fontId="49" fillId="56" borderId="36" xfId="0" applyNumberFormat="1" applyFont="1" applyFill="1" applyBorder="1" applyAlignment="1">
      <alignment horizontal="center" vertical="center"/>
    </xf>
    <xf numFmtId="2" fontId="49" fillId="56" borderId="35" xfId="0" applyNumberFormat="1" applyFont="1" applyFill="1" applyBorder="1" applyAlignment="1">
      <alignment horizontal="center" vertical="center"/>
    </xf>
    <xf numFmtId="17" fontId="8" fillId="2" borderId="35" xfId="0" applyNumberFormat="1" applyFont="1" applyFill="1" applyBorder="1" applyAlignment="1">
      <alignment horizontal="center" vertical="center"/>
    </xf>
    <xf numFmtId="0" fontId="49" fillId="43" borderId="36" xfId="0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0" fontId="8" fillId="56" borderId="35" xfId="0" applyNumberFormat="1" applyFont="1" applyFill="1" applyBorder="1" applyAlignment="1">
      <alignment horizontal="center" vertical="center"/>
    </xf>
    <xf numFmtId="164" fontId="8" fillId="56" borderId="35" xfId="0" applyNumberFormat="1" applyFont="1" applyFill="1" applyBorder="1" applyAlignment="1">
      <alignment horizontal="center" vertical="center"/>
    </xf>
    <xf numFmtId="165" fontId="8" fillId="56" borderId="35" xfId="0" applyNumberFormat="1" applyFont="1" applyFill="1" applyBorder="1" applyAlignment="1">
      <alignment horizontal="center" vertical="center"/>
    </xf>
    <xf numFmtId="169" fontId="49" fillId="56" borderId="35" xfId="0" applyNumberFormat="1" applyFont="1" applyFill="1" applyBorder="1" applyAlignment="1">
      <alignment horizontal="center" vertical="center"/>
    </xf>
    <xf numFmtId="43" fontId="49" fillId="56" borderId="35" xfId="160" applyFont="1" applyFill="1" applyBorder="1" applyAlignment="1">
      <alignment horizontal="center" vertical="center"/>
    </xf>
    <xf numFmtId="16" fontId="49" fillId="56" borderId="35" xfId="160" applyNumberFormat="1" applyFont="1" applyFill="1" applyBorder="1" applyAlignment="1">
      <alignment horizontal="center" vertical="center"/>
    </xf>
    <xf numFmtId="16" fontId="51" fillId="56" borderId="35" xfId="160" applyNumberFormat="1" applyFont="1" applyFill="1" applyBorder="1" applyAlignment="1">
      <alignment horizontal="center" vertical="center"/>
    </xf>
    <xf numFmtId="0" fontId="8" fillId="43" borderId="35" xfId="0" applyNumberFormat="1" applyFont="1" applyFill="1" applyBorder="1" applyAlignment="1">
      <alignment horizontal="center" vertical="center"/>
    </xf>
    <xf numFmtId="164" fontId="8" fillId="43" borderId="35" xfId="0" applyNumberFormat="1" applyFont="1" applyFill="1" applyBorder="1" applyAlignment="1">
      <alignment horizontal="center" vertical="center"/>
    </xf>
    <xf numFmtId="165" fontId="8" fillId="43" borderId="35" xfId="0" applyNumberFormat="1" applyFont="1" applyFill="1" applyBorder="1" applyAlignment="1">
      <alignment horizontal="center" vertical="center"/>
    </xf>
    <xf numFmtId="169" fontId="49" fillId="43" borderId="35" xfId="0" applyNumberFormat="1" applyFont="1" applyFill="1" applyBorder="1" applyAlignment="1">
      <alignment horizontal="center" vertical="center"/>
    </xf>
    <xf numFmtId="43" fontId="49" fillId="43" borderId="35" xfId="160" applyFont="1" applyFill="1" applyBorder="1" applyAlignment="1">
      <alignment horizontal="center" vertical="center"/>
    </xf>
    <xf numFmtId="16" fontId="49" fillId="43" borderId="35" xfId="160" applyNumberFormat="1" applyFont="1" applyFill="1" applyBorder="1" applyAlignment="1">
      <alignment horizontal="center" vertical="center"/>
    </xf>
    <xf numFmtId="16" fontId="51" fillId="43" borderId="35" xfId="160" applyNumberFormat="1" applyFont="1" applyFill="1" applyBorder="1" applyAlignment="1">
      <alignment horizontal="center" vertical="center"/>
    </xf>
    <xf numFmtId="0" fontId="8" fillId="2" borderId="35" xfId="0" applyNumberFormat="1" applyFont="1" applyFill="1" applyBorder="1" applyAlignment="1">
      <alignment horizontal="center" vertical="center"/>
    </xf>
    <xf numFmtId="164" fontId="8" fillId="2" borderId="35" xfId="0" applyNumberFormat="1" applyFont="1" applyFill="1" applyBorder="1" applyAlignment="1">
      <alignment horizontal="center" vertical="center"/>
    </xf>
    <xf numFmtId="165" fontId="8" fillId="2" borderId="35" xfId="0" applyNumberFormat="1" applyFont="1" applyFill="1" applyBorder="1" applyAlignment="1">
      <alignment horizontal="center" vertical="center"/>
    </xf>
    <xf numFmtId="16" fontId="51" fillId="2" borderId="35" xfId="160" applyNumberFormat="1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0" fontId="49" fillId="58" borderId="35" xfId="0" applyFont="1" applyFill="1" applyBorder="1" applyAlignment="1">
      <alignment horizontal="center" vertical="center"/>
    </xf>
    <xf numFmtId="0" fontId="49" fillId="43" borderId="37" xfId="0" applyNumberFormat="1" applyFont="1" applyFill="1" applyBorder="1" applyAlignment="1">
      <alignment horizontal="center" vertical="center"/>
    </xf>
    <xf numFmtId="164" fontId="49" fillId="43" borderId="35" xfId="0" applyNumberFormat="1" applyFont="1" applyFill="1" applyBorder="1" applyAlignment="1">
      <alignment horizontal="center" vertical="center"/>
    </xf>
    <xf numFmtId="165" fontId="49" fillId="43" borderId="35" xfId="0" applyNumberFormat="1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4" fontId="8" fillId="58" borderId="37" xfId="0" applyNumberFormat="1" applyFont="1" applyFill="1" applyBorder="1" applyAlignment="1">
      <alignment horizontal="center" vertical="center"/>
    </xf>
    <xf numFmtId="0" fontId="49" fillId="58" borderId="36" xfId="0" applyFont="1" applyFill="1" applyBorder="1" applyAlignment="1">
      <alignment horizontal="center" vertical="center"/>
    </xf>
    <xf numFmtId="2" fontId="49" fillId="58" borderId="36" xfId="0" applyNumberFormat="1" applyFont="1" applyFill="1" applyBorder="1" applyAlignment="1">
      <alignment horizontal="center" vertical="center"/>
    </xf>
    <xf numFmtId="169" fontId="49" fillId="58" borderId="35" xfId="0" applyNumberFormat="1" applyFont="1" applyFill="1" applyBorder="1" applyAlignment="1">
      <alignment horizontal="center" vertical="center"/>
    </xf>
    <xf numFmtId="43" fontId="49" fillId="58" borderId="35" xfId="160" applyFont="1" applyFill="1" applyBorder="1" applyAlignment="1">
      <alignment horizontal="center" vertical="center"/>
    </xf>
    <xf numFmtId="16" fontId="49" fillId="58" borderId="35" xfId="16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15" fontId="8" fillId="56" borderId="35" xfId="0" applyNumberFormat="1" applyFont="1" applyFill="1" applyBorder="1" applyAlignment="1">
      <alignment horizontal="center" vertical="center"/>
    </xf>
    <xf numFmtId="43" fontId="8" fillId="56" borderId="35" xfId="160" applyFont="1" applyFill="1" applyBorder="1" applyAlignment="1">
      <alignment horizontal="center" vertical="top"/>
    </xf>
    <xf numFmtId="0" fontId="8" fillId="56" borderId="35" xfId="0" applyFont="1" applyFill="1" applyBorder="1" applyAlignment="1">
      <alignment horizontal="center" vertical="top"/>
    </xf>
    <xf numFmtId="10" fontId="49" fillId="56" borderId="35" xfId="51" applyNumberFormat="1" applyFont="1" applyFill="1" applyBorder="1" applyAlignment="1" applyProtection="1">
      <alignment horizontal="center" vertical="center" wrapText="1"/>
    </xf>
    <xf numFmtId="15" fontId="8" fillId="2" borderId="0" xfId="0" applyNumberFormat="1" applyFont="1" applyFill="1" applyBorder="1" applyAlignment="1">
      <alignment horizontal="center" vertical="center"/>
    </xf>
    <xf numFmtId="43" fontId="8" fillId="2" borderId="35" xfId="160" applyFont="1" applyFill="1" applyBorder="1" applyAlignment="1">
      <alignment horizontal="center" vertical="top"/>
    </xf>
    <xf numFmtId="0" fontId="8" fillId="2" borderId="35" xfId="0" applyFont="1" applyFill="1" applyBorder="1" applyAlignment="1">
      <alignment horizontal="center" vertical="top"/>
    </xf>
    <xf numFmtId="10" fontId="49" fillId="2" borderId="35" xfId="51" applyNumberFormat="1" applyFont="1" applyFill="1" applyBorder="1" applyAlignment="1" applyProtection="1">
      <alignment horizontal="center" vertical="center" wrapText="1"/>
    </xf>
    <xf numFmtId="0" fontId="8" fillId="2" borderId="39" xfId="0" applyFont="1" applyFill="1" applyBorder="1" applyAlignment="1">
      <alignment horizontal="center"/>
    </xf>
    <xf numFmtId="165" fontId="8" fillId="8" borderId="4" xfId="0" applyNumberFormat="1" applyFont="1" applyFill="1" applyBorder="1" applyAlignment="1">
      <alignment horizontal="center" vertical="center"/>
    </xf>
    <xf numFmtId="165" fontId="8" fillId="8" borderId="10" xfId="0" applyNumberFormat="1" applyFont="1" applyFill="1" applyBorder="1" applyAlignment="1">
      <alignment horizontal="center" vertical="center"/>
    </xf>
    <xf numFmtId="0" fontId="49" fillId="2" borderId="4" xfId="0" applyFont="1" applyFill="1" applyBorder="1"/>
    <xf numFmtId="0" fontId="8" fillId="2" borderId="35" xfId="0" applyFont="1" applyFill="1" applyBorder="1" applyAlignment="1">
      <alignment horizontal="center"/>
    </xf>
    <xf numFmtId="0" fontId="8" fillId="7" borderId="35" xfId="0" applyFont="1" applyFill="1" applyBorder="1" applyAlignment="1">
      <alignment horizontal="center"/>
    </xf>
    <xf numFmtId="2" fontId="8" fillId="2" borderId="35" xfId="0" applyNumberFormat="1" applyFont="1" applyFill="1" applyBorder="1" applyAlignment="1">
      <alignment horizontal="center" vertical="center" wrapText="1"/>
    </xf>
    <xf numFmtId="10" fontId="8" fillId="2" borderId="35" xfId="51" applyNumberFormat="1" applyFont="1" applyFill="1" applyBorder="1" applyAlignment="1" applyProtection="1">
      <alignment horizontal="center" vertical="center" wrapText="1"/>
    </xf>
    <xf numFmtId="0" fontId="8" fillId="8" borderId="35" xfId="0" applyFont="1" applyFill="1" applyBorder="1" applyAlignment="1">
      <alignment horizontal="center"/>
    </xf>
    <xf numFmtId="14" fontId="8" fillId="8" borderId="35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right"/>
    </xf>
    <xf numFmtId="1" fontId="8" fillId="56" borderId="35" xfId="0" applyNumberFormat="1" applyFont="1" applyFill="1" applyBorder="1" applyAlignment="1">
      <alignment horizontal="center" vertical="center"/>
    </xf>
    <xf numFmtId="1" fontId="8" fillId="43" borderId="35" xfId="0" applyNumberFormat="1" applyFont="1" applyFill="1" applyBorder="1" applyAlignment="1">
      <alignment horizontal="center" vertical="center"/>
    </xf>
    <xf numFmtId="10" fontId="49" fillId="43" borderId="35" xfId="51" applyNumberFormat="1" applyFont="1" applyFill="1" applyBorder="1" applyAlignment="1" applyProtection="1">
      <alignment horizontal="center" vertical="center" wrapText="1"/>
    </xf>
    <xf numFmtId="1" fontId="8" fillId="2" borderId="35" xfId="0" applyNumberFormat="1" applyFont="1" applyFill="1" applyBorder="1" applyAlignment="1">
      <alignment horizontal="center" vertical="center"/>
    </xf>
    <xf numFmtId="0" fontId="0" fillId="43" borderId="0" xfId="0" applyFill="1" applyBorder="1"/>
    <xf numFmtId="0" fontId="46" fillId="0" borderId="0" xfId="139" applyBorder="1"/>
    <xf numFmtId="0" fontId="46" fillId="0" borderId="0" xfId="139" applyBorder="1" applyAlignment="1">
      <alignment horizontal="left"/>
    </xf>
    <xf numFmtId="15" fontId="0" fillId="0" borderId="0" xfId="0" applyNumberFormat="1" applyBorder="1"/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0" fillId="0" borderId="0" xfId="139" applyFont="1" applyBorder="1"/>
    <xf numFmtId="0" fontId="25" fillId="0" borderId="0" xfId="146" applyNumberFormat="1" applyBorder="1"/>
    <xf numFmtId="10" fontId="25" fillId="2" borderId="0" xfId="55" applyNumberFormat="1" applyFont="1" applyFill="1" applyBorder="1" applyAlignment="1">
      <alignment horizontal="center"/>
    </xf>
    <xf numFmtId="0" fontId="49" fillId="56" borderId="36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43" fontId="49" fillId="43" borderId="36" xfId="160" applyFont="1" applyFill="1" applyBorder="1" applyAlignment="1">
      <alignment horizontal="center" vertical="center"/>
    </xf>
    <xf numFmtId="43" fontId="49" fillId="43" borderId="37" xfId="160" applyFont="1" applyFill="1" applyBorder="1" applyAlignment="1">
      <alignment horizontal="center" vertical="center"/>
    </xf>
    <xf numFmtId="16" fontId="49" fillId="43" borderId="36" xfId="160" applyNumberFormat="1" applyFont="1" applyFill="1" applyBorder="1" applyAlignment="1">
      <alignment horizontal="center" vertical="center"/>
    </xf>
    <xf numFmtId="16" fontId="49" fillId="43" borderId="37" xfId="160" applyNumberFormat="1" applyFont="1" applyFill="1" applyBorder="1" applyAlignment="1">
      <alignment horizontal="center" vertical="center"/>
    </xf>
    <xf numFmtId="0" fontId="8" fillId="43" borderId="36" xfId="0" applyFont="1" applyFill="1" applyBorder="1" applyAlignment="1">
      <alignment horizontal="center" vertical="center"/>
    </xf>
    <xf numFmtId="0" fontId="8" fillId="43" borderId="37" xfId="0" applyFont="1" applyFill="1" applyBorder="1" applyAlignment="1">
      <alignment horizontal="center" vertical="center"/>
    </xf>
    <xf numFmtId="164" fontId="8" fillId="43" borderId="36" xfId="0" applyNumberFormat="1" applyFont="1" applyFill="1" applyBorder="1" applyAlignment="1">
      <alignment horizontal="center" vertical="center"/>
    </xf>
    <xf numFmtId="164" fontId="8" fillId="43" borderId="37" xfId="0" applyNumberFormat="1" applyFont="1" applyFill="1" applyBorder="1" applyAlignment="1">
      <alignment horizontal="center" vertical="center"/>
    </xf>
    <xf numFmtId="0" fontId="49" fillId="43" borderId="36" xfId="0" applyFont="1" applyFill="1" applyBorder="1" applyAlignment="1">
      <alignment horizontal="center" vertical="center"/>
    </xf>
    <xf numFmtId="0" fontId="49" fillId="43" borderId="37" xfId="0" applyFont="1" applyFill="1" applyBorder="1" applyAlignment="1">
      <alignment horizontal="center" vertical="center"/>
    </xf>
    <xf numFmtId="43" fontId="49" fillId="56" borderId="36" xfId="160" applyFont="1" applyFill="1" applyBorder="1" applyAlignment="1">
      <alignment horizontal="center" vertical="center"/>
    </xf>
    <xf numFmtId="43" fontId="49" fillId="56" borderId="37" xfId="160" applyFont="1" applyFill="1" applyBorder="1" applyAlignment="1">
      <alignment horizontal="center" vertical="center"/>
    </xf>
    <xf numFmtId="16" fontId="51" fillId="56" borderId="36" xfId="160" applyNumberFormat="1" applyFont="1" applyFill="1" applyBorder="1" applyAlignment="1">
      <alignment horizontal="center" vertical="center"/>
    </xf>
    <xf numFmtId="16" fontId="51" fillId="56" borderId="37" xfId="160" applyNumberFormat="1" applyFont="1" applyFill="1" applyBorder="1" applyAlignment="1">
      <alignment horizontal="center" vertical="center"/>
    </xf>
    <xf numFmtId="0" fontId="8" fillId="56" borderId="36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6" xfId="0" applyNumberFormat="1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16" fontId="49" fillId="56" borderId="36" xfId="160" applyNumberFormat="1" applyFont="1" applyFill="1" applyBorder="1" applyAlignment="1">
      <alignment horizontal="center" vertical="center"/>
    </xf>
    <xf numFmtId="16" fontId="49" fillId="56" borderId="37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179</xdr:row>
      <xdr:rowOff>560</xdr:rowOff>
    </xdr:from>
    <xdr:to>
      <xdr:col>11</xdr:col>
      <xdr:colOff>133350</xdr:colOff>
      <xdr:row>193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178</xdr:row>
      <xdr:rowOff>135030</xdr:rowOff>
    </xdr:from>
    <xdr:to>
      <xdr:col>4</xdr:col>
      <xdr:colOff>311524</xdr:colOff>
      <xdr:row>183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44376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59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9"/>
  <sheetViews>
    <sheetView zoomScale="85" zoomScaleNormal="85" workbookViewId="0">
      <pane ySplit="10" topLeftCell="A11" activePane="bottomLeft" state="frozen"/>
      <selection pane="bottomLeft" activeCell="Q11" sqref="Q1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44376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78" t="s">
        <v>16</v>
      </c>
      <c r="B9" s="580" t="s">
        <v>17</v>
      </c>
      <c r="C9" s="580" t="s">
        <v>18</v>
      </c>
      <c r="D9" s="580" t="s">
        <v>827</v>
      </c>
      <c r="E9" s="251" t="s">
        <v>19</v>
      </c>
      <c r="F9" s="251" t="s">
        <v>20</v>
      </c>
      <c r="G9" s="575" t="s">
        <v>21</v>
      </c>
      <c r="H9" s="576"/>
      <c r="I9" s="577"/>
      <c r="J9" s="575" t="s">
        <v>22</v>
      </c>
      <c r="K9" s="576"/>
      <c r="L9" s="577"/>
      <c r="M9" s="251"/>
      <c r="N9" s="258"/>
      <c r="O9" s="258"/>
      <c r="P9" s="258"/>
    </row>
    <row r="10" spans="1:16" ht="59.25" customHeight="1">
      <c r="A10" s="579"/>
      <c r="B10" s="581" t="s">
        <v>17</v>
      </c>
      <c r="C10" s="581"/>
      <c r="D10" s="581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2" t="s">
        <v>34</v>
      </c>
      <c r="C11" s="423" t="s">
        <v>35</v>
      </c>
      <c r="D11" s="424">
        <v>44406</v>
      </c>
      <c r="E11" s="275">
        <v>35516.15</v>
      </c>
      <c r="F11" s="275">
        <v>35618.716666666667</v>
      </c>
      <c r="G11" s="287">
        <v>35247.433333333334</v>
      </c>
      <c r="H11" s="287">
        <v>34978.716666666667</v>
      </c>
      <c r="I11" s="287">
        <v>34607.433333333334</v>
      </c>
      <c r="J11" s="287">
        <v>35887.433333333334</v>
      </c>
      <c r="K11" s="287">
        <v>36258.716666666674</v>
      </c>
      <c r="L11" s="287">
        <v>36527.433333333334</v>
      </c>
      <c r="M11" s="274">
        <v>35990</v>
      </c>
      <c r="N11" s="274">
        <v>35350</v>
      </c>
      <c r="O11" s="421">
        <v>2053950</v>
      </c>
      <c r="P11" s="422">
        <v>2.4720614647774895E-2</v>
      </c>
    </row>
    <row r="12" spans="1:16" ht="15">
      <c r="A12" s="254">
        <v>2</v>
      </c>
      <c r="B12" s="342" t="s">
        <v>34</v>
      </c>
      <c r="C12" s="423" t="s">
        <v>36</v>
      </c>
      <c r="D12" s="424">
        <v>44406</v>
      </c>
      <c r="E12" s="288">
        <v>15854.95</v>
      </c>
      <c r="F12" s="288">
        <v>15870.133333333333</v>
      </c>
      <c r="G12" s="289">
        <v>15810.266666666666</v>
      </c>
      <c r="H12" s="289">
        <v>15765.583333333334</v>
      </c>
      <c r="I12" s="289">
        <v>15705.716666666667</v>
      </c>
      <c r="J12" s="289">
        <v>15914.816666666666</v>
      </c>
      <c r="K12" s="289">
        <v>15974.683333333331</v>
      </c>
      <c r="L12" s="289">
        <v>16019.366666666665</v>
      </c>
      <c r="M12" s="276">
        <v>15930</v>
      </c>
      <c r="N12" s="276">
        <v>15825.45</v>
      </c>
      <c r="O12" s="291">
        <v>9934050</v>
      </c>
      <c r="P12" s="292">
        <v>-1.23677107307786E-2</v>
      </c>
    </row>
    <row r="13" spans="1:16" ht="15">
      <c r="A13" s="254">
        <v>3</v>
      </c>
      <c r="B13" s="342" t="s">
        <v>34</v>
      </c>
      <c r="C13" s="423" t="s">
        <v>825</v>
      </c>
      <c r="D13" s="424">
        <v>44406</v>
      </c>
      <c r="E13" s="395">
        <v>16707.849999999999</v>
      </c>
      <c r="F13" s="395">
        <v>16733.350000000002</v>
      </c>
      <c r="G13" s="396">
        <v>16635.050000000003</v>
      </c>
      <c r="H13" s="396">
        <v>16562.25</v>
      </c>
      <c r="I13" s="396">
        <v>16463.95</v>
      </c>
      <c r="J13" s="396">
        <v>16806.150000000005</v>
      </c>
      <c r="K13" s="396">
        <v>16904.45</v>
      </c>
      <c r="L13" s="396">
        <v>16977.250000000007</v>
      </c>
      <c r="M13" s="397">
        <v>16831.650000000001</v>
      </c>
      <c r="N13" s="397">
        <v>16660.55</v>
      </c>
      <c r="O13" s="398">
        <v>12640</v>
      </c>
      <c r="P13" s="399">
        <v>6.369426751592357E-3</v>
      </c>
    </row>
    <row r="14" spans="1:16" ht="15">
      <c r="A14" s="254">
        <v>4</v>
      </c>
      <c r="B14" s="357" t="s">
        <v>835</v>
      </c>
      <c r="C14" s="423" t="s">
        <v>735</v>
      </c>
      <c r="D14" s="424">
        <v>44406</v>
      </c>
      <c r="E14" s="288">
        <v>870.95</v>
      </c>
      <c r="F14" s="288">
        <v>868.19999999999993</v>
      </c>
      <c r="G14" s="289">
        <v>861.39999999999986</v>
      </c>
      <c r="H14" s="289">
        <v>851.84999999999991</v>
      </c>
      <c r="I14" s="289">
        <v>845.04999999999984</v>
      </c>
      <c r="J14" s="289">
        <v>877.74999999999989</v>
      </c>
      <c r="K14" s="289">
        <v>884.54999999999984</v>
      </c>
      <c r="L14" s="289">
        <v>894.09999999999991</v>
      </c>
      <c r="M14" s="276">
        <v>875</v>
      </c>
      <c r="N14" s="276">
        <v>858.65</v>
      </c>
      <c r="O14" s="291">
        <v>2352800</v>
      </c>
      <c r="P14" s="292">
        <v>1.391941391941392E-2</v>
      </c>
    </row>
    <row r="15" spans="1:16" ht="15">
      <c r="A15" s="254">
        <v>5</v>
      </c>
      <c r="B15" s="357" t="s">
        <v>78</v>
      </c>
      <c r="C15" s="423" t="s">
        <v>224</v>
      </c>
      <c r="D15" s="424">
        <v>44406</v>
      </c>
      <c r="E15" s="288">
        <v>221</v>
      </c>
      <c r="F15" s="288">
        <v>222.29999999999998</v>
      </c>
      <c r="G15" s="289">
        <v>218.29999999999995</v>
      </c>
      <c r="H15" s="289">
        <v>215.59999999999997</v>
      </c>
      <c r="I15" s="289">
        <v>211.59999999999994</v>
      </c>
      <c r="J15" s="289">
        <v>224.99999999999997</v>
      </c>
      <c r="K15" s="289">
        <v>229.00000000000003</v>
      </c>
      <c r="L15" s="289">
        <v>231.7</v>
      </c>
      <c r="M15" s="276">
        <v>226.3</v>
      </c>
      <c r="N15" s="276">
        <v>219.6</v>
      </c>
      <c r="O15" s="291">
        <v>4461600</v>
      </c>
      <c r="P15" s="292">
        <v>0.30197268588770865</v>
      </c>
    </row>
    <row r="16" spans="1:16" ht="15">
      <c r="A16" s="254">
        <v>6</v>
      </c>
      <c r="B16" s="342" t="s">
        <v>37</v>
      </c>
      <c r="C16" s="423" t="s">
        <v>38</v>
      </c>
      <c r="D16" s="424">
        <v>44406</v>
      </c>
      <c r="E16" s="288">
        <v>2061.15</v>
      </c>
      <c r="F16" s="288">
        <v>2055.9</v>
      </c>
      <c r="G16" s="289">
        <v>2040.8000000000002</v>
      </c>
      <c r="H16" s="289">
        <v>2020.45</v>
      </c>
      <c r="I16" s="289">
        <v>2005.3500000000001</v>
      </c>
      <c r="J16" s="289">
        <v>2076.25</v>
      </c>
      <c r="K16" s="289">
        <v>2091.3499999999995</v>
      </c>
      <c r="L16" s="289">
        <v>2111.7000000000003</v>
      </c>
      <c r="M16" s="276">
        <v>2071</v>
      </c>
      <c r="N16" s="276">
        <v>2035.55</v>
      </c>
      <c r="O16" s="291">
        <v>2457500</v>
      </c>
      <c r="P16" s="292">
        <v>1.1733223548785508E-2</v>
      </c>
    </row>
    <row r="17" spans="1:16" ht="15">
      <c r="A17" s="254">
        <v>7</v>
      </c>
      <c r="B17" s="342" t="s">
        <v>39</v>
      </c>
      <c r="C17" s="423" t="s">
        <v>40</v>
      </c>
      <c r="D17" s="424">
        <v>44406</v>
      </c>
      <c r="E17" s="288">
        <v>1534.4</v>
      </c>
      <c r="F17" s="288">
        <v>1544.05</v>
      </c>
      <c r="G17" s="289">
        <v>1515.35</v>
      </c>
      <c r="H17" s="289">
        <v>1496.3</v>
      </c>
      <c r="I17" s="289">
        <v>1467.6</v>
      </c>
      <c r="J17" s="289">
        <v>1563.1</v>
      </c>
      <c r="K17" s="289">
        <v>1591.8000000000002</v>
      </c>
      <c r="L17" s="289">
        <v>1610.85</v>
      </c>
      <c r="M17" s="276">
        <v>1572.75</v>
      </c>
      <c r="N17" s="276">
        <v>1525</v>
      </c>
      <c r="O17" s="291">
        <v>16359000</v>
      </c>
      <c r="P17" s="292">
        <v>-4.3213633597078511E-3</v>
      </c>
    </row>
    <row r="18" spans="1:16" ht="15">
      <c r="A18" s="254">
        <v>8</v>
      </c>
      <c r="B18" s="342" t="s">
        <v>39</v>
      </c>
      <c r="C18" s="423" t="s">
        <v>41</v>
      </c>
      <c r="D18" s="424">
        <v>44406</v>
      </c>
      <c r="E18" s="288">
        <v>720.3</v>
      </c>
      <c r="F18" s="288">
        <v>723.84999999999991</v>
      </c>
      <c r="G18" s="289">
        <v>713.04999999999984</v>
      </c>
      <c r="H18" s="289">
        <v>705.8</v>
      </c>
      <c r="I18" s="289">
        <v>694.99999999999989</v>
      </c>
      <c r="J18" s="289">
        <v>731.0999999999998</v>
      </c>
      <c r="K18" s="289">
        <v>741.9</v>
      </c>
      <c r="L18" s="289">
        <v>749.14999999999975</v>
      </c>
      <c r="M18" s="276">
        <v>734.65</v>
      </c>
      <c r="N18" s="276">
        <v>716.6</v>
      </c>
      <c r="O18" s="291">
        <v>81501250</v>
      </c>
      <c r="P18" s="292">
        <v>5.8157472541034184E-3</v>
      </c>
    </row>
    <row r="19" spans="1:16" ht="15">
      <c r="A19" s="254">
        <v>9</v>
      </c>
      <c r="B19" s="342" t="s">
        <v>51</v>
      </c>
      <c r="C19" s="423" t="s">
        <v>226</v>
      </c>
      <c r="D19" s="424">
        <v>44406</v>
      </c>
      <c r="E19" s="288">
        <v>3150.1</v>
      </c>
      <c r="F19" s="288">
        <v>3156.8000000000006</v>
      </c>
      <c r="G19" s="289">
        <v>3109.1000000000013</v>
      </c>
      <c r="H19" s="289">
        <v>3068.1000000000008</v>
      </c>
      <c r="I19" s="289">
        <v>3020.4000000000015</v>
      </c>
      <c r="J19" s="289">
        <v>3197.8000000000011</v>
      </c>
      <c r="K19" s="289">
        <v>3245.5000000000009</v>
      </c>
      <c r="L19" s="289">
        <v>3286.5000000000009</v>
      </c>
      <c r="M19" s="276">
        <v>3204.5</v>
      </c>
      <c r="N19" s="276">
        <v>3115.8</v>
      </c>
      <c r="O19" s="291">
        <v>522400</v>
      </c>
      <c r="P19" s="292">
        <v>1.8720748829953199E-2</v>
      </c>
    </row>
    <row r="20" spans="1:16" ht="15">
      <c r="A20" s="254">
        <v>10</v>
      </c>
      <c r="B20" s="342" t="s">
        <v>43</v>
      </c>
      <c r="C20" s="423" t="s">
        <v>44</v>
      </c>
      <c r="D20" s="424">
        <v>44406</v>
      </c>
      <c r="E20" s="288">
        <v>749.1</v>
      </c>
      <c r="F20" s="288">
        <v>748.4</v>
      </c>
      <c r="G20" s="289">
        <v>743.8</v>
      </c>
      <c r="H20" s="289">
        <v>738.5</v>
      </c>
      <c r="I20" s="289">
        <v>733.9</v>
      </c>
      <c r="J20" s="289">
        <v>753.69999999999993</v>
      </c>
      <c r="K20" s="289">
        <v>758.30000000000007</v>
      </c>
      <c r="L20" s="289">
        <v>763.59999999999991</v>
      </c>
      <c r="M20" s="276">
        <v>753</v>
      </c>
      <c r="N20" s="276">
        <v>743.1</v>
      </c>
      <c r="O20" s="291">
        <v>9597000</v>
      </c>
      <c r="P20" s="292">
        <v>-1.0418837257762034E-4</v>
      </c>
    </row>
    <row r="21" spans="1:16" ht="15">
      <c r="A21" s="254">
        <v>11</v>
      </c>
      <c r="B21" s="342" t="s">
        <v>37</v>
      </c>
      <c r="C21" s="423" t="s">
        <v>45</v>
      </c>
      <c r="D21" s="424">
        <v>44406</v>
      </c>
      <c r="E21" s="288">
        <v>346.6</v>
      </c>
      <c r="F21" s="288">
        <v>348.33333333333331</v>
      </c>
      <c r="G21" s="289">
        <v>344.31666666666661</v>
      </c>
      <c r="H21" s="289">
        <v>342.0333333333333</v>
      </c>
      <c r="I21" s="289">
        <v>338.01666666666659</v>
      </c>
      <c r="J21" s="289">
        <v>350.61666666666662</v>
      </c>
      <c r="K21" s="289">
        <v>354.63333333333338</v>
      </c>
      <c r="L21" s="289">
        <v>356.91666666666663</v>
      </c>
      <c r="M21" s="276">
        <v>352.35</v>
      </c>
      <c r="N21" s="276">
        <v>346.05</v>
      </c>
      <c r="O21" s="291">
        <v>16890000</v>
      </c>
      <c r="P21" s="292">
        <v>-1.6937314475292474E-2</v>
      </c>
    </row>
    <row r="22" spans="1:16" ht="15">
      <c r="A22" s="254">
        <v>12</v>
      </c>
      <c r="B22" s="342" t="s">
        <v>51</v>
      </c>
      <c r="C22" s="423" t="s">
        <v>294</v>
      </c>
      <c r="D22" s="424">
        <v>44406</v>
      </c>
      <c r="E22" s="288">
        <v>992.75</v>
      </c>
      <c r="F22" s="288">
        <v>985.86666666666667</v>
      </c>
      <c r="G22" s="289">
        <v>974.13333333333333</v>
      </c>
      <c r="H22" s="289">
        <v>955.51666666666665</v>
      </c>
      <c r="I22" s="289">
        <v>943.7833333333333</v>
      </c>
      <c r="J22" s="289">
        <v>1004.4833333333333</v>
      </c>
      <c r="K22" s="289">
        <v>1016.2166666666667</v>
      </c>
      <c r="L22" s="289">
        <v>1034.8333333333335</v>
      </c>
      <c r="M22" s="276">
        <v>997.6</v>
      </c>
      <c r="N22" s="276">
        <v>967.25</v>
      </c>
      <c r="O22" s="291">
        <v>1089550</v>
      </c>
      <c r="P22" s="292">
        <v>-6.0210737581535374E-3</v>
      </c>
    </row>
    <row r="23" spans="1:16" ht="15">
      <c r="A23" s="254">
        <v>13</v>
      </c>
      <c r="B23" s="342" t="s">
        <v>39</v>
      </c>
      <c r="C23" s="423" t="s">
        <v>46</v>
      </c>
      <c r="D23" s="424">
        <v>44406</v>
      </c>
      <c r="E23" s="288">
        <v>3466.65</v>
      </c>
      <c r="F23" s="288">
        <v>3462.8166666666671</v>
      </c>
      <c r="G23" s="289">
        <v>3425.8333333333339</v>
      </c>
      <c r="H23" s="289">
        <v>3385.0166666666669</v>
      </c>
      <c r="I23" s="289">
        <v>3348.0333333333338</v>
      </c>
      <c r="J23" s="289">
        <v>3503.6333333333341</v>
      </c>
      <c r="K23" s="289">
        <v>3540.6166666666668</v>
      </c>
      <c r="L23" s="289">
        <v>3581.4333333333343</v>
      </c>
      <c r="M23" s="276">
        <v>3499.8</v>
      </c>
      <c r="N23" s="276">
        <v>3422</v>
      </c>
      <c r="O23" s="291">
        <v>2056000</v>
      </c>
      <c r="P23" s="292">
        <v>-6.8832266634464437E-3</v>
      </c>
    </row>
    <row r="24" spans="1:16" ht="15">
      <c r="A24" s="254">
        <v>14</v>
      </c>
      <c r="B24" s="342" t="s">
        <v>43</v>
      </c>
      <c r="C24" s="423" t="s">
        <v>47</v>
      </c>
      <c r="D24" s="424">
        <v>44406</v>
      </c>
      <c r="E24" s="288">
        <v>226.9</v>
      </c>
      <c r="F24" s="288">
        <v>224.58333333333334</v>
      </c>
      <c r="G24" s="289">
        <v>220.61666666666667</v>
      </c>
      <c r="H24" s="289">
        <v>214.33333333333334</v>
      </c>
      <c r="I24" s="289">
        <v>210.36666666666667</v>
      </c>
      <c r="J24" s="289">
        <v>230.86666666666667</v>
      </c>
      <c r="K24" s="289">
        <v>234.83333333333331</v>
      </c>
      <c r="L24" s="289">
        <v>241.11666666666667</v>
      </c>
      <c r="M24" s="276">
        <v>228.55</v>
      </c>
      <c r="N24" s="276">
        <v>218.3</v>
      </c>
      <c r="O24" s="291">
        <v>16947500</v>
      </c>
      <c r="P24" s="292">
        <v>8.152520740268028E-2</v>
      </c>
    </row>
    <row r="25" spans="1:16" ht="15">
      <c r="A25" s="254">
        <v>15</v>
      </c>
      <c r="B25" s="342" t="s">
        <v>43</v>
      </c>
      <c r="C25" s="423" t="s">
        <v>48</v>
      </c>
      <c r="D25" s="424">
        <v>44406</v>
      </c>
      <c r="E25" s="288">
        <v>125.6</v>
      </c>
      <c r="F25" s="288">
        <v>125.25</v>
      </c>
      <c r="G25" s="289">
        <v>123.75</v>
      </c>
      <c r="H25" s="289">
        <v>121.9</v>
      </c>
      <c r="I25" s="289">
        <v>120.4</v>
      </c>
      <c r="J25" s="289">
        <v>127.1</v>
      </c>
      <c r="K25" s="289">
        <v>128.6</v>
      </c>
      <c r="L25" s="289">
        <v>130.44999999999999</v>
      </c>
      <c r="M25" s="276">
        <v>126.75</v>
      </c>
      <c r="N25" s="276">
        <v>123.4</v>
      </c>
      <c r="O25" s="291">
        <v>36130500</v>
      </c>
      <c r="P25" s="292">
        <v>-1.737853383918737E-2</v>
      </c>
    </row>
    <row r="26" spans="1:16" ht="15">
      <c r="A26" s="254">
        <v>16</v>
      </c>
      <c r="B26" s="342" t="s">
        <v>49</v>
      </c>
      <c r="C26" s="423" t="s">
        <v>50</v>
      </c>
      <c r="D26" s="424">
        <v>44406</v>
      </c>
      <c r="E26" s="288">
        <v>2996.1</v>
      </c>
      <c r="F26" s="288">
        <v>3009.9666666666667</v>
      </c>
      <c r="G26" s="289">
        <v>2973.4833333333336</v>
      </c>
      <c r="H26" s="289">
        <v>2950.8666666666668</v>
      </c>
      <c r="I26" s="289">
        <v>2914.3833333333337</v>
      </c>
      <c r="J26" s="289">
        <v>3032.5833333333335</v>
      </c>
      <c r="K26" s="289">
        <v>3069.0666666666662</v>
      </c>
      <c r="L26" s="289">
        <v>3091.6833333333334</v>
      </c>
      <c r="M26" s="276">
        <v>3046.45</v>
      </c>
      <c r="N26" s="276">
        <v>2987.35</v>
      </c>
      <c r="O26" s="291">
        <v>3940200</v>
      </c>
      <c r="P26" s="292">
        <v>1.2020342117429497E-2</v>
      </c>
    </row>
    <row r="27" spans="1:16" ht="15">
      <c r="A27" s="254">
        <v>17</v>
      </c>
      <c r="B27" s="342" t="s">
        <v>53</v>
      </c>
      <c r="C27" s="423" t="s">
        <v>222</v>
      </c>
      <c r="D27" s="424">
        <v>44406</v>
      </c>
      <c r="E27" s="288">
        <v>1057.05</v>
      </c>
      <c r="F27" s="288">
        <v>1051.8333333333333</v>
      </c>
      <c r="G27" s="289">
        <v>1040.7666666666664</v>
      </c>
      <c r="H27" s="289">
        <v>1024.4833333333331</v>
      </c>
      <c r="I27" s="289">
        <v>1013.4166666666663</v>
      </c>
      <c r="J27" s="289">
        <v>1068.1166666666666</v>
      </c>
      <c r="K27" s="289">
        <v>1079.1833333333336</v>
      </c>
      <c r="L27" s="289">
        <v>1095.4666666666667</v>
      </c>
      <c r="M27" s="276">
        <v>1062.9000000000001</v>
      </c>
      <c r="N27" s="276">
        <v>1035.55</v>
      </c>
      <c r="O27" s="291">
        <v>2450500</v>
      </c>
      <c r="P27" s="292">
        <v>2.9621848739495797E-2</v>
      </c>
    </row>
    <row r="28" spans="1:16" ht="15">
      <c r="A28" s="254">
        <v>18</v>
      </c>
      <c r="B28" s="342" t="s">
        <v>51</v>
      </c>
      <c r="C28" s="423" t="s">
        <v>52</v>
      </c>
      <c r="D28" s="424">
        <v>44406</v>
      </c>
      <c r="E28" s="288">
        <v>971.8</v>
      </c>
      <c r="F28" s="288">
        <v>968.55000000000007</v>
      </c>
      <c r="G28" s="289">
        <v>958.25000000000011</v>
      </c>
      <c r="H28" s="289">
        <v>944.7</v>
      </c>
      <c r="I28" s="289">
        <v>934.40000000000009</v>
      </c>
      <c r="J28" s="289">
        <v>982.10000000000014</v>
      </c>
      <c r="K28" s="289">
        <v>992.40000000000009</v>
      </c>
      <c r="L28" s="289">
        <v>1005.9500000000002</v>
      </c>
      <c r="M28" s="276">
        <v>978.85</v>
      </c>
      <c r="N28" s="276">
        <v>955</v>
      </c>
      <c r="O28" s="291">
        <v>11359400</v>
      </c>
      <c r="P28" s="292">
        <v>-3.3193184332816997E-2</v>
      </c>
    </row>
    <row r="29" spans="1:16" ht="15">
      <c r="A29" s="254">
        <v>19</v>
      </c>
      <c r="B29" s="342" t="s">
        <v>53</v>
      </c>
      <c r="C29" s="423" t="s">
        <v>54</v>
      </c>
      <c r="D29" s="424">
        <v>44406</v>
      </c>
      <c r="E29" s="288">
        <v>764.6</v>
      </c>
      <c r="F29" s="288">
        <v>765.56666666666661</v>
      </c>
      <c r="G29" s="289">
        <v>759.23333333333323</v>
      </c>
      <c r="H29" s="289">
        <v>753.86666666666667</v>
      </c>
      <c r="I29" s="289">
        <v>747.5333333333333</v>
      </c>
      <c r="J29" s="289">
        <v>770.93333333333317</v>
      </c>
      <c r="K29" s="289">
        <v>777.26666666666665</v>
      </c>
      <c r="L29" s="289">
        <v>782.6333333333331</v>
      </c>
      <c r="M29" s="276">
        <v>771.9</v>
      </c>
      <c r="N29" s="276">
        <v>760.2</v>
      </c>
      <c r="O29" s="291">
        <v>33392400</v>
      </c>
      <c r="P29" s="292">
        <v>-1.7546956644541731E-2</v>
      </c>
    </row>
    <row r="30" spans="1:16" ht="15">
      <c r="A30" s="254">
        <v>20</v>
      </c>
      <c r="B30" s="342" t="s">
        <v>43</v>
      </c>
      <c r="C30" s="423" t="s">
        <v>55</v>
      </c>
      <c r="D30" s="424">
        <v>44406</v>
      </c>
      <c r="E30" s="288">
        <v>4070.15</v>
      </c>
      <c r="F30" s="288">
        <v>4069.4166666666665</v>
      </c>
      <c r="G30" s="289">
        <v>4049.1333333333332</v>
      </c>
      <c r="H30" s="289">
        <v>4028.1166666666668</v>
      </c>
      <c r="I30" s="289">
        <v>4007.8333333333335</v>
      </c>
      <c r="J30" s="289">
        <v>4090.4333333333329</v>
      </c>
      <c r="K30" s="289">
        <v>4110.7166666666672</v>
      </c>
      <c r="L30" s="289">
        <v>4131.7333333333327</v>
      </c>
      <c r="M30" s="276">
        <v>4089.7</v>
      </c>
      <c r="N30" s="276">
        <v>4048.4</v>
      </c>
      <c r="O30" s="291">
        <v>1314000</v>
      </c>
      <c r="P30" s="292">
        <v>1.5455950540958269E-2</v>
      </c>
    </row>
    <row r="31" spans="1:16" ht="15">
      <c r="A31" s="254">
        <v>21</v>
      </c>
      <c r="B31" s="342" t="s">
        <v>56</v>
      </c>
      <c r="C31" s="423" t="s">
        <v>57</v>
      </c>
      <c r="D31" s="424">
        <v>44406</v>
      </c>
      <c r="E31" s="288">
        <v>12421.05</v>
      </c>
      <c r="F31" s="288">
        <v>12443.383333333331</v>
      </c>
      <c r="G31" s="289">
        <v>12328.716666666664</v>
      </c>
      <c r="H31" s="289">
        <v>12236.383333333331</v>
      </c>
      <c r="I31" s="289">
        <v>12121.716666666664</v>
      </c>
      <c r="J31" s="289">
        <v>12535.716666666664</v>
      </c>
      <c r="K31" s="289">
        <v>12650.383333333331</v>
      </c>
      <c r="L31" s="289">
        <v>12742.716666666664</v>
      </c>
      <c r="M31" s="276">
        <v>12558.05</v>
      </c>
      <c r="N31" s="276">
        <v>12351.05</v>
      </c>
      <c r="O31" s="291">
        <v>588375</v>
      </c>
      <c r="P31" s="292">
        <v>-1.9129782445611403E-2</v>
      </c>
    </row>
    <row r="32" spans="1:16" ht="15">
      <c r="A32" s="254">
        <v>22</v>
      </c>
      <c r="B32" s="342" t="s">
        <v>56</v>
      </c>
      <c r="C32" s="423" t="s">
        <v>58</v>
      </c>
      <c r="D32" s="424">
        <v>44406</v>
      </c>
      <c r="E32" s="288">
        <v>6055.8</v>
      </c>
      <c r="F32" s="288">
        <v>6072.05</v>
      </c>
      <c r="G32" s="289">
        <v>6010.1</v>
      </c>
      <c r="H32" s="289">
        <v>5964.4000000000005</v>
      </c>
      <c r="I32" s="289">
        <v>5902.4500000000007</v>
      </c>
      <c r="J32" s="289">
        <v>6117.75</v>
      </c>
      <c r="K32" s="289">
        <v>6179.6999999999989</v>
      </c>
      <c r="L32" s="289">
        <v>6225.4</v>
      </c>
      <c r="M32" s="276">
        <v>6134</v>
      </c>
      <c r="N32" s="276">
        <v>6026.35</v>
      </c>
      <c r="O32" s="291">
        <v>3271250</v>
      </c>
      <c r="P32" s="292">
        <v>-8.8247547627163577E-3</v>
      </c>
    </row>
    <row r="33" spans="1:16" ht="15">
      <c r="A33" s="254">
        <v>23</v>
      </c>
      <c r="B33" s="342" t="s">
        <v>43</v>
      </c>
      <c r="C33" s="423" t="s">
        <v>59</v>
      </c>
      <c r="D33" s="424">
        <v>44406</v>
      </c>
      <c r="E33" s="288">
        <v>2273.25</v>
      </c>
      <c r="F33" s="288">
        <v>2269.6166666666668</v>
      </c>
      <c r="G33" s="289">
        <v>2253.2833333333338</v>
      </c>
      <c r="H33" s="289">
        <v>2233.3166666666671</v>
      </c>
      <c r="I33" s="289">
        <v>2216.983333333334</v>
      </c>
      <c r="J33" s="289">
        <v>2289.5833333333335</v>
      </c>
      <c r="K33" s="289">
        <v>2305.9166666666665</v>
      </c>
      <c r="L33" s="289">
        <v>2325.8833333333332</v>
      </c>
      <c r="M33" s="276">
        <v>2285.9499999999998</v>
      </c>
      <c r="N33" s="276">
        <v>2249.65</v>
      </c>
      <c r="O33" s="291">
        <v>1107600</v>
      </c>
      <c r="P33" s="292">
        <v>-5.387931034482759E-3</v>
      </c>
    </row>
    <row r="34" spans="1:16" ht="15">
      <c r="A34" s="254">
        <v>24</v>
      </c>
      <c r="B34" s="342" t="s">
        <v>53</v>
      </c>
      <c r="C34" s="423" t="s">
        <v>229</v>
      </c>
      <c r="D34" s="424">
        <v>44406</v>
      </c>
      <c r="E34" s="288">
        <v>349.3</v>
      </c>
      <c r="F34" s="288">
        <v>345.4666666666667</v>
      </c>
      <c r="G34" s="289">
        <v>334.68333333333339</v>
      </c>
      <c r="H34" s="289">
        <v>320.06666666666672</v>
      </c>
      <c r="I34" s="289">
        <v>309.28333333333342</v>
      </c>
      <c r="J34" s="289">
        <v>360.08333333333337</v>
      </c>
      <c r="K34" s="289">
        <v>370.86666666666667</v>
      </c>
      <c r="L34" s="289">
        <v>385.48333333333335</v>
      </c>
      <c r="M34" s="276">
        <v>356.25</v>
      </c>
      <c r="N34" s="276">
        <v>330.85</v>
      </c>
      <c r="O34" s="291">
        <v>13008600</v>
      </c>
      <c r="P34" s="292">
        <v>0.16828322017458777</v>
      </c>
    </row>
    <row r="35" spans="1:16" ht="15">
      <c r="A35" s="254">
        <v>25</v>
      </c>
      <c r="B35" s="342" t="s">
        <v>53</v>
      </c>
      <c r="C35" s="423" t="s">
        <v>60</v>
      </c>
      <c r="D35" s="424">
        <v>44406</v>
      </c>
      <c r="E35" s="288">
        <v>88.45</v>
      </c>
      <c r="F35" s="288">
        <v>87.399999999999991</v>
      </c>
      <c r="G35" s="289">
        <v>85.84999999999998</v>
      </c>
      <c r="H35" s="289">
        <v>83.249999999999986</v>
      </c>
      <c r="I35" s="289">
        <v>81.699999999999974</v>
      </c>
      <c r="J35" s="289">
        <v>89.999999999999986</v>
      </c>
      <c r="K35" s="289">
        <v>91.55</v>
      </c>
      <c r="L35" s="289">
        <v>94.149999999999991</v>
      </c>
      <c r="M35" s="276">
        <v>88.95</v>
      </c>
      <c r="N35" s="276">
        <v>84.8</v>
      </c>
      <c r="O35" s="291">
        <v>172738800</v>
      </c>
      <c r="P35" s="292">
        <v>0.13499384993849939</v>
      </c>
    </row>
    <row r="36" spans="1:16" ht="15">
      <c r="A36" s="254">
        <v>26</v>
      </c>
      <c r="B36" s="342" t="s">
        <v>49</v>
      </c>
      <c r="C36" s="423" t="s">
        <v>62</v>
      </c>
      <c r="D36" s="424">
        <v>44406</v>
      </c>
      <c r="E36" s="288">
        <v>1634.85</v>
      </c>
      <c r="F36" s="288">
        <v>1635.25</v>
      </c>
      <c r="G36" s="289">
        <v>1627.6</v>
      </c>
      <c r="H36" s="289">
        <v>1620.35</v>
      </c>
      <c r="I36" s="289">
        <v>1612.6999999999998</v>
      </c>
      <c r="J36" s="289">
        <v>1642.5</v>
      </c>
      <c r="K36" s="289">
        <v>1650.15</v>
      </c>
      <c r="L36" s="289">
        <v>1657.4</v>
      </c>
      <c r="M36" s="276">
        <v>1642.9</v>
      </c>
      <c r="N36" s="276">
        <v>1628</v>
      </c>
      <c r="O36" s="291">
        <v>1148400</v>
      </c>
      <c r="P36" s="292">
        <v>1.0159651669085631E-2</v>
      </c>
    </row>
    <row r="37" spans="1:16" ht="15">
      <c r="A37" s="254">
        <v>27</v>
      </c>
      <c r="B37" s="342" t="s">
        <v>63</v>
      </c>
      <c r="C37" s="423" t="s">
        <v>64</v>
      </c>
      <c r="D37" s="424">
        <v>44406</v>
      </c>
      <c r="E37" s="288">
        <v>174.85</v>
      </c>
      <c r="F37" s="288">
        <v>175.55000000000004</v>
      </c>
      <c r="G37" s="289">
        <v>173.10000000000008</v>
      </c>
      <c r="H37" s="289">
        <v>171.35000000000005</v>
      </c>
      <c r="I37" s="289">
        <v>168.90000000000009</v>
      </c>
      <c r="J37" s="289">
        <v>177.30000000000007</v>
      </c>
      <c r="K37" s="289">
        <v>179.75000000000006</v>
      </c>
      <c r="L37" s="289">
        <v>181.50000000000006</v>
      </c>
      <c r="M37" s="276">
        <v>178</v>
      </c>
      <c r="N37" s="276">
        <v>173.8</v>
      </c>
      <c r="O37" s="291">
        <v>29358800</v>
      </c>
      <c r="P37" s="292">
        <v>8.0106249126240744E-2</v>
      </c>
    </row>
    <row r="38" spans="1:16" ht="15">
      <c r="A38" s="254">
        <v>28</v>
      </c>
      <c r="B38" s="342" t="s">
        <v>49</v>
      </c>
      <c r="C38" s="423" t="s">
        <v>65</v>
      </c>
      <c r="D38" s="424">
        <v>44406</v>
      </c>
      <c r="E38" s="288">
        <v>808.95</v>
      </c>
      <c r="F38" s="288">
        <v>811.06666666666661</v>
      </c>
      <c r="G38" s="289">
        <v>805.13333333333321</v>
      </c>
      <c r="H38" s="289">
        <v>801.31666666666661</v>
      </c>
      <c r="I38" s="289">
        <v>795.38333333333321</v>
      </c>
      <c r="J38" s="289">
        <v>814.88333333333321</v>
      </c>
      <c r="K38" s="289">
        <v>820.81666666666661</v>
      </c>
      <c r="L38" s="289">
        <v>824.63333333333321</v>
      </c>
      <c r="M38" s="276">
        <v>817</v>
      </c>
      <c r="N38" s="276">
        <v>807.25</v>
      </c>
      <c r="O38" s="291">
        <v>2744500</v>
      </c>
      <c r="P38" s="292">
        <v>-2.6531408505657432E-2</v>
      </c>
    </row>
    <row r="39" spans="1:16" ht="15">
      <c r="A39" s="254">
        <v>29</v>
      </c>
      <c r="B39" s="342" t="s">
        <v>43</v>
      </c>
      <c r="C39" s="423" t="s">
        <v>66</v>
      </c>
      <c r="D39" s="424">
        <v>44406</v>
      </c>
      <c r="E39" s="288">
        <v>741.1</v>
      </c>
      <c r="F39" s="288">
        <v>741.11666666666679</v>
      </c>
      <c r="G39" s="289">
        <v>737.18333333333362</v>
      </c>
      <c r="H39" s="289">
        <v>733.26666666666688</v>
      </c>
      <c r="I39" s="289">
        <v>729.33333333333371</v>
      </c>
      <c r="J39" s="289">
        <v>745.03333333333353</v>
      </c>
      <c r="K39" s="289">
        <v>748.9666666666667</v>
      </c>
      <c r="L39" s="289">
        <v>752.88333333333344</v>
      </c>
      <c r="M39" s="276">
        <v>745.05</v>
      </c>
      <c r="N39" s="276">
        <v>737.2</v>
      </c>
      <c r="O39" s="291">
        <v>6219000</v>
      </c>
      <c r="P39" s="292">
        <v>-2.3091423185673893E-2</v>
      </c>
    </row>
    <row r="40" spans="1:16" ht="15">
      <c r="A40" s="254">
        <v>30</v>
      </c>
      <c r="B40" s="342" t="s">
        <v>67</v>
      </c>
      <c r="C40" s="423" t="s">
        <v>68</v>
      </c>
      <c r="D40" s="424">
        <v>44406</v>
      </c>
      <c r="E40" s="288">
        <v>534.54999999999995</v>
      </c>
      <c r="F40" s="288">
        <v>536.05000000000007</v>
      </c>
      <c r="G40" s="289">
        <v>532.40000000000009</v>
      </c>
      <c r="H40" s="289">
        <v>530.25</v>
      </c>
      <c r="I40" s="289">
        <v>526.6</v>
      </c>
      <c r="J40" s="289">
        <v>538.20000000000016</v>
      </c>
      <c r="K40" s="289">
        <v>541.85</v>
      </c>
      <c r="L40" s="289">
        <v>544.00000000000023</v>
      </c>
      <c r="M40" s="276">
        <v>539.70000000000005</v>
      </c>
      <c r="N40" s="276">
        <v>533.9</v>
      </c>
      <c r="O40" s="291">
        <v>108920244</v>
      </c>
      <c r="P40" s="292">
        <v>1.2683497685304697E-2</v>
      </c>
    </row>
    <row r="41" spans="1:16" ht="15">
      <c r="A41" s="254">
        <v>31</v>
      </c>
      <c r="B41" s="342" t="s">
        <v>63</v>
      </c>
      <c r="C41" s="423" t="s">
        <v>69</v>
      </c>
      <c r="D41" s="424">
        <v>44406</v>
      </c>
      <c r="E41" s="288">
        <v>66.75</v>
      </c>
      <c r="F41" s="288">
        <v>66.61666666666666</v>
      </c>
      <c r="G41" s="289">
        <v>65.533333333333317</v>
      </c>
      <c r="H41" s="289">
        <v>64.316666666666663</v>
      </c>
      <c r="I41" s="289">
        <v>63.23333333333332</v>
      </c>
      <c r="J41" s="289">
        <v>67.833333333333314</v>
      </c>
      <c r="K41" s="289">
        <v>68.916666666666657</v>
      </c>
      <c r="L41" s="289">
        <v>70.133333333333312</v>
      </c>
      <c r="M41" s="276">
        <v>67.7</v>
      </c>
      <c r="N41" s="276">
        <v>65.400000000000006</v>
      </c>
      <c r="O41" s="291">
        <v>89008500</v>
      </c>
      <c r="P41" s="292">
        <v>2.8387722916413928E-2</v>
      </c>
    </row>
    <row r="42" spans="1:16" ht="15">
      <c r="A42" s="254">
        <v>32</v>
      </c>
      <c r="B42" s="342" t="s">
        <v>51</v>
      </c>
      <c r="C42" s="423" t="s">
        <v>70</v>
      </c>
      <c r="D42" s="424">
        <v>44406</v>
      </c>
      <c r="E42" s="288">
        <v>406.55</v>
      </c>
      <c r="F42" s="288">
        <v>406.23333333333335</v>
      </c>
      <c r="G42" s="289">
        <v>400.01666666666671</v>
      </c>
      <c r="H42" s="289">
        <v>393.48333333333335</v>
      </c>
      <c r="I42" s="289">
        <v>387.26666666666671</v>
      </c>
      <c r="J42" s="289">
        <v>412.76666666666671</v>
      </c>
      <c r="K42" s="289">
        <v>418.98333333333341</v>
      </c>
      <c r="L42" s="289">
        <v>425.51666666666671</v>
      </c>
      <c r="M42" s="276">
        <v>412.45</v>
      </c>
      <c r="N42" s="276">
        <v>399.7</v>
      </c>
      <c r="O42" s="291">
        <v>13880500</v>
      </c>
      <c r="P42" s="292">
        <v>2.4270196877121522E-2</v>
      </c>
    </row>
    <row r="43" spans="1:16" ht="15">
      <c r="A43" s="254">
        <v>33</v>
      </c>
      <c r="B43" s="342" t="s">
        <v>43</v>
      </c>
      <c r="C43" s="423" t="s">
        <v>71</v>
      </c>
      <c r="D43" s="424">
        <v>44406</v>
      </c>
      <c r="E43" s="288">
        <v>15120.65</v>
      </c>
      <c r="F43" s="288">
        <v>15101.083333333334</v>
      </c>
      <c r="G43" s="289">
        <v>15033.566666666668</v>
      </c>
      <c r="H43" s="289">
        <v>14946.483333333334</v>
      </c>
      <c r="I43" s="289">
        <v>14878.966666666667</v>
      </c>
      <c r="J43" s="289">
        <v>15188.166666666668</v>
      </c>
      <c r="K43" s="289">
        <v>15255.683333333334</v>
      </c>
      <c r="L43" s="289">
        <v>15342.766666666668</v>
      </c>
      <c r="M43" s="276">
        <v>15168.6</v>
      </c>
      <c r="N43" s="276">
        <v>15014</v>
      </c>
      <c r="O43" s="291">
        <v>124550</v>
      </c>
      <c r="P43" s="292">
        <v>-7.9649542015133405E-3</v>
      </c>
    </row>
    <row r="44" spans="1:16" ht="15">
      <c r="A44" s="254">
        <v>34</v>
      </c>
      <c r="B44" s="342" t="s">
        <v>72</v>
      </c>
      <c r="C44" s="423" t="s">
        <v>73</v>
      </c>
      <c r="D44" s="424">
        <v>44406</v>
      </c>
      <c r="E44" s="288">
        <v>470.05</v>
      </c>
      <c r="F44" s="288">
        <v>471.31666666666666</v>
      </c>
      <c r="G44" s="289">
        <v>467.98333333333335</v>
      </c>
      <c r="H44" s="289">
        <v>465.91666666666669</v>
      </c>
      <c r="I44" s="289">
        <v>462.58333333333337</v>
      </c>
      <c r="J44" s="289">
        <v>473.38333333333333</v>
      </c>
      <c r="K44" s="289">
        <v>476.7166666666667</v>
      </c>
      <c r="L44" s="289">
        <v>478.7833333333333</v>
      </c>
      <c r="M44" s="276">
        <v>474.65</v>
      </c>
      <c r="N44" s="276">
        <v>469.25</v>
      </c>
      <c r="O44" s="291">
        <v>33269400</v>
      </c>
      <c r="P44" s="292">
        <v>6.7541805109210739E-3</v>
      </c>
    </row>
    <row r="45" spans="1:16" ht="15">
      <c r="A45" s="254">
        <v>35</v>
      </c>
      <c r="B45" s="342" t="s">
        <v>49</v>
      </c>
      <c r="C45" s="423" t="s">
        <v>74</v>
      </c>
      <c r="D45" s="424">
        <v>44406</v>
      </c>
      <c r="E45" s="288">
        <v>3690.75</v>
      </c>
      <c r="F45" s="288">
        <v>3685.1166666666668</v>
      </c>
      <c r="G45" s="289">
        <v>3666.7333333333336</v>
      </c>
      <c r="H45" s="289">
        <v>3642.7166666666667</v>
      </c>
      <c r="I45" s="289">
        <v>3624.3333333333335</v>
      </c>
      <c r="J45" s="289">
        <v>3709.1333333333337</v>
      </c>
      <c r="K45" s="289">
        <v>3727.5166666666669</v>
      </c>
      <c r="L45" s="289">
        <v>3751.5333333333338</v>
      </c>
      <c r="M45" s="276">
        <v>3703.5</v>
      </c>
      <c r="N45" s="276">
        <v>3661.1</v>
      </c>
      <c r="O45" s="291">
        <v>1753200</v>
      </c>
      <c r="P45" s="292">
        <v>1.7882025081281932E-2</v>
      </c>
    </row>
    <row r="46" spans="1:16" ht="15">
      <c r="A46" s="254">
        <v>36</v>
      </c>
      <c r="B46" s="342" t="s">
        <v>51</v>
      </c>
      <c r="C46" s="423" t="s">
        <v>75</v>
      </c>
      <c r="D46" s="424">
        <v>44406</v>
      </c>
      <c r="E46" s="288">
        <v>643.29999999999995</v>
      </c>
      <c r="F46" s="288">
        <v>637.71666666666658</v>
      </c>
      <c r="G46" s="289">
        <v>630.78333333333319</v>
      </c>
      <c r="H46" s="289">
        <v>618.26666666666665</v>
      </c>
      <c r="I46" s="289">
        <v>611.33333333333326</v>
      </c>
      <c r="J46" s="289">
        <v>650.23333333333312</v>
      </c>
      <c r="K46" s="289">
        <v>657.16666666666652</v>
      </c>
      <c r="L46" s="289">
        <v>669.68333333333305</v>
      </c>
      <c r="M46" s="276">
        <v>644.65</v>
      </c>
      <c r="N46" s="276">
        <v>625.20000000000005</v>
      </c>
      <c r="O46" s="291">
        <v>24360600</v>
      </c>
      <c r="P46" s="292">
        <v>8.7455588958731886E-3</v>
      </c>
    </row>
    <row r="47" spans="1:16" ht="15">
      <c r="A47" s="254">
        <v>37</v>
      </c>
      <c r="B47" s="342" t="s">
        <v>53</v>
      </c>
      <c r="C47" s="423" t="s">
        <v>76</v>
      </c>
      <c r="D47" s="424">
        <v>44406</v>
      </c>
      <c r="E47" s="288">
        <v>157.94999999999999</v>
      </c>
      <c r="F47" s="288">
        <v>157.38333333333333</v>
      </c>
      <c r="G47" s="289">
        <v>155.56666666666666</v>
      </c>
      <c r="H47" s="289">
        <v>153.18333333333334</v>
      </c>
      <c r="I47" s="289">
        <v>151.36666666666667</v>
      </c>
      <c r="J47" s="289">
        <v>159.76666666666665</v>
      </c>
      <c r="K47" s="289">
        <v>161.58333333333331</v>
      </c>
      <c r="L47" s="289">
        <v>163.96666666666664</v>
      </c>
      <c r="M47" s="276">
        <v>159.19999999999999</v>
      </c>
      <c r="N47" s="276">
        <v>155</v>
      </c>
      <c r="O47" s="291">
        <v>60561000</v>
      </c>
      <c r="P47" s="292">
        <v>3.1548933038999263E-2</v>
      </c>
    </row>
    <row r="48" spans="1:16" ht="15">
      <c r="A48" s="254">
        <v>38</v>
      </c>
      <c r="B48" s="342" t="s">
        <v>56</v>
      </c>
      <c r="C48" s="423" t="s">
        <v>81</v>
      </c>
      <c r="D48" s="424">
        <v>44406</v>
      </c>
      <c r="E48" s="288">
        <v>527.04999999999995</v>
      </c>
      <c r="F48" s="288">
        <v>529.55000000000007</v>
      </c>
      <c r="G48" s="289">
        <v>522.10000000000014</v>
      </c>
      <c r="H48" s="289">
        <v>517.15000000000009</v>
      </c>
      <c r="I48" s="289">
        <v>509.70000000000016</v>
      </c>
      <c r="J48" s="289">
        <v>534.50000000000011</v>
      </c>
      <c r="K48" s="289">
        <v>541.95000000000016</v>
      </c>
      <c r="L48" s="289">
        <v>546.90000000000009</v>
      </c>
      <c r="M48" s="276">
        <v>537</v>
      </c>
      <c r="N48" s="276">
        <v>524.6</v>
      </c>
      <c r="O48" s="291">
        <v>7342500</v>
      </c>
      <c r="P48" s="292">
        <v>7.7798165137614672E-2</v>
      </c>
    </row>
    <row r="49" spans="1:16" ht="15">
      <c r="A49" s="254">
        <v>39</v>
      </c>
      <c r="B49" s="357" t="s">
        <v>51</v>
      </c>
      <c r="C49" s="423" t="s">
        <v>82</v>
      </c>
      <c r="D49" s="424">
        <v>44406</v>
      </c>
      <c r="E49" s="288">
        <v>967.95</v>
      </c>
      <c r="F49" s="288">
        <v>967.6</v>
      </c>
      <c r="G49" s="289">
        <v>961.2</v>
      </c>
      <c r="H49" s="289">
        <v>954.45</v>
      </c>
      <c r="I49" s="289">
        <v>948.05000000000007</v>
      </c>
      <c r="J49" s="289">
        <v>974.35</v>
      </c>
      <c r="K49" s="289">
        <v>980.74999999999989</v>
      </c>
      <c r="L49" s="289">
        <v>987.5</v>
      </c>
      <c r="M49" s="276">
        <v>974</v>
      </c>
      <c r="N49" s="276">
        <v>960.85</v>
      </c>
      <c r="O49" s="291">
        <v>8788000</v>
      </c>
      <c r="P49" s="292">
        <v>3.22974727036726E-2</v>
      </c>
    </row>
    <row r="50" spans="1:16" ht="15">
      <c r="A50" s="254">
        <v>40</v>
      </c>
      <c r="B50" s="342" t="s">
        <v>39</v>
      </c>
      <c r="C50" s="423" t="s">
        <v>83</v>
      </c>
      <c r="D50" s="424">
        <v>44406</v>
      </c>
      <c r="E50" s="288">
        <v>147.19999999999999</v>
      </c>
      <c r="F50" s="288">
        <v>147.78333333333333</v>
      </c>
      <c r="G50" s="289">
        <v>146.41666666666666</v>
      </c>
      <c r="H50" s="289">
        <v>145.63333333333333</v>
      </c>
      <c r="I50" s="289">
        <v>144.26666666666665</v>
      </c>
      <c r="J50" s="289">
        <v>148.56666666666666</v>
      </c>
      <c r="K50" s="289">
        <v>149.93333333333334</v>
      </c>
      <c r="L50" s="289">
        <v>150.71666666666667</v>
      </c>
      <c r="M50" s="276">
        <v>149.15</v>
      </c>
      <c r="N50" s="276">
        <v>147</v>
      </c>
      <c r="O50" s="291">
        <v>61551000</v>
      </c>
      <c r="P50" s="292">
        <v>3.9951745671302864E-2</v>
      </c>
    </row>
    <row r="51" spans="1:16" ht="15">
      <c r="A51" s="254">
        <v>41</v>
      </c>
      <c r="B51" s="342" t="s">
        <v>106</v>
      </c>
      <c r="C51" s="423" t="s">
        <v>820</v>
      </c>
      <c r="D51" s="424">
        <v>44406</v>
      </c>
      <c r="E51" s="288">
        <v>4127.2</v>
      </c>
      <c r="F51" s="288">
        <v>4121.2333333333336</v>
      </c>
      <c r="G51" s="289">
        <v>4092.9666666666672</v>
      </c>
      <c r="H51" s="289">
        <v>4058.7333333333336</v>
      </c>
      <c r="I51" s="289">
        <v>4030.4666666666672</v>
      </c>
      <c r="J51" s="289">
        <v>4155.4666666666672</v>
      </c>
      <c r="K51" s="289">
        <v>4183.7333333333336</v>
      </c>
      <c r="L51" s="289">
        <v>4217.9666666666672</v>
      </c>
      <c r="M51" s="276">
        <v>4149.5</v>
      </c>
      <c r="N51" s="276">
        <v>4087</v>
      </c>
      <c r="O51" s="291">
        <v>577800</v>
      </c>
      <c r="P51" s="292">
        <v>-2.694509936005389E-2</v>
      </c>
    </row>
    <row r="52" spans="1:16" ht="15">
      <c r="A52" s="254">
        <v>42</v>
      </c>
      <c r="B52" s="342" t="s">
        <v>49</v>
      </c>
      <c r="C52" s="423" t="s">
        <v>84</v>
      </c>
      <c r="D52" s="424">
        <v>44406</v>
      </c>
      <c r="E52" s="288">
        <v>1680.3</v>
      </c>
      <c r="F52" s="288">
        <v>1681.9666666666665</v>
      </c>
      <c r="G52" s="289">
        <v>1673.333333333333</v>
      </c>
      <c r="H52" s="289">
        <v>1666.3666666666666</v>
      </c>
      <c r="I52" s="289">
        <v>1657.7333333333331</v>
      </c>
      <c r="J52" s="289">
        <v>1688.9333333333329</v>
      </c>
      <c r="K52" s="289">
        <v>1697.5666666666666</v>
      </c>
      <c r="L52" s="289">
        <v>1704.5333333333328</v>
      </c>
      <c r="M52" s="276">
        <v>1690.6</v>
      </c>
      <c r="N52" s="276">
        <v>1675</v>
      </c>
      <c r="O52" s="291">
        <v>2569000</v>
      </c>
      <c r="P52" s="292">
        <v>1.1297878203361807E-2</v>
      </c>
    </row>
    <row r="53" spans="1:16" ht="15">
      <c r="A53" s="254">
        <v>43</v>
      </c>
      <c r="B53" s="342" t="s">
        <v>39</v>
      </c>
      <c r="C53" s="423" t="s">
        <v>85</v>
      </c>
      <c r="D53" s="424">
        <v>44406</v>
      </c>
      <c r="E53" s="288">
        <v>706.15</v>
      </c>
      <c r="F53" s="288">
        <v>707.4666666666667</v>
      </c>
      <c r="G53" s="289">
        <v>700.93333333333339</v>
      </c>
      <c r="H53" s="289">
        <v>695.7166666666667</v>
      </c>
      <c r="I53" s="289">
        <v>689.18333333333339</v>
      </c>
      <c r="J53" s="289">
        <v>712.68333333333339</v>
      </c>
      <c r="K53" s="289">
        <v>719.2166666666667</v>
      </c>
      <c r="L53" s="289">
        <v>724.43333333333339</v>
      </c>
      <c r="M53" s="276">
        <v>714</v>
      </c>
      <c r="N53" s="276">
        <v>702.25</v>
      </c>
      <c r="O53" s="291">
        <v>6194169</v>
      </c>
      <c r="P53" s="292">
        <v>2.562111801242236E-2</v>
      </c>
    </row>
    <row r="54" spans="1:16" ht="15">
      <c r="A54" s="254">
        <v>44</v>
      </c>
      <c r="B54" s="357" t="s">
        <v>39</v>
      </c>
      <c r="C54" s="423" t="s">
        <v>232</v>
      </c>
      <c r="D54" s="424">
        <v>44406</v>
      </c>
      <c r="E54" s="288">
        <v>916.75</v>
      </c>
      <c r="F54" s="288">
        <v>920.91666666666663</v>
      </c>
      <c r="G54" s="289">
        <v>905.83333333333326</v>
      </c>
      <c r="H54" s="289">
        <v>894.91666666666663</v>
      </c>
      <c r="I54" s="289">
        <v>879.83333333333326</v>
      </c>
      <c r="J54" s="289">
        <v>931.83333333333326</v>
      </c>
      <c r="K54" s="289">
        <v>946.91666666666652</v>
      </c>
      <c r="L54" s="289">
        <v>957.83333333333326</v>
      </c>
      <c r="M54" s="276">
        <v>936</v>
      </c>
      <c r="N54" s="276">
        <v>910</v>
      </c>
      <c r="O54" s="291">
        <v>410625</v>
      </c>
      <c r="P54" s="292">
        <v>0.36307053941908712</v>
      </c>
    </row>
    <row r="55" spans="1:16" ht="15">
      <c r="A55" s="254">
        <v>45</v>
      </c>
      <c r="B55" s="342" t="s">
        <v>53</v>
      </c>
      <c r="C55" s="423" t="s">
        <v>231</v>
      </c>
      <c r="D55" s="424">
        <v>44406</v>
      </c>
      <c r="E55" s="288">
        <v>172.2</v>
      </c>
      <c r="F55" s="288">
        <v>173.25</v>
      </c>
      <c r="G55" s="289">
        <v>169.8</v>
      </c>
      <c r="H55" s="289">
        <v>167.4</v>
      </c>
      <c r="I55" s="289">
        <v>163.95000000000002</v>
      </c>
      <c r="J55" s="289">
        <v>175.65</v>
      </c>
      <c r="K55" s="289">
        <v>179.1</v>
      </c>
      <c r="L55" s="289">
        <v>181.5</v>
      </c>
      <c r="M55" s="276">
        <v>176.7</v>
      </c>
      <c r="N55" s="276">
        <v>170.85</v>
      </c>
      <c r="O55" s="291">
        <v>10490400</v>
      </c>
      <c r="P55" s="292">
        <v>7.7427039904705182E-3</v>
      </c>
    </row>
    <row r="56" spans="1:16" ht="15">
      <c r="A56" s="254">
        <v>46</v>
      </c>
      <c r="B56" s="342" t="s">
        <v>63</v>
      </c>
      <c r="C56" s="423" t="s">
        <v>86</v>
      </c>
      <c r="D56" s="424">
        <v>44406</v>
      </c>
      <c r="E56" s="288">
        <v>877.45</v>
      </c>
      <c r="F56" s="288">
        <v>873.15</v>
      </c>
      <c r="G56" s="289">
        <v>864.3</v>
      </c>
      <c r="H56" s="289">
        <v>851.15</v>
      </c>
      <c r="I56" s="289">
        <v>842.3</v>
      </c>
      <c r="J56" s="289">
        <v>886.3</v>
      </c>
      <c r="K56" s="289">
        <v>895.15000000000009</v>
      </c>
      <c r="L56" s="289">
        <v>908.3</v>
      </c>
      <c r="M56" s="276">
        <v>882</v>
      </c>
      <c r="N56" s="276">
        <v>860</v>
      </c>
      <c r="O56" s="291">
        <v>3132600</v>
      </c>
      <c r="P56" s="292">
        <v>6.3340122199592674E-2</v>
      </c>
    </row>
    <row r="57" spans="1:16" ht="15">
      <c r="A57" s="254">
        <v>47</v>
      </c>
      <c r="B57" s="342" t="s">
        <v>49</v>
      </c>
      <c r="C57" s="423" t="s">
        <v>87</v>
      </c>
      <c r="D57" s="424">
        <v>44406</v>
      </c>
      <c r="E57" s="288">
        <v>569.70000000000005</v>
      </c>
      <c r="F57" s="288">
        <v>568.73333333333335</v>
      </c>
      <c r="G57" s="289">
        <v>566.7166666666667</v>
      </c>
      <c r="H57" s="289">
        <v>563.73333333333335</v>
      </c>
      <c r="I57" s="289">
        <v>561.7166666666667</v>
      </c>
      <c r="J57" s="289">
        <v>571.7166666666667</v>
      </c>
      <c r="K57" s="289">
        <v>573.73333333333335</v>
      </c>
      <c r="L57" s="289">
        <v>576.7166666666667</v>
      </c>
      <c r="M57" s="276">
        <v>570.75</v>
      </c>
      <c r="N57" s="276">
        <v>565.75</v>
      </c>
      <c r="O57" s="291">
        <v>6542500</v>
      </c>
      <c r="P57" s="292">
        <v>5.5715658021133528E-3</v>
      </c>
    </row>
    <row r="58" spans="1:16" ht="15">
      <c r="A58" s="254">
        <v>48</v>
      </c>
      <c r="B58" s="342" t="s">
        <v>835</v>
      </c>
      <c r="C58" s="423" t="s">
        <v>342</v>
      </c>
      <c r="D58" s="424">
        <v>44406</v>
      </c>
      <c r="E58" s="288">
        <v>1785.9</v>
      </c>
      <c r="F58" s="288">
        <v>1796.1833333333334</v>
      </c>
      <c r="G58" s="289">
        <v>1770.7166666666667</v>
      </c>
      <c r="H58" s="289">
        <v>1755.5333333333333</v>
      </c>
      <c r="I58" s="289">
        <v>1730.0666666666666</v>
      </c>
      <c r="J58" s="289">
        <v>1811.3666666666668</v>
      </c>
      <c r="K58" s="289">
        <v>1836.8333333333335</v>
      </c>
      <c r="L58" s="289">
        <v>1852.0166666666669</v>
      </c>
      <c r="M58" s="276">
        <v>1821.65</v>
      </c>
      <c r="N58" s="276">
        <v>1781</v>
      </c>
      <c r="O58" s="291">
        <v>2959500</v>
      </c>
      <c r="P58" s="292">
        <v>5.526831877339989E-2</v>
      </c>
    </row>
    <row r="59" spans="1:16" ht="15">
      <c r="A59" s="254">
        <v>49</v>
      </c>
      <c r="B59" s="342" t="s">
        <v>51</v>
      </c>
      <c r="C59" s="423" t="s">
        <v>90</v>
      </c>
      <c r="D59" s="424">
        <v>44406</v>
      </c>
      <c r="E59" s="288">
        <v>4342</v>
      </c>
      <c r="F59" s="288">
        <v>4332.333333333333</v>
      </c>
      <c r="G59" s="289">
        <v>4291.7166666666662</v>
      </c>
      <c r="H59" s="289">
        <v>4241.4333333333334</v>
      </c>
      <c r="I59" s="289">
        <v>4200.8166666666666</v>
      </c>
      <c r="J59" s="289">
        <v>4382.6166666666659</v>
      </c>
      <c r="K59" s="289">
        <v>4423.2333333333327</v>
      </c>
      <c r="L59" s="289">
        <v>4473.5166666666655</v>
      </c>
      <c r="M59" s="276">
        <v>4372.95</v>
      </c>
      <c r="N59" s="276">
        <v>4282.05</v>
      </c>
      <c r="O59" s="291">
        <v>2426000</v>
      </c>
      <c r="P59" s="292">
        <v>1.37054989135885E-2</v>
      </c>
    </row>
    <row r="60" spans="1:16" ht="15">
      <c r="A60" s="254">
        <v>50</v>
      </c>
      <c r="B60" s="342" t="s">
        <v>91</v>
      </c>
      <c r="C60" s="423" t="s">
        <v>92</v>
      </c>
      <c r="D60" s="424">
        <v>44406</v>
      </c>
      <c r="E60" s="288">
        <v>295.45</v>
      </c>
      <c r="F60" s="288">
        <v>296.2166666666667</v>
      </c>
      <c r="G60" s="289">
        <v>293.43333333333339</v>
      </c>
      <c r="H60" s="289">
        <v>291.41666666666669</v>
      </c>
      <c r="I60" s="289">
        <v>288.63333333333338</v>
      </c>
      <c r="J60" s="289">
        <v>298.23333333333341</v>
      </c>
      <c r="K60" s="289">
        <v>301.01666666666671</v>
      </c>
      <c r="L60" s="289">
        <v>303.03333333333342</v>
      </c>
      <c r="M60" s="276">
        <v>299</v>
      </c>
      <c r="N60" s="276">
        <v>294.2</v>
      </c>
      <c r="O60" s="291">
        <v>34927200</v>
      </c>
      <c r="P60" s="292">
        <v>1.0309278350515464E-2</v>
      </c>
    </row>
    <row r="61" spans="1:16" ht="15">
      <c r="A61" s="254">
        <v>51</v>
      </c>
      <c r="B61" s="342" t="s">
        <v>51</v>
      </c>
      <c r="C61" s="423" t="s">
        <v>93</v>
      </c>
      <c r="D61" s="424">
        <v>44406</v>
      </c>
      <c r="E61" s="288">
        <v>5412.85</v>
      </c>
      <c r="F61" s="288">
        <v>5380.7666666666664</v>
      </c>
      <c r="G61" s="289">
        <v>5337.083333333333</v>
      </c>
      <c r="H61" s="289">
        <v>5261.3166666666666</v>
      </c>
      <c r="I61" s="289">
        <v>5217.6333333333332</v>
      </c>
      <c r="J61" s="289">
        <v>5456.5333333333328</v>
      </c>
      <c r="K61" s="289">
        <v>5500.2166666666672</v>
      </c>
      <c r="L61" s="289">
        <v>5575.9833333333327</v>
      </c>
      <c r="M61" s="276">
        <v>5424.45</v>
      </c>
      <c r="N61" s="276">
        <v>5305</v>
      </c>
      <c r="O61" s="291">
        <v>2413500</v>
      </c>
      <c r="P61" s="292">
        <v>4.0750323415265202E-2</v>
      </c>
    </row>
    <row r="62" spans="1:16" ht="15">
      <c r="A62" s="254">
        <v>52</v>
      </c>
      <c r="B62" s="342" t="s">
        <v>43</v>
      </c>
      <c r="C62" s="423" t="s">
        <v>94</v>
      </c>
      <c r="D62" s="424">
        <v>44406</v>
      </c>
      <c r="E62" s="288">
        <v>2748.35</v>
      </c>
      <c r="F62" s="288">
        <v>2744.4833333333331</v>
      </c>
      <c r="G62" s="289">
        <v>2730.0166666666664</v>
      </c>
      <c r="H62" s="289">
        <v>2711.6833333333334</v>
      </c>
      <c r="I62" s="289">
        <v>2697.2166666666667</v>
      </c>
      <c r="J62" s="289">
        <v>2762.8166666666662</v>
      </c>
      <c r="K62" s="289">
        <v>2777.2833333333324</v>
      </c>
      <c r="L62" s="289">
        <v>2795.6166666666659</v>
      </c>
      <c r="M62" s="276">
        <v>2758.95</v>
      </c>
      <c r="N62" s="276">
        <v>2726.15</v>
      </c>
      <c r="O62" s="291">
        <v>1761550</v>
      </c>
      <c r="P62" s="292">
        <v>-3.5636507622253018E-3</v>
      </c>
    </row>
    <row r="63" spans="1:16" ht="15">
      <c r="A63" s="254">
        <v>53</v>
      </c>
      <c r="B63" s="342" t="s">
        <v>43</v>
      </c>
      <c r="C63" s="423" t="s">
        <v>96</v>
      </c>
      <c r="D63" s="424">
        <v>44406</v>
      </c>
      <c r="E63" s="288">
        <v>1203.05</v>
      </c>
      <c r="F63" s="288">
        <v>1195.6833333333334</v>
      </c>
      <c r="G63" s="289">
        <v>1182.3666666666668</v>
      </c>
      <c r="H63" s="289">
        <v>1161.6833333333334</v>
      </c>
      <c r="I63" s="289">
        <v>1148.3666666666668</v>
      </c>
      <c r="J63" s="289">
        <v>1216.3666666666668</v>
      </c>
      <c r="K63" s="289">
        <v>1229.6833333333334</v>
      </c>
      <c r="L63" s="289">
        <v>1250.3666666666668</v>
      </c>
      <c r="M63" s="276">
        <v>1209</v>
      </c>
      <c r="N63" s="276">
        <v>1175</v>
      </c>
      <c r="O63" s="291">
        <v>5217300</v>
      </c>
      <c r="P63" s="292">
        <v>7.9693975135479763E-3</v>
      </c>
    </row>
    <row r="64" spans="1:16" ht="15">
      <c r="A64" s="254">
        <v>54</v>
      </c>
      <c r="B64" s="342" t="s">
        <v>43</v>
      </c>
      <c r="C64" s="423" t="s">
        <v>97</v>
      </c>
      <c r="D64" s="424">
        <v>44406</v>
      </c>
      <c r="E64" s="288">
        <v>184.45</v>
      </c>
      <c r="F64" s="288">
        <v>184.43333333333331</v>
      </c>
      <c r="G64" s="289">
        <v>183.26666666666662</v>
      </c>
      <c r="H64" s="289">
        <v>182.08333333333331</v>
      </c>
      <c r="I64" s="289">
        <v>180.91666666666663</v>
      </c>
      <c r="J64" s="289">
        <v>185.61666666666662</v>
      </c>
      <c r="K64" s="289">
        <v>186.7833333333333</v>
      </c>
      <c r="L64" s="289">
        <v>187.96666666666661</v>
      </c>
      <c r="M64" s="276">
        <v>185.6</v>
      </c>
      <c r="N64" s="276">
        <v>183.25</v>
      </c>
      <c r="O64" s="291">
        <v>13842000</v>
      </c>
      <c r="P64" s="292">
        <v>3.3602150537634407E-2</v>
      </c>
    </row>
    <row r="65" spans="1:16" ht="15">
      <c r="A65" s="254">
        <v>55</v>
      </c>
      <c r="B65" s="342" t="s">
        <v>53</v>
      </c>
      <c r="C65" s="423" t="s">
        <v>98</v>
      </c>
      <c r="D65" s="424">
        <v>44406</v>
      </c>
      <c r="E65" s="288">
        <v>87.25</v>
      </c>
      <c r="F65" s="288">
        <v>86.966666666666654</v>
      </c>
      <c r="G65" s="289">
        <v>85.933333333333309</v>
      </c>
      <c r="H65" s="289">
        <v>84.61666666666666</v>
      </c>
      <c r="I65" s="289">
        <v>83.583333333333314</v>
      </c>
      <c r="J65" s="289">
        <v>88.283333333333303</v>
      </c>
      <c r="K65" s="289">
        <v>89.316666666666634</v>
      </c>
      <c r="L65" s="289">
        <v>90.633333333333297</v>
      </c>
      <c r="M65" s="276">
        <v>88</v>
      </c>
      <c r="N65" s="276">
        <v>85.65</v>
      </c>
      <c r="O65" s="291">
        <v>84290000</v>
      </c>
      <c r="P65" s="292">
        <v>5.2703884101411268E-2</v>
      </c>
    </row>
    <row r="66" spans="1:16" ht="15">
      <c r="A66" s="254">
        <v>56</v>
      </c>
      <c r="B66" s="357" t="s">
        <v>72</v>
      </c>
      <c r="C66" s="423" t="s">
        <v>99</v>
      </c>
      <c r="D66" s="424">
        <v>44406</v>
      </c>
      <c r="E66" s="288">
        <v>154.35</v>
      </c>
      <c r="F66" s="288">
        <v>154.26666666666668</v>
      </c>
      <c r="G66" s="289">
        <v>152.78333333333336</v>
      </c>
      <c r="H66" s="289">
        <v>151.21666666666667</v>
      </c>
      <c r="I66" s="289">
        <v>149.73333333333335</v>
      </c>
      <c r="J66" s="289">
        <v>155.83333333333337</v>
      </c>
      <c r="K66" s="289">
        <v>157.31666666666666</v>
      </c>
      <c r="L66" s="289">
        <v>158.88333333333338</v>
      </c>
      <c r="M66" s="276">
        <v>155.75</v>
      </c>
      <c r="N66" s="276">
        <v>152.69999999999999</v>
      </c>
      <c r="O66" s="291">
        <v>29633800</v>
      </c>
      <c r="P66" s="292">
        <v>1.8235170823726683E-2</v>
      </c>
    </row>
    <row r="67" spans="1:16" ht="15">
      <c r="A67" s="254">
        <v>57</v>
      </c>
      <c r="B67" s="342" t="s">
        <v>51</v>
      </c>
      <c r="C67" s="423" t="s">
        <v>100</v>
      </c>
      <c r="D67" s="424">
        <v>44406</v>
      </c>
      <c r="E67" s="395">
        <v>671.3</v>
      </c>
      <c r="F67" s="395">
        <v>664.76666666666665</v>
      </c>
      <c r="G67" s="396">
        <v>654.0333333333333</v>
      </c>
      <c r="H67" s="396">
        <v>636.76666666666665</v>
      </c>
      <c r="I67" s="396">
        <v>626.0333333333333</v>
      </c>
      <c r="J67" s="396">
        <v>682.0333333333333</v>
      </c>
      <c r="K67" s="396">
        <v>692.76666666666665</v>
      </c>
      <c r="L67" s="396">
        <v>710.0333333333333</v>
      </c>
      <c r="M67" s="397">
        <v>675.5</v>
      </c>
      <c r="N67" s="397">
        <v>647.5</v>
      </c>
      <c r="O67" s="398">
        <v>7611850</v>
      </c>
      <c r="P67" s="399">
        <v>4.0886931907532634E-2</v>
      </c>
    </row>
    <row r="68" spans="1:16" ht="15">
      <c r="A68" s="254">
        <v>58</v>
      </c>
      <c r="B68" s="342" t="s">
        <v>101</v>
      </c>
      <c r="C68" s="423" t="s">
        <v>102</v>
      </c>
      <c r="D68" s="424">
        <v>44406</v>
      </c>
      <c r="E68" s="288">
        <v>31.45</v>
      </c>
      <c r="F68" s="288">
        <v>31.650000000000002</v>
      </c>
      <c r="G68" s="289">
        <v>31.050000000000004</v>
      </c>
      <c r="H68" s="289">
        <v>30.650000000000002</v>
      </c>
      <c r="I68" s="289">
        <v>30.050000000000004</v>
      </c>
      <c r="J68" s="289">
        <v>32.050000000000004</v>
      </c>
      <c r="K68" s="289">
        <v>32.650000000000006</v>
      </c>
      <c r="L68" s="289">
        <v>33.050000000000004</v>
      </c>
      <c r="M68" s="276">
        <v>32.25</v>
      </c>
      <c r="N68" s="276">
        <v>31.25</v>
      </c>
      <c r="O68" s="291">
        <v>107932500</v>
      </c>
      <c r="P68" s="292">
        <v>1.9987242185838826E-2</v>
      </c>
    </row>
    <row r="69" spans="1:16" ht="15">
      <c r="A69" s="254">
        <v>59</v>
      </c>
      <c r="B69" s="342" t="s">
        <v>49</v>
      </c>
      <c r="C69" s="423" t="s">
        <v>103</v>
      </c>
      <c r="D69" s="424">
        <v>44406</v>
      </c>
      <c r="E69" s="288">
        <v>874.55</v>
      </c>
      <c r="F69" s="288">
        <v>876.0333333333333</v>
      </c>
      <c r="G69" s="289">
        <v>870.06666666666661</v>
      </c>
      <c r="H69" s="289">
        <v>865.58333333333326</v>
      </c>
      <c r="I69" s="289">
        <v>859.61666666666656</v>
      </c>
      <c r="J69" s="289">
        <v>880.51666666666665</v>
      </c>
      <c r="K69" s="289">
        <v>886.48333333333335</v>
      </c>
      <c r="L69" s="289">
        <v>890.9666666666667</v>
      </c>
      <c r="M69" s="276">
        <v>882</v>
      </c>
      <c r="N69" s="276">
        <v>871.55</v>
      </c>
      <c r="O69" s="291">
        <v>4023000</v>
      </c>
      <c r="P69" s="292">
        <v>5.6460084033613446E-2</v>
      </c>
    </row>
    <row r="70" spans="1:16" ht="15">
      <c r="A70" s="254">
        <v>60</v>
      </c>
      <c r="B70" s="342" t="s">
        <v>91</v>
      </c>
      <c r="C70" s="423" t="s">
        <v>244</v>
      </c>
      <c r="D70" s="424">
        <v>44406</v>
      </c>
      <c r="E70" s="288">
        <v>1411</v>
      </c>
      <c r="F70" s="288">
        <v>1411.9333333333332</v>
      </c>
      <c r="G70" s="289">
        <v>1402.4166666666663</v>
      </c>
      <c r="H70" s="289">
        <v>1393.833333333333</v>
      </c>
      <c r="I70" s="289">
        <v>1384.3166666666662</v>
      </c>
      <c r="J70" s="289">
        <v>1420.5166666666664</v>
      </c>
      <c r="K70" s="289">
        <v>1430.0333333333333</v>
      </c>
      <c r="L70" s="289">
        <v>1438.6166666666666</v>
      </c>
      <c r="M70" s="276">
        <v>1421.45</v>
      </c>
      <c r="N70" s="276">
        <v>1403.35</v>
      </c>
      <c r="O70" s="291">
        <v>1842750</v>
      </c>
      <c r="P70" s="292">
        <v>3.6184210526315791E-2</v>
      </c>
    </row>
    <row r="71" spans="1:16" ht="15">
      <c r="A71" s="254">
        <v>61</v>
      </c>
      <c r="B71" s="357" t="s">
        <v>51</v>
      </c>
      <c r="C71" s="423" t="s">
        <v>367</v>
      </c>
      <c r="D71" s="424">
        <v>44406</v>
      </c>
      <c r="E71" s="288">
        <v>317.7</v>
      </c>
      <c r="F71" s="288">
        <v>316.79999999999995</v>
      </c>
      <c r="G71" s="289">
        <v>313.44999999999993</v>
      </c>
      <c r="H71" s="289">
        <v>309.2</v>
      </c>
      <c r="I71" s="289">
        <v>305.84999999999997</v>
      </c>
      <c r="J71" s="289">
        <v>321.0499999999999</v>
      </c>
      <c r="K71" s="289">
        <v>324.39999999999992</v>
      </c>
      <c r="L71" s="289">
        <v>328.64999999999986</v>
      </c>
      <c r="M71" s="276">
        <v>320.14999999999998</v>
      </c>
      <c r="N71" s="276">
        <v>312.55</v>
      </c>
      <c r="O71" s="291">
        <v>11445200</v>
      </c>
      <c r="P71" s="292">
        <v>-1.0054967153773964E-2</v>
      </c>
    </row>
    <row r="72" spans="1:16" ht="15">
      <c r="A72" s="254">
        <v>62</v>
      </c>
      <c r="B72" s="342" t="s">
        <v>37</v>
      </c>
      <c r="C72" s="423" t="s">
        <v>104</v>
      </c>
      <c r="D72" s="424">
        <v>44406</v>
      </c>
      <c r="E72" s="288">
        <v>1525.25</v>
      </c>
      <c r="F72" s="288">
        <v>1531.5333333333335</v>
      </c>
      <c r="G72" s="289">
        <v>1509.2166666666672</v>
      </c>
      <c r="H72" s="289">
        <v>1493.1833333333336</v>
      </c>
      <c r="I72" s="289">
        <v>1470.8666666666672</v>
      </c>
      <c r="J72" s="289">
        <v>1547.5666666666671</v>
      </c>
      <c r="K72" s="289">
        <v>1569.8833333333332</v>
      </c>
      <c r="L72" s="289">
        <v>1585.916666666667</v>
      </c>
      <c r="M72" s="276">
        <v>1553.85</v>
      </c>
      <c r="N72" s="276">
        <v>1515.5</v>
      </c>
      <c r="O72" s="291">
        <v>11306425</v>
      </c>
      <c r="P72" s="292">
        <v>-7.4225428464200823E-3</v>
      </c>
    </row>
    <row r="73" spans="1:16" ht="15">
      <c r="A73" s="254">
        <v>63</v>
      </c>
      <c r="B73" s="342" t="s">
        <v>72</v>
      </c>
      <c r="C73" s="423" t="s">
        <v>372</v>
      </c>
      <c r="D73" s="424">
        <v>44406</v>
      </c>
      <c r="E73" s="288">
        <v>673.6</v>
      </c>
      <c r="F73" s="288">
        <v>667.9</v>
      </c>
      <c r="G73" s="289">
        <v>657.8</v>
      </c>
      <c r="H73" s="289">
        <v>642</v>
      </c>
      <c r="I73" s="289">
        <v>631.9</v>
      </c>
      <c r="J73" s="289">
        <v>683.69999999999993</v>
      </c>
      <c r="K73" s="289">
        <v>693.80000000000007</v>
      </c>
      <c r="L73" s="289">
        <v>709.59999999999991</v>
      </c>
      <c r="M73" s="276">
        <v>678</v>
      </c>
      <c r="N73" s="276">
        <v>652.1</v>
      </c>
      <c r="O73" s="291">
        <v>2243750</v>
      </c>
      <c r="P73" s="292">
        <v>-5.076679005817028E-2</v>
      </c>
    </row>
    <row r="74" spans="1:16" ht="15">
      <c r="A74" s="254">
        <v>64</v>
      </c>
      <c r="B74" s="342" t="s">
        <v>63</v>
      </c>
      <c r="C74" s="423" t="s">
        <v>105</v>
      </c>
      <c r="D74" s="424">
        <v>44406</v>
      </c>
      <c r="E74" s="288">
        <v>998.7</v>
      </c>
      <c r="F74" s="288">
        <v>1003.3000000000001</v>
      </c>
      <c r="G74" s="289">
        <v>992.75000000000011</v>
      </c>
      <c r="H74" s="289">
        <v>986.80000000000007</v>
      </c>
      <c r="I74" s="289">
        <v>976.25000000000011</v>
      </c>
      <c r="J74" s="289">
        <v>1009.2500000000001</v>
      </c>
      <c r="K74" s="289">
        <v>1019.8000000000001</v>
      </c>
      <c r="L74" s="289">
        <v>1025.75</v>
      </c>
      <c r="M74" s="276">
        <v>1013.85</v>
      </c>
      <c r="N74" s="276">
        <v>997.35</v>
      </c>
      <c r="O74" s="291">
        <v>6366500</v>
      </c>
      <c r="P74" s="292">
        <v>2.1249803242562571E-3</v>
      </c>
    </row>
    <row r="75" spans="1:16" ht="15">
      <c r="A75" s="254">
        <v>65</v>
      </c>
      <c r="B75" s="342" t="s">
        <v>106</v>
      </c>
      <c r="C75" s="423" t="s">
        <v>107</v>
      </c>
      <c r="D75" s="424">
        <v>44406</v>
      </c>
      <c r="E75" s="288">
        <v>987.95</v>
      </c>
      <c r="F75" s="288">
        <v>990.13333333333333</v>
      </c>
      <c r="G75" s="289">
        <v>981.4666666666667</v>
      </c>
      <c r="H75" s="289">
        <v>974.98333333333335</v>
      </c>
      <c r="I75" s="289">
        <v>966.31666666666672</v>
      </c>
      <c r="J75" s="289">
        <v>996.61666666666667</v>
      </c>
      <c r="K75" s="289">
        <v>1005.2833333333334</v>
      </c>
      <c r="L75" s="289">
        <v>1011.7666666666667</v>
      </c>
      <c r="M75" s="276">
        <v>998.8</v>
      </c>
      <c r="N75" s="276">
        <v>983.65</v>
      </c>
      <c r="O75" s="291">
        <v>18533200</v>
      </c>
      <c r="P75" s="292">
        <v>2.1726546521051208E-2</v>
      </c>
    </row>
    <row r="76" spans="1:16" ht="15">
      <c r="A76" s="254">
        <v>66</v>
      </c>
      <c r="B76" s="342" t="s">
        <v>56</v>
      </c>
      <c r="C76" t="s">
        <v>108</v>
      </c>
      <c r="D76" s="424">
        <v>44406</v>
      </c>
      <c r="E76" s="395">
        <v>2505.3000000000002</v>
      </c>
      <c r="F76" s="395">
        <v>2514.6166666666663</v>
      </c>
      <c r="G76" s="396">
        <v>2491.8833333333328</v>
      </c>
      <c r="H76" s="396">
        <v>2478.4666666666662</v>
      </c>
      <c r="I76" s="396">
        <v>2455.7333333333327</v>
      </c>
      <c r="J76" s="396">
        <v>2528.0333333333328</v>
      </c>
      <c r="K76" s="396">
        <v>2550.7666666666664</v>
      </c>
      <c r="L76" s="396">
        <v>2564.1833333333329</v>
      </c>
      <c r="M76" s="397">
        <v>2537.35</v>
      </c>
      <c r="N76" s="397">
        <v>2501.1999999999998</v>
      </c>
      <c r="O76" s="398">
        <v>16175100</v>
      </c>
      <c r="P76" s="399">
        <v>2.3983044545251731E-3</v>
      </c>
    </row>
    <row r="77" spans="1:16" ht="15">
      <c r="A77" s="254">
        <v>67</v>
      </c>
      <c r="B77" s="342" t="s">
        <v>56</v>
      </c>
      <c r="C77" s="423" t="s">
        <v>248</v>
      </c>
      <c r="D77" s="424">
        <v>44406</v>
      </c>
      <c r="E77" s="288">
        <v>2955.9</v>
      </c>
      <c r="F77" s="288">
        <v>2964.2833333333333</v>
      </c>
      <c r="G77" s="289">
        <v>2931.6166666666668</v>
      </c>
      <c r="H77" s="289">
        <v>2907.3333333333335</v>
      </c>
      <c r="I77" s="289">
        <v>2874.666666666667</v>
      </c>
      <c r="J77" s="289">
        <v>2988.5666666666666</v>
      </c>
      <c r="K77" s="289">
        <v>3021.2333333333336</v>
      </c>
      <c r="L77" s="289">
        <v>3045.5166666666664</v>
      </c>
      <c r="M77" s="276">
        <v>2996.95</v>
      </c>
      <c r="N77" s="276">
        <v>2940</v>
      </c>
      <c r="O77" s="291">
        <v>513600</v>
      </c>
      <c r="P77" s="292">
        <v>1.5019762845849802E-2</v>
      </c>
    </row>
    <row r="78" spans="1:16" ht="15">
      <c r="A78" s="254">
        <v>68</v>
      </c>
      <c r="B78" s="342" t="s">
        <v>53</v>
      </c>
      <c r="C78" s="423" t="s">
        <v>109</v>
      </c>
      <c r="D78" s="424">
        <v>44406</v>
      </c>
      <c r="E78" s="288">
        <v>1510.8</v>
      </c>
      <c r="F78" s="288">
        <v>1513.2666666666667</v>
      </c>
      <c r="G78" s="289">
        <v>1502.7833333333333</v>
      </c>
      <c r="H78" s="289">
        <v>1494.7666666666667</v>
      </c>
      <c r="I78" s="289">
        <v>1484.2833333333333</v>
      </c>
      <c r="J78" s="289">
        <v>1521.2833333333333</v>
      </c>
      <c r="K78" s="289">
        <v>1531.7666666666664</v>
      </c>
      <c r="L78" s="289">
        <v>1539.7833333333333</v>
      </c>
      <c r="M78" s="276">
        <v>1523.75</v>
      </c>
      <c r="N78" s="276">
        <v>1505.25</v>
      </c>
      <c r="O78" s="291">
        <v>25353900</v>
      </c>
      <c r="P78" s="292">
        <v>6.361182252370734E-2</v>
      </c>
    </row>
    <row r="79" spans="1:16" ht="15">
      <c r="A79" s="254">
        <v>69</v>
      </c>
      <c r="B79" s="342" t="s">
        <v>56</v>
      </c>
      <c r="C79" s="423" t="s">
        <v>249</v>
      </c>
      <c r="D79" s="424">
        <v>44406</v>
      </c>
      <c r="E79" s="288">
        <v>696.65</v>
      </c>
      <c r="F79" s="288">
        <v>706.38333333333333</v>
      </c>
      <c r="G79" s="289">
        <v>685.76666666666665</v>
      </c>
      <c r="H79" s="289">
        <v>674.88333333333333</v>
      </c>
      <c r="I79" s="289">
        <v>654.26666666666665</v>
      </c>
      <c r="J79" s="289">
        <v>717.26666666666665</v>
      </c>
      <c r="K79" s="289">
        <v>737.88333333333321</v>
      </c>
      <c r="L79" s="289">
        <v>748.76666666666665</v>
      </c>
      <c r="M79" s="276">
        <v>727</v>
      </c>
      <c r="N79" s="276">
        <v>695.5</v>
      </c>
      <c r="O79" s="291">
        <v>13808300</v>
      </c>
      <c r="P79" s="292">
        <v>0.50083692013390724</v>
      </c>
    </row>
    <row r="80" spans="1:16" ht="15">
      <c r="A80" s="254">
        <v>70</v>
      </c>
      <c r="B80" s="357" t="s">
        <v>43</v>
      </c>
      <c r="C80" s="423" t="s">
        <v>110</v>
      </c>
      <c r="D80" s="424">
        <v>44406</v>
      </c>
      <c r="E80" s="288">
        <v>2927.55</v>
      </c>
      <c r="F80" s="288">
        <v>2926.4666666666667</v>
      </c>
      <c r="G80" s="289">
        <v>2913.0833333333335</v>
      </c>
      <c r="H80" s="289">
        <v>2898.6166666666668</v>
      </c>
      <c r="I80" s="289">
        <v>2885.2333333333336</v>
      </c>
      <c r="J80" s="289">
        <v>2940.9333333333334</v>
      </c>
      <c r="K80" s="289">
        <v>2954.3166666666666</v>
      </c>
      <c r="L80" s="289">
        <v>2968.7833333333333</v>
      </c>
      <c r="M80" s="276">
        <v>2939.85</v>
      </c>
      <c r="N80" s="276">
        <v>2912</v>
      </c>
      <c r="O80" s="291">
        <v>3995100</v>
      </c>
      <c r="P80" s="292">
        <v>1.339319686477437E-2</v>
      </c>
    </row>
    <row r="81" spans="1:16" ht="15">
      <c r="A81" s="254">
        <v>71</v>
      </c>
      <c r="B81" s="342" t="s">
        <v>111</v>
      </c>
      <c r="C81" s="423" t="s">
        <v>112</v>
      </c>
      <c r="D81" s="424">
        <v>44406</v>
      </c>
      <c r="E81" s="288">
        <v>383.8</v>
      </c>
      <c r="F81" s="288">
        <v>382.11666666666662</v>
      </c>
      <c r="G81" s="289">
        <v>377.93333333333322</v>
      </c>
      <c r="H81" s="289">
        <v>372.06666666666661</v>
      </c>
      <c r="I81" s="289">
        <v>367.88333333333321</v>
      </c>
      <c r="J81" s="289">
        <v>387.98333333333323</v>
      </c>
      <c r="K81" s="289">
        <v>392.16666666666663</v>
      </c>
      <c r="L81" s="289">
        <v>398.03333333333325</v>
      </c>
      <c r="M81" s="276">
        <v>386.3</v>
      </c>
      <c r="N81" s="276">
        <v>376.25</v>
      </c>
      <c r="O81" s="291">
        <v>28122000</v>
      </c>
      <c r="P81" s="292">
        <v>4.6734955185659413E-2</v>
      </c>
    </row>
    <row r="82" spans="1:16" ht="15">
      <c r="A82" s="254">
        <v>72</v>
      </c>
      <c r="B82" s="342" t="s">
        <v>72</v>
      </c>
      <c r="C82" s="423" t="s">
        <v>113</v>
      </c>
      <c r="D82" s="424">
        <v>44406</v>
      </c>
      <c r="E82" s="288">
        <v>298.2</v>
      </c>
      <c r="F82" s="288">
        <v>299.21666666666664</v>
      </c>
      <c r="G82" s="289">
        <v>296.5333333333333</v>
      </c>
      <c r="H82" s="289">
        <v>294.86666666666667</v>
      </c>
      <c r="I82" s="289">
        <v>292.18333333333334</v>
      </c>
      <c r="J82" s="289">
        <v>300.88333333333327</v>
      </c>
      <c r="K82" s="289">
        <v>303.56666666666655</v>
      </c>
      <c r="L82" s="289">
        <v>305.23333333333323</v>
      </c>
      <c r="M82" s="276">
        <v>301.89999999999998</v>
      </c>
      <c r="N82" s="276">
        <v>297.55</v>
      </c>
      <c r="O82" s="291">
        <v>21019500</v>
      </c>
      <c r="P82" s="292">
        <v>5.424254165052305E-3</v>
      </c>
    </row>
    <row r="83" spans="1:16" ht="15">
      <c r="A83" s="254">
        <v>73</v>
      </c>
      <c r="B83" s="342" t="s">
        <v>49</v>
      </c>
      <c r="C83" s="423" t="s">
        <v>114</v>
      </c>
      <c r="D83" s="424">
        <v>44406</v>
      </c>
      <c r="E83" s="288">
        <v>2469.4499999999998</v>
      </c>
      <c r="F83" s="288">
        <v>2464.65</v>
      </c>
      <c r="G83" s="289">
        <v>2455.9</v>
      </c>
      <c r="H83" s="289">
        <v>2442.35</v>
      </c>
      <c r="I83" s="289">
        <v>2433.6</v>
      </c>
      <c r="J83" s="289">
        <v>2478.2000000000003</v>
      </c>
      <c r="K83" s="289">
        <v>2486.9500000000003</v>
      </c>
      <c r="L83" s="289">
        <v>2500.5000000000005</v>
      </c>
      <c r="M83" s="276">
        <v>2473.4</v>
      </c>
      <c r="N83" s="276">
        <v>2451.1</v>
      </c>
      <c r="O83" s="291">
        <v>6329100</v>
      </c>
      <c r="P83" s="292">
        <v>9.0141379637536767E-4</v>
      </c>
    </row>
    <row r="84" spans="1:16" ht="15">
      <c r="A84" s="254">
        <v>74</v>
      </c>
      <c r="B84" s="342" t="s">
        <v>56</v>
      </c>
      <c r="C84" s="423" t="s">
        <v>115</v>
      </c>
      <c r="D84" s="424">
        <v>44406</v>
      </c>
      <c r="E84" s="288">
        <v>269.60000000000002</v>
      </c>
      <c r="F84" s="288">
        <v>272.43333333333334</v>
      </c>
      <c r="G84" s="289">
        <v>265.31666666666666</v>
      </c>
      <c r="H84" s="289">
        <v>261.0333333333333</v>
      </c>
      <c r="I84" s="289">
        <v>253.91666666666663</v>
      </c>
      <c r="J84" s="289">
        <v>276.7166666666667</v>
      </c>
      <c r="K84" s="289">
        <v>283.83333333333337</v>
      </c>
      <c r="L84" s="289">
        <v>288.11666666666673</v>
      </c>
      <c r="M84" s="276">
        <v>279.55</v>
      </c>
      <c r="N84" s="276">
        <v>268.14999999999998</v>
      </c>
      <c r="O84" s="291">
        <v>31514600</v>
      </c>
      <c r="P84" s="292">
        <v>-4.5045045045045045E-3</v>
      </c>
    </row>
    <row r="85" spans="1:16" ht="15">
      <c r="A85" s="254">
        <v>75</v>
      </c>
      <c r="B85" s="342" t="s">
        <v>53</v>
      </c>
      <c r="C85" s="423" t="s">
        <v>116</v>
      </c>
      <c r="D85" s="424">
        <v>44406</v>
      </c>
      <c r="E85" s="288">
        <v>651.25</v>
      </c>
      <c r="F85" s="288">
        <v>651.2833333333333</v>
      </c>
      <c r="G85" s="289">
        <v>647.81666666666661</v>
      </c>
      <c r="H85" s="289">
        <v>644.38333333333333</v>
      </c>
      <c r="I85" s="289">
        <v>640.91666666666663</v>
      </c>
      <c r="J85" s="289">
        <v>654.71666666666658</v>
      </c>
      <c r="K85" s="289">
        <v>658.18333333333328</v>
      </c>
      <c r="L85" s="289">
        <v>661.61666666666656</v>
      </c>
      <c r="M85" s="276">
        <v>654.75</v>
      </c>
      <c r="N85" s="276">
        <v>647.85</v>
      </c>
      <c r="O85" s="291">
        <v>69412750</v>
      </c>
      <c r="P85" s="292">
        <v>2.5265039197367885E-2</v>
      </c>
    </row>
    <row r="86" spans="1:16" ht="15">
      <c r="A86" s="254">
        <v>76</v>
      </c>
      <c r="B86" s="342" t="s">
        <v>56</v>
      </c>
      <c r="C86" s="423" t="s">
        <v>252</v>
      </c>
      <c r="D86" s="424">
        <v>44406</v>
      </c>
      <c r="E86" s="288">
        <v>1601.1</v>
      </c>
      <c r="F86" s="288">
        <v>1592.6833333333334</v>
      </c>
      <c r="G86" s="289">
        <v>1569.4166666666667</v>
      </c>
      <c r="H86" s="289">
        <v>1537.7333333333333</v>
      </c>
      <c r="I86" s="289">
        <v>1514.4666666666667</v>
      </c>
      <c r="J86" s="289">
        <v>1624.3666666666668</v>
      </c>
      <c r="K86" s="289">
        <v>1647.6333333333332</v>
      </c>
      <c r="L86" s="289">
        <v>1679.3166666666668</v>
      </c>
      <c r="M86" s="276">
        <v>1615.95</v>
      </c>
      <c r="N86" s="276">
        <v>1561</v>
      </c>
      <c r="O86" s="291">
        <v>1101600</v>
      </c>
      <c r="P86" s="292">
        <v>2.491103202846975E-2</v>
      </c>
    </row>
    <row r="87" spans="1:16" ht="15">
      <c r="A87" s="254">
        <v>77</v>
      </c>
      <c r="B87" s="342" t="s">
        <v>56</v>
      </c>
      <c r="C87" s="423" t="s">
        <v>117</v>
      </c>
      <c r="D87" s="424">
        <v>44406</v>
      </c>
      <c r="E87" s="288">
        <v>620.25</v>
      </c>
      <c r="F87" s="288">
        <v>618.94999999999993</v>
      </c>
      <c r="G87" s="289">
        <v>615.14999999999986</v>
      </c>
      <c r="H87" s="289">
        <v>610.04999999999995</v>
      </c>
      <c r="I87" s="289">
        <v>606.24999999999989</v>
      </c>
      <c r="J87" s="289">
        <v>624.04999999999984</v>
      </c>
      <c r="K87" s="289">
        <v>627.8499999999998</v>
      </c>
      <c r="L87" s="289">
        <v>632.94999999999982</v>
      </c>
      <c r="M87" s="276">
        <v>622.75</v>
      </c>
      <c r="N87" s="276">
        <v>613.85</v>
      </c>
      <c r="O87" s="291">
        <v>5641500</v>
      </c>
      <c r="P87" s="292">
        <v>9.5224228305183456E-2</v>
      </c>
    </row>
    <row r="88" spans="1:16" ht="15">
      <c r="A88" s="254">
        <v>78</v>
      </c>
      <c r="B88" s="342" t="s">
        <v>67</v>
      </c>
      <c r="C88" s="423" t="s">
        <v>118</v>
      </c>
      <c r="D88" s="424">
        <v>44406</v>
      </c>
      <c r="E88" s="288">
        <v>10.6</v>
      </c>
      <c r="F88" s="288">
        <v>10.699999999999998</v>
      </c>
      <c r="G88" s="289">
        <v>10.349999999999994</v>
      </c>
      <c r="H88" s="289">
        <v>10.099999999999996</v>
      </c>
      <c r="I88" s="289">
        <v>9.7499999999999929</v>
      </c>
      <c r="J88" s="289">
        <v>10.949999999999996</v>
      </c>
      <c r="K88" s="289">
        <v>11.3</v>
      </c>
      <c r="L88" s="289">
        <v>11.549999999999997</v>
      </c>
      <c r="M88" s="276">
        <v>11.05</v>
      </c>
      <c r="N88" s="276">
        <v>10.45</v>
      </c>
      <c r="O88" s="291">
        <v>642320000</v>
      </c>
      <c r="P88" s="292">
        <v>4.0598775232479019E-2</v>
      </c>
    </row>
    <row r="89" spans="1:16" ht="15">
      <c r="A89" s="254">
        <v>79</v>
      </c>
      <c r="B89" s="342" t="s">
        <v>53</v>
      </c>
      <c r="C89" s="423" t="s">
        <v>119</v>
      </c>
      <c r="D89" s="424">
        <v>44406</v>
      </c>
      <c r="E89" s="288">
        <v>57.4</v>
      </c>
      <c r="F89" s="288">
        <v>57.883333333333333</v>
      </c>
      <c r="G89" s="289">
        <v>56.616666666666667</v>
      </c>
      <c r="H89" s="289">
        <v>55.833333333333336</v>
      </c>
      <c r="I89" s="289">
        <v>54.56666666666667</v>
      </c>
      <c r="J89" s="289">
        <v>58.666666666666664</v>
      </c>
      <c r="K89" s="289">
        <v>59.93333333333333</v>
      </c>
      <c r="L89" s="289">
        <v>60.716666666666661</v>
      </c>
      <c r="M89" s="276">
        <v>59.15</v>
      </c>
      <c r="N89" s="276">
        <v>57.1</v>
      </c>
      <c r="O89" s="291">
        <v>136572000</v>
      </c>
      <c r="P89" s="292">
        <v>0.15404993176527254</v>
      </c>
    </row>
    <row r="90" spans="1:16" ht="15">
      <c r="A90" s="254">
        <v>80</v>
      </c>
      <c r="B90" s="342" t="s">
        <v>72</v>
      </c>
      <c r="C90" s="423" t="s">
        <v>120</v>
      </c>
      <c r="D90" s="424">
        <v>44406</v>
      </c>
      <c r="E90" s="288">
        <v>536.70000000000005</v>
      </c>
      <c r="F90" s="288">
        <v>535.16666666666663</v>
      </c>
      <c r="G90" s="289">
        <v>522.68333333333328</v>
      </c>
      <c r="H90" s="289">
        <v>508.66666666666663</v>
      </c>
      <c r="I90" s="289">
        <v>496.18333333333328</v>
      </c>
      <c r="J90" s="289">
        <v>549.18333333333328</v>
      </c>
      <c r="K90" s="289">
        <v>561.66666666666663</v>
      </c>
      <c r="L90" s="289">
        <v>575.68333333333328</v>
      </c>
      <c r="M90" s="276">
        <v>547.65</v>
      </c>
      <c r="N90" s="276">
        <v>521.15</v>
      </c>
      <c r="O90" s="291">
        <v>9622250</v>
      </c>
      <c r="P90" s="292">
        <v>1.4055933922619911E-2</v>
      </c>
    </row>
    <row r="91" spans="1:16" ht="15">
      <c r="A91" s="254">
        <v>81</v>
      </c>
      <c r="B91" s="357" t="s">
        <v>101</v>
      </c>
      <c r="C91" s="423" t="s">
        <v>255</v>
      </c>
      <c r="D91" s="424">
        <v>44406</v>
      </c>
      <c r="E91" s="288">
        <v>146.65</v>
      </c>
      <c r="F91" s="288">
        <v>146.21666666666667</v>
      </c>
      <c r="G91" s="289">
        <v>144.18333333333334</v>
      </c>
      <c r="H91" s="289">
        <v>141.71666666666667</v>
      </c>
      <c r="I91" s="289">
        <v>139.68333333333334</v>
      </c>
      <c r="J91" s="289">
        <v>148.68333333333334</v>
      </c>
      <c r="K91" s="289">
        <v>150.7166666666667</v>
      </c>
      <c r="L91" s="289">
        <v>153.18333333333334</v>
      </c>
      <c r="M91" s="276">
        <v>148.25</v>
      </c>
      <c r="N91" s="276">
        <v>143.75</v>
      </c>
      <c r="O91" s="291">
        <v>3474900</v>
      </c>
      <c r="P91" s="292">
        <v>0.40094339622641512</v>
      </c>
    </row>
    <row r="92" spans="1:16" ht="15">
      <c r="A92" s="254">
        <v>82</v>
      </c>
      <c r="B92" s="342" t="s">
        <v>39</v>
      </c>
      <c r="C92" s="423" t="s">
        <v>121</v>
      </c>
      <c r="D92" s="424">
        <v>44406</v>
      </c>
      <c r="E92" s="395">
        <v>1737.5</v>
      </c>
      <c r="F92" s="395">
        <v>1738.5</v>
      </c>
      <c r="G92" s="396">
        <v>1723.05</v>
      </c>
      <c r="H92" s="396">
        <v>1708.6</v>
      </c>
      <c r="I92" s="396">
        <v>1693.1499999999999</v>
      </c>
      <c r="J92" s="396">
        <v>1752.95</v>
      </c>
      <c r="K92" s="396">
        <v>1768.3999999999999</v>
      </c>
      <c r="L92" s="396">
        <v>1782.8500000000001</v>
      </c>
      <c r="M92" s="397">
        <v>1753.95</v>
      </c>
      <c r="N92" s="397">
        <v>1724.05</v>
      </c>
      <c r="O92" s="398">
        <v>2666000</v>
      </c>
      <c r="P92" s="399">
        <v>-1.1240164855751218E-3</v>
      </c>
    </row>
    <row r="93" spans="1:16" ht="15">
      <c r="A93" s="254">
        <v>83</v>
      </c>
      <c r="B93" s="342" t="s">
        <v>53</v>
      </c>
      <c r="C93" s="423" t="s">
        <v>122</v>
      </c>
      <c r="D93" s="424">
        <v>44406</v>
      </c>
      <c r="E93" s="288">
        <v>1010.5</v>
      </c>
      <c r="F93" s="288">
        <v>1012.4333333333334</v>
      </c>
      <c r="G93" s="289">
        <v>998.61666666666679</v>
      </c>
      <c r="H93" s="289">
        <v>986.73333333333335</v>
      </c>
      <c r="I93" s="289">
        <v>972.91666666666674</v>
      </c>
      <c r="J93" s="289">
        <v>1024.3166666666668</v>
      </c>
      <c r="K93" s="289">
        <v>1038.1333333333334</v>
      </c>
      <c r="L93" s="289">
        <v>1050.0166666666669</v>
      </c>
      <c r="M93" s="276">
        <v>1026.25</v>
      </c>
      <c r="N93" s="276">
        <v>1000.55</v>
      </c>
      <c r="O93" s="291">
        <v>17627400</v>
      </c>
      <c r="P93" s="292">
        <v>-2.065103255162758E-2</v>
      </c>
    </row>
    <row r="94" spans="1:16" ht="15">
      <c r="A94" s="254">
        <v>84</v>
      </c>
      <c r="B94" s="342" t="s">
        <v>67</v>
      </c>
      <c r="C94" s="423" t="s">
        <v>822</v>
      </c>
      <c r="D94" s="424">
        <v>44406</v>
      </c>
      <c r="E94" s="288">
        <v>246.45</v>
      </c>
      <c r="F94" s="288">
        <v>246.85</v>
      </c>
      <c r="G94" s="289">
        <v>244.1</v>
      </c>
      <c r="H94" s="289">
        <v>241.75</v>
      </c>
      <c r="I94" s="289">
        <v>239</v>
      </c>
      <c r="J94" s="289">
        <v>249.2</v>
      </c>
      <c r="K94" s="289">
        <v>251.95</v>
      </c>
      <c r="L94" s="289">
        <v>254.29999999999998</v>
      </c>
      <c r="M94" s="276">
        <v>249.6</v>
      </c>
      <c r="N94" s="276">
        <v>244.5</v>
      </c>
      <c r="O94" s="291">
        <v>14000000</v>
      </c>
      <c r="P94" s="292">
        <v>0.10180696342000882</v>
      </c>
    </row>
    <row r="95" spans="1:16" ht="15">
      <c r="A95" s="254">
        <v>85</v>
      </c>
      <c r="B95" s="342" t="s">
        <v>106</v>
      </c>
      <c r="C95" s="423" t="s">
        <v>124</v>
      </c>
      <c r="D95" s="424">
        <v>44406</v>
      </c>
      <c r="E95" s="288">
        <v>1576</v>
      </c>
      <c r="F95" s="288">
        <v>1575.2666666666664</v>
      </c>
      <c r="G95" s="289">
        <v>1566.5833333333328</v>
      </c>
      <c r="H95" s="289">
        <v>1557.1666666666663</v>
      </c>
      <c r="I95" s="289">
        <v>1548.4833333333327</v>
      </c>
      <c r="J95" s="289">
        <v>1584.6833333333329</v>
      </c>
      <c r="K95" s="289">
        <v>1593.3666666666663</v>
      </c>
      <c r="L95" s="289">
        <v>1602.7833333333331</v>
      </c>
      <c r="M95" s="276">
        <v>1583.95</v>
      </c>
      <c r="N95" s="276">
        <v>1565.85</v>
      </c>
      <c r="O95" s="291">
        <v>30993000</v>
      </c>
      <c r="P95" s="292">
        <v>4.9024376009182344E-3</v>
      </c>
    </row>
    <row r="96" spans="1:16" ht="15">
      <c r="A96" s="254">
        <v>86</v>
      </c>
      <c r="B96" s="342" t="s">
        <v>72</v>
      </c>
      <c r="C96" s="423" t="s">
        <v>125</v>
      </c>
      <c r="D96" s="424">
        <v>44406</v>
      </c>
      <c r="E96" s="288">
        <v>111.3</v>
      </c>
      <c r="F96" s="288">
        <v>111.53333333333335</v>
      </c>
      <c r="G96" s="289">
        <v>110.76666666666669</v>
      </c>
      <c r="H96" s="289">
        <v>110.23333333333335</v>
      </c>
      <c r="I96" s="289">
        <v>109.4666666666667</v>
      </c>
      <c r="J96" s="289">
        <v>112.06666666666669</v>
      </c>
      <c r="K96" s="289">
        <v>112.83333333333334</v>
      </c>
      <c r="L96" s="289">
        <v>113.36666666666669</v>
      </c>
      <c r="M96" s="276">
        <v>112.3</v>
      </c>
      <c r="N96" s="276">
        <v>111</v>
      </c>
      <c r="O96" s="291">
        <v>49666500</v>
      </c>
      <c r="P96" s="292">
        <v>2.4927840461821046E-3</v>
      </c>
    </row>
    <row r="97" spans="1:16" ht="15">
      <c r="A97" s="254">
        <v>87</v>
      </c>
      <c r="B97" s="357" t="s">
        <v>39</v>
      </c>
      <c r="C97" s="423" t="s">
        <v>772</v>
      </c>
      <c r="D97" s="424">
        <v>44406</v>
      </c>
      <c r="E97" s="288">
        <v>2091.5</v>
      </c>
      <c r="F97" s="288">
        <v>2095.3333333333335</v>
      </c>
      <c r="G97" s="289">
        <v>2071.666666666667</v>
      </c>
      <c r="H97" s="289">
        <v>2051.8333333333335</v>
      </c>
      <c r="I97" s="289">
        <v>2028.166666666667</v>
      </c>
      <c r="J97" s="289">
        <v>2115.166666666667</v>
      </c>
      <c r="K97" s="289">
        <v>2138.8333333333339</v>
      </c>
      <c r="L97" s="289">
        <v>2158.666666666667</v>
      </c>
      <c r="M97" s="276">
        <v>2119</v>
      </c>
      <c r="N97" s="276">
        <v>2075.5</v>
      </c>
      <c r="O97" s="291">
        <v>1732250</v>
      </c>
      <c r="P97" s="292">
        <v>1.5044753380308513E-2</v>
      </c>
    </row>
    <row r="98" spans="1:16" ht="15">
      <c r="A98" s="254">
        <v>88</v>
      </c>
      <c r="B98" s="342" t="s">
        <v>49</v>
      </c>
      <c r="C98" s="423" t="s">
        <v>126</v>
      </c>
      <c r="D98" s="424">
        <v>44406</v>
      </c>
      <c r="E98" s="288">
        <v>204.95</v>
      </c>
      <c r="F98" s="288">
        <v>205.25</v>
      </c>
      <c r="G98" s="289">
        <v>204.2</v>
      </c>
      <c r="H98" s="289">
        <v>203.45</v>
      </c>
      <c r="I98" s="289">
        <v>202.39999999999998</v>
      </c>
      <c r="J98" s="289">
        <v>206</v>
      </c>
      <c r="K98" s="289">
        <v>207.05</v>
      </c>
      <c r="L98" s="289">
        <v>207.8</v>
      </c>
      <c r="M98" s="276">
        <v>206.3</v>
      </c>
      <c r="N98" s="276">
        <v>204.5</v>
      </c>
      <c r="O98" s="291">
        <v>167286400</v>
      </c>
      <c r="P98" s="292">
        <v>2.3133378999902143E-2</v>
      </c>
    </row>
    <row r="99" spans="1:16" ht="15">
      <c r="A99" s="254">
        <v>89</v>
      </c>
      <c r="B99" s="342" t="s">
        <v>111</v>
      </c>
      <c r="C99" s="423" t="s">
        <v>127</v>
      </c>
      <c r="D99" s="424">
        <v>44406</v>
      </c>
      <c r="E99" s="288">
        <v>411</v>
      </c>
      <c r="F99" s="288">
        <v>406.2833333333333</v>
      </c>
      <c r="G99" s="289">
        <v>400.36666666666662</v>
      </c>
      <c r="H99" s="289">
        <v>389.73333333333329</v>
      </c>
      <c r="I99" s="289">
        <v>383.81666666666661</v>
      </c>
      <c r="J99" s="289">
        <v>416.91666666666663</v>
      </c>
      <c r="K99" s="289">
        <v>422.83333333333337</v>
      </c>
      <c r="L99" s="289">
        <v>433.46666666666664</v>
      </c>
      <c r="M99" s="276">
        <v>412.2</v>
      </c>
      <c r="N99" s="276">
        <v>395.65</v>
      </c>
      <c r="O99" s="291">
        <v>32577500</v>
      </c>
      <c r="P99" s="292">
        <v>3.9403366036531863E-2</v>
      </c>
    </row>
    <row r="100" spans="1:16" ht="15">
      <c r="A100" s="254">
        <v>90</v>
      </c>
      <c r="B100" s="342" t="s">
        <v>111</v>
      </c>
      <c r="C100" s="423" t="s">
        <v>128</v>
      </c>
      <c r="D100" s="424">
        <v>44406</v>
      </c>
      <c r="E100" s="288">
        <v>693.1</v>
      </c>
      <c r="F100" s="288">
        <v>690.4</v>
      </c>
      <c r="G100" s="289">
        <v>681.8</v>
      </c>
      <c r="H100" s="289">
        <v>670.5</v>
      </c>
      <c r="I100" s="289">
        <v>661.9</v>
      </c>
      <c r="J100" s="289">
        <v>701.69999999999993</v>
      </c>
      <c r="K100" s="289">
        <v>710.30000000000007</v>
      </c>
      <c r="L100" s="289">
        <v>721.59999999999991</v>
      </c>
      <c r="M100" s="276">
        <v>699</v>
      </c>
      <c r="N100" s="276">
        <v>679.1</v>
      </c>
      <c r="O100" s="291">
        <v>39772350</v>
      </c>
      <c r="P100" s="292">
        <v>6.0786121640542291E-3</v>
      </c>
    </row>
    <row r="101" spans="1:16" ht="15">
      <c r="A101" s="254">
        <v>91</v>
      </c>
      <c r="B101" s="342" t="s">
        <v>39</v>
      </c>
      <c r="C101" s="423" t="s">
        <v>129</v>
      </c>
      <c r="D101" s="424">
        <v>44406</v>
      </c>
      <c r="E101" s="288">
        <v>3138.4</v>
      </c>
      <c r="F101" s="288">
        <v>3138.5333333333333</v>
      </c>
      <c r="G101" s="289">
        <v>3114.8666666666668</v>
      </c>
      <c r="H101" s="289">
        <v>3091.3333333333335</v>
      </c>
      <c r="I101" s="289">
        <v>3067.666666666667</v>
      </c>
      <c r="J101" s="289">
        <v>3162.0666666666666</v>
      </c>
      <c r="K101" s="289">
        <v>3185.7333333333336</v>
      </c>
      <c r="L101" s="289">
        <v>3209.2666666666664</v>
      </c>
      <c r="M101" s="276">
        <v>3162.2</v>
      </c>
      <c r="N101" s="276">
        <v>3115</v>
      </c>
      <c r="O101" s="291">
        <v>1464000</v>
      </c>
      <c r="P101" s="292">
        <v>4.0511727078891259E-2</v>
      </c>
    </row>
    <row r="102" spans="1:16" ht="15">
      <c r="A102" s="254">
        <v>92</v>
      </c>
      <c r="B102" s="342" t="s">
        <v>53</v>
      </c>
      <c r="C102" s="423" t="s">
        <v>131</v>
      </c>
      <c r="D102" s="424">
        <v>44406</v>
      </c>
      <c r="E102" s="288">
        <v>1744</v>
      </c>
      <c r="F102" s="288">
        <v>1745.2166666666665</v>
      </c>
      <c r="G102" s="289">
        <v>1731.7833333333328</v>
      </c>
      <c r="H102" s="289">
        <v>1719.5666666666664</v>
      </c>
      <c r="I102" s="289">
        <v>1706.1333333333328</v>
      </c>
      <c r="J102" s="289">
        <v>1757.4333333333329</v>
      </c>
      <c r="K102" s="289">
        <v>1770.8666666666668</v>
      </c>
      <c r="L102" s="289">
        <v>1783.083333333333</v>
      </c>
      <c r="M102" s="276">
        <v>1758.65</v>
      </c>
      <c r="N102" s="276">
        <v>1733</v>
      </c>
      <c r="O102" s="291">
        <v>18411600</v>
      </c>
      <c r="P102" s="292">
        <v>4.532963913428565E-2</v>
      </c>
    </row>
    <row r="103" spans="1:16" ht="15">
      <c r="A103" s="254">
        <v>93</v>
      </c>
      <c r="B103" s="342" t="s">
        <v>56</v>
      </c>
      <c r="C103" s="423" t="s">
        <v>132</v>
      </c>
      <c r="D103" s="424">
        <v>44406</v>
      </c>
      <c r="E103" s="288">
        <v>95.7</v>
      </c>
      <c r="F103" s="288">
        <v>95.983333333333348</v>
      </c>
      <c r="G103" s="289">
        <v>95.066666666666691</v>
      </c>
      <c r="H103" s="289">
        <v>94.433333333333337</v>
      </c>
      <c r="I103" s="289">
        <v>93.51666666666668</v>
      </c>
      <c r="J103" s="289">
        <v>96.616666666666703</v>
      </c>
      <c r="K103" s="289">
        <v>97.53333333333336</v>
      </c>
      <c r="L103" s="289">
        <v>98.166666666666714</v>
      </c>
      <c r="M103" s="276">
        <v>96.9</v>
      </c>
      <c r="N103" s="276">
        <v>95.35</v>
      </c>
      <c r="O103" s="291">
        <v>59764028</v>
      </c>
      <c r="P103" s="292">
        <v>2.228667379026103E-2</v>
      </c>
    </row>
    <row r="104" spans="1:16" ht="15">
      <c r="A104" s="254">
        <v>94</v>
      </c>
      <c r="B104" s="342" t="s">
        <v>39</v>
      </c>
      <c r="C104" s="423" t="s">
        <v>348</v>
      </c>
      <c r="D104" s="424">
        <v>44406</v>
      </c>
      <c r="E104" s="288">
        <v>3116.6</v>
      </c>
      <c r="F104" s="288">
        <v>3112.0166666666664</v>
      </c>
      <c r="G104" s="289">
        <v>3079.0333333333328</v>
      </c>
      <c r="H104" s="289">
        <v>3041.4666666666662</v>
      </c>
      <c r="I104" s="289">
        <v>3008.4833333333327</v>
      </c>
      <c r="J104" s="289">
        <v>3149.583333333333</v>
      </c>
      <c r="K104" s="289">
        <v>3182.5666666666666</v>
      </c>
      <c r="L104" s="289">
        <v>3220.1333333333332</v>
      </c>
      <c r="M104" s="276">
        <v>3145</v>
      </c>
      <c r="N104" s="276">
        <v>3074.45</v>
      </c>
      <c r="O104" s="291">
        <v>452000</v>
      </c>
      <c r="P104" s="292">
        <v>0.15971776779987171</v>
      </c>
    </row>
    <row r="105" spans="1:16" ht="15">
      <c r="A105" s="254">
        <v>95</v>
      </c>
      <c r="B105" s="342" t="s">
        <v>56</v>
      </c>
      <c r="C105" s="423" t="s">
        <v>133</v>
      </c>
      <c r="D105" s="424">
        <v>44406</v>
      </c>
      <c r="E105" s="288">
        <v>470.45</v>
      </c>
      <c r="F105" s="288">
        <v>470.68333333333334</v>
      </c>
      <c r="G105" s="289">
        <v>468.26666666666665</v>
      </c>
      <c r="H105" s="289">
        <v>466.08333333333331</v>
      </c>
      <c r="I105" s="289">
        <v>463.66666666666663</v>
      </c>
      <c r="J105" s="289">
        <v>472.86666666666667</v>
      </c>
      <c r="K105" s="289">
        <v>475.2833333333333</v>
      </c>
      <c r="L105" s="289">
        <v>477.4666666666667</v>
      </c>
      <c r="M105" s="276">
        <v>473.1</v>
      </c>
      <c r="N105" s="276">
        <v>468.5</v>
      </c>
      <c r="O105" s="291">
        <v>14310000</v>
      </c>
      <c r="P105" s="292">
        <v>1.431811738020981E-2</v>
      </c>
    </row>
    <row r="106" spans="1:16" ht="15">
      <c r="A106" s="254">
        <v>96</v>
      </c>
      <c r="B106" s="342" t="s">
        <v>63</v>
      </c>
      <c r="C106" s="423" t="s">
        <v>134</v>
      </c>
      <c r="D106" s="424">
        <v>44406</v>
      </c>
      <c r="E106" s="288">
        <v>1511</v>
      </c>
      <c r="F106" s="288">
        <v>1514.3833333333332</v>
      </c>
      <c r="G106" s="289">
        <v>1502.7666666666664</v>
      </c>
      <c r="H106" s="289">
        <v>1494.5333333333333</v>
      </c>
      <c r="I106" s="289">
        <v>1482.9166666666665</v>
      </c>
      <c r="J106" s="289">
        <v>1522.6166666666663</v>
      </c>
      <c r="K106" s="289">
        <v>1534.2333333333331</v>
      </c>
      <c r="L106" s="289">
        <v>1542.4666666666662</v>
      </c>
      <c r="M106" s="276">
        <v>1526</v>
      </c>
      <c r="N106" s="276">
        <v>1506.15</v>
      </c>
      <c r="O106" s="291">
        <v>13529175</v>
      </c>
      <c r="P106" s="292">
        <v>9.6116713151684196E-3</v>
      </c>
    </row>
    <row r="107" spans="1:16" ht="15">
      <c r="A107" s="254">
        <v>97</v>
      </c>
      <c r="B107" s="342" t="s">
        <v>106</v>
      </c>
      <c r="C107" s="423" t="s">
        <v>260</v>
      </c>
      <c r="D107" s="424">
        <v>44406</v>
      </c>
      <c r="E107" s="288">
        <v>4118.8999999999996</v>
      </c>
      <c r="F107" s="288">
        <v>4143.6833333333334</v>
      </c>
      <c r="G107" s="289">
        <v>4078.8166666666666</v>
      </c>
      <c r="H107" s="289">
        <v>4038.7333333333336</v>
      </c>
      <c r="I107" s="289">
        <v>3973.8666666666668</v>
      </c>
      <c r="J107" s="289">
        <v>4183.7666666666664</v>
      </c>
      <c r="K107" s="289">
        <v>4248.6333333333332</v>
      </c>
      <c r="L107" s="289">
        <v>4288.7166666666662</v>
      </c>
      <c r="M107" s="276">
        <v>4208.55</v>
      </c>
      <c r="N107" s="276">
        <v>4103.6000000000004</v>
      </c>
      <c r="O107" s="291">
        <v>607950</v>
      </c>
      <c r="P107" s="292">
        <v>1.2996750812296926E-2</v>
      </c>
    </row>
    <row r="108" spans="1:16" ht="15">
      <c r="A108" s="254">
        <v>98</v>
      </c>
      <c r="B108" s="342" t="s">
        <v>106</v>
      </c>
      <c r="C108" s="423" t="s">
        <v>259</v>
      </c>
      <c r="D108" s="424">
        <v>44406</v>
      </c>
      <c r="E108" s="288">
        <v>2888.1</v>
      </c>
      <c r="F108" s="288">
        <v>2904.15</v>
      </c>
      <c r="G108" s="289">
        <v>2859.05</v>
      </c>
      <c r="H108" s="289">
        <v>2830</v>
      </c>
      <c r="I108" s="289">
        <v>2784.9</v>
      </c>
      <c r="J108" s="289">
        <v>2933.2000000000003</v>
      </c>
      <c r="K108" s="289">
        <v>2978.2999999999997</v>
      </c>
      <c r="L108" s="289">
        <v>3007.3500000000004</v>
      </c>
      <c r="M108" s="276">
        <v>2949.25</v>
      </c>
      <c r="N108" s="276">
        <v>2875.1</v>
      </c>
      <c r="O108" s="291">
        <v>473600</v>
      </c>
      <c r="P108" s="292">
        <v>-2.9473684210526317E-3</v>
      </c>
    </row>
    <row r="109" spans="1:16" ht="15">
      <c r="A109" s="254">
        <v>99</v>
      </c>
      <c r="B109" s="342" t="s">
        <v>51</v>
      </c>
      <c r="C109" s="423" t="s">
        <v>135</v>
      </c>
      <c r="D109" s="424">
        <v>44406</v>
      </c>
      <c r="E109" s="288">
        <v>1167.45</v>
      </c>
      <c r="F109" s="288">
        <v>1165.8666666666668</v>
      </c>
      <c r="G109" s="289">
        <v>1157.8333333333335</v>
      </c>
      <c r="H109" s="289">
        <v>1148.2166666666667</v>
      </c>
      <c r="I109" s="289">
        <v>1140.1833333333334</v>
      </c>
      <c r="J109" s="289">
        <v>1175.4833333333336</v>
      </c>
      <c r="K109" s="289">
        <v>1183.5166666666669</v>
      </c>
      <c r="L109" s="289">
        <v>1193.1333333333337</v>
      </c>
      <c r="M109" s="276">
        <v>1173.9000000000001</v>
      </c>
      <c r="N109" s="276">
        <v>1156.25</v>
      </c>
      <c r="O109" s="291">
        <v>6658050</v>
      </c>
      <c r="P109" s="292">
        <v>4.1068580542264754E-2</v>
      </c>
    </row>
    <row r="110" spans="1:16" ht="15">
      <c r="A110" s="254">
        <v>100</v>
      </c>
      <c r="B110" s="342" t="s">
        <v>43</v>
      </c>
      <c r="C110" s="423" t="s">
        <v>136</v>
      </c>
      <c r="D110" s="424">
        <v>44406</v>
      </c>
      <c r="E110" s="288">
        <v>789.85</v>
      </c>
      <c r="F110" s="288">
        <v>790.03333333333342</v>
      </c>
      <c r="G110" s="289">
        <v>785.26666666666688</v>
      </c>
      <c r="H110" s="289">
        <v>780.68333333333351</v>
      </c>
      <c r="I110" s="289">
        <v>775.91666666666697</v>
      </c>
      <c r="J110" s="289">
        <v>794.61666666666679</v>
      </c>
      <c r="K110" s="289">
        <v>799.38333333333344</v>
      </c>
      <c r="L110" s="289">
        <v>803.9666666666667</v>
      </c>
      <c r="M110" s="276">
        <v>794.8</v>
      </c>
      <c r="N110" s="276">
        <v>785.45</v>
      </c>
      <c r="O110" s="291">
        <v>9952600</v>
      </c>
      <c r="P110" s="292">
        <v>1.600686008289267E-2</v>
      </c>
    </row>
    <row r="111" spans="1:16" ht="15">
      <c r="A111" s="254">
        <v>101</v>
      </c>
      <c r="B111" s="342" t="s">
        <v>56</v>
      </c>
      <c r="C111" s="423" t="s">
        <v>137</v>
      </c>
      <c r="D111" s="424">
        <v>44406</v>
      </c>
      <c r="E111" s="288">
        <v>158.85</v>
      </c>
      <c r="F111" s="288">
        <v>159.18333333333334</v>
      </c>
      <c r="G111" s="289">
        <v>157.96666666666667</v>
      </c>
      <c r="H111" s="289">
        <v>157.08333333333334</v>
      </c>
      <c r="I111" s="289">
        <v>155.86666666666667</v>
      </c>
      <c r="J111" s="289">
        <v>160.06666666666666</v>
      </c>
      <c r="K111" s="289">
        <v>161.28333333333336</v>
      </c>
      <c r="L111" s="289">
        <v>162.16666666666666</v>
      </c>
      <c r="M111" s="276">
        <v>160.4</v>
      </c>
      <c r="N111" s="276">
        <v>158.30000000000001</v>
      </c>
      <c r="O111" s="291">
        <v>44232000</v>
      </c>
      <c r="P111" s="292">
        <v>1.3844320161364261E-2</v>
      </c>
    </row>
    <row r="112" spans="1:16" ht="15">
      <c r="A112" s="254">
        <v>102</v>
      </c>
      <c r="B112" s="342" t="s">
        <v>56</v>
      </c>
      <c r="C112" s="423" t="s">
        <v>138</v>
      </c>
      <c r="D112" s="424">
        <v>44406</v>
      </c>
      <c r="E112" s="288">
        <v>165.05</v>
      </c>
      <c r="F112" s="288">
        <v>165.08333333333334</v>
      </c>
      <c r="G112" s="289">
        <v>163.9666666666667</v>
      </c>
      <c r="H112" s="289">
        <v>162.88333333333335</v>
      </c>
      <c r="I112" s="289">
        <v>161.76666666666671</v>
      </c>
      <c r="J112" s="289">
        <v>166.16666666666669</v>
      </c>
      <c r="K112" s="289">
        <v>167.2833333333333</v>
      </c>
      <c r="L112" s="289">
        <v>168.36666666666667</v>
      </c>
      <c r="M112" s="276">
        <v>166.2</v>
      </c>
      <c r="N112" s="276">
        <v>164</v>
      </c>
      <c r="O112" s="291">
        <v>22596000</v>
      </c>
      <c r="P112" s="292">
        <v>0</v>
      </c>
    </row>
    <row r="113" spans="1:16" ht="15">
      <c r="A113" s="254">
        <v>103</v>
      </c>
      <c r="B113" s="342" t="s">
        <v>49</v>
      </c>
      <c r="C113" s="423" t="s">
        <v>139</v>
      </c>
      <c r="D113" s="424">
        <v>44406</v>
      </c>
      <c r="E113" s="288">
        <v>512.95000000000005</v>
      </c>
      <c r="F113" s="288">
        <v>512.46666666666658</v>
      </c>
      <c r="G113" s="289">
        <v>509.53333333333319</v>
      </c>
      <c r="H113" s="289">
        <v>506.11666666666662</v>
      </c>
      <c r="I113" s="289">
        <v>503.18333333333322</v>
      </c>
      <c r="J113" s="289">
        <v>515.88333333333321</v>
      </c>
      <c r="K113" s="289">
        <v>518.81666666666661</v>
      </c>
      <c r="L113" s="289">
        <v>522.23333333333312</v>
      </c>
      <c r="M113" s="276">
        <v>515.4</v>
      </c>
      <c r="N113" s="276">
        <v>509.05</v>
      </c>
      <c r="O113" s="291">
        <v>5434000</v>
      </c>
      <c r="P113" s="292">
        <v>-2.0547945205479451E-2</v>
      </c>
    </row>
    <row r="114" spans="1:16" ht="15">
      <c r="A114" s="254">
        <v>104</v>
      </c>
      <c r="B114" s="342" t="s">
        <v>43</v>
      </c>
      <c r="C114" s="423" t="s">
        <v>140</v>
      </c>
      <c r="D114" s="424">
        <v>44406</v>
      </c>
      <c r="E114" s="288">
        <v>7620.55</v>
      </c>
      <c r="F114" s="288">
        <v>7639.7833333333328</v>
      </c>
      <c r="G114" s="289">
        <v>7581.0166666666655</v>
      </c>
      <c r="H114" s="289">
        <v>7541.4833333333327</v>
      </c>
      <c r="I114" s="289">
        <v>7482.7166666666653</v>
      </c>
      <c r="J114" s="289">
        <v>7679.3166666666657</v>
      </c>
      <c r="K114" s="289">
        <v>7738.0833333333321</v>
      </c>
      <c r="L114" s="289">
        <v>7777.6166666666659</v>
      </c>
      <c r="M114" s="276">
        <v>7698.55</v>
      </c>
      <c r="N114" s="276">
        <v>7600.25</v>
      </c>
      <c r="O114" s="291">
        <v>1830000</v>
      </c>
      <c r="P114" s="292">
        <v>-1.2731981009926629E-2</v>
      </c>
    </row>
    <row r="115" spans="1:16" ht="15">
      <c r="A115" s="254">
        <v>105</v>
      </c>
      <c r="B115" s="342" t="s">
        <v>49</v>
      </c>
      <c r="C115" s="423" t="s">
        <v>141</v>
      </c>
      <c r="D115" s="424">
        <v>44406</v>
      </c>
      <c r="E115" s="288">
        <v>674.95</v>
      </c>
      <c r="F115" s="288">
        <v>672.55000000000007</v>
      </c>
      <c r="G115" s="289">
        <v>665.90000000000009</v>
      </c>
      <c r="H115" s="289">
        <v>656.85</v>
      </c>
      <c r="I115" s="289">
        <v>650.20000000000005</v>
      </c>
      <c r="J115" s="289">
        <v>681.60000000000014</v>
      </c>
      <c r="K115" s="289">
        <v>688.25</v>
      </c>
      <c r="L115" s="289">
        <v>697.30000000000018</v>
      </c>
      <c r="M115" s="276">
        <v>679.2</v>
      </c>
      <c r="N115" s="276">
        <v>663.5</v>
      </c>
      <c r="O115" s="291">
        <v>11243750</v>
      </c>
      <c r="P115" s="292">
        <v>1.6703786191536749E-3</v>
      </c>
    </row>
    <row r="116" spans="1:16" ht="15">
      <c r="A116" s="254">
        <v>106</v>
      </c>
      <c r="B116" s="342" t="s">
        <v>56</v>
      </c>
      <c r="C116" s="423" t="s">
        <v>441</v>
      </c>
      <c r="D116" s="424">
        <v>44406</v>
      </c>
      <c r="E116" s="288">
        <v>2847</v>
      </c>
      <c r="F116" s="288">
        <v>2878.65</v>
      </c>
      <c r="G116" s="289">
        <v>2790.3500000000004</v>
      </c>
      <c r="H116" s="289">
        <v>2733.7000000000003</v>
      </c>
      <c r="I116" s="289">
        <v>2645.4000000000005</v>
      </c>
      <c r="J116" s="289">
        <v>2935.3</v>
      </c>
      <c r="K116" s="289">
        <v>3023.6000000000004</v>
      </c>
      <c r="L116" s="289">
        <v>3080.25</v>
      </c>
      <c r="M116" s="276">
        <v>2966.95</v>
      </c>
      <c r="N116" s="276">
        <v>2822</v>
      </c>
      <c r="O116" s="291">
        <v>195600</v>
      </c>
      <c r="P116" s="292">
        <v>0.39914163090128757</v>
      </c>
    </row>
    <row r="117" spans="1:16" ht="15">
      <c r="A117" s="254">
        <v>107</v>
      </c>
      <c r="B117" s="357" t="s">
        <v>51</v>
      </c>
      <c r="C117" s="423" t="s">
        <v>142</v>
      </c>
      <c r="D117" s="424">
        <v>44406</v>
      </c>
      <c r="E117" s="288">
        <v>1086.0999999999999</v>
      </c>
      <c r="F117" s="288">
        <v>1084.0666666666666</v>
      </c>
      <c r="G117" s="289">
        <v>1071.0333333333333</v>
      </c>
      <c r="H117" s="289">
        <v>1055.9666666666667</v>
      </c>
      <c r="I117" s="289">
        <v>1042.9333333333334</v>
      </c>
      <c r="J117" s="289">
        <v>1099.1333333333332</v>
      </c>
      <c r="K117" s="289">
        <v>1112.1666666666665</v>
      </c>
      <c r="L117" s="289">
        <v>1127.2333333333331</v>
      </c>
      <c r="M117" s="276">
        <v>1097.0999999999999</v>
      </c>
      <c r="N117" s="276">
        <v>1069</v>
      </c>
      <c r="O117" s="291">
        <v>2424500</v>
      </c>
      <c r="P117" s="292">
        <v>0</v>
      </c>
    </row>
    <row r="118" spans="1:16" ht="15">
      <c r="A118" s="254">
        <v>108</v>
      </c>
      <c r="B118" s="342" t="s">
        <v>72</v>
      </c>
      <c r="C118" s="423" t="s">
        <v>143</v>
      </c>
      <c r="D118" s="424">
        <v>44406</v>
      </c>
      <c r="E118" s="288">
        <v>1157.4000000000001</v>
      </c>
      <c r="F118" s="288">
        <v>1149.6833333333334</v>
      </c>
      <c r="G118" s="289">
        <v>1136.3666666666668</v>
      </c>
      <c r="H118" s="289">
        <v>1115.3333333333335</v>
      </c>
      <c r="I118" s="289">
        <v>1102.0166666666669</v>
      </c>
      <c r="J118" s="289">
        <v>1170.7166666666667</v>
      </c>
      <c r="K118" s="289">
        <v>1184.0333333333333</v>
      </c>
      <c r="L118" s="289">
        <v>1205.0666666666666</v>
      </c>
      <c r="M118" s="276">
        <v>1163</v>
      </c>
      <c r="N118" s="276">
        <v>1128.6500000000001</v>
      </c>
      <c r="O118" s="291">
        <v>2423400</v>
      </c>
      <c r="P118" s="292">
        <v>0.17652199242644917</v>
      </c>
    </row>
    <row r="119" spans="1:16" ht="15">
      <c r="A119" s="254">
        <v>109</v>
      </c>
      <c r="B119" s="342" t="s">
        <v>106</v>
      </c>
      <c r="C119" s="423" t="s">
        <v>144</v>
      </c>
      <c r="D119" s="424">
        <v>44406</v>
      </c>
      <c r="E119" s="288">
        <v>2550.1</v>
      </c>
      <c r="F119" s="288">
        <v>2542.7000000000003</v>
      </c>
      <c r="G119" s="289">
        <v>2523.4000000000005</v>
      </c>
      <c r="H119" s="289">
        <v>2496.7000000000003</v>
      </c>
      <c r="I119" s="289">
        <v>2477.4000000000005</v>
      </c>
      <c r="J119" s="289">
        <v>2569.4000000000005</v>
      </c>
      <c r="K119" s="289">
        <v>2588.7000000000007</v>
      </c>
      <c r="L119" s="289">
        <v>2615.4000000000005</v>
      </c>
      <c r="M119" s="276">
        <v>2562</v>
      </c>
      <c r="N119" s="276">
        <v>2516</v>
      </c>
      <c r="O119" s="291">
        <v>1767200</v>
      </c>
      <c r="P119" s="292">
        <v>2.1266759130836799E-2</v>
      </c>
    </row>
    <row r="120" spans="1:16" ht="15">
      <c r="A120" s="254">
        <v>110</v>
      </c>
      <c r="B120" s="342" t="s">
        <v>43</v>
      </c>
      <c r="C120" s="423" t="s">
        <v>145</v>
      </c>
      <c r="D120" s="424">
        <v>44406</v>
      </c>
      <c r="E120" s="288">
        <v>236</v>
      </c>
      <c r="F120" s="288">
        <v>236.81666666666669</v>
      </c>
      <c r="G120" s="289">
        <v>234.23333333333338</v>
      </c>
      <c r="H120" s="289">
        <v>232.4666666666667</v>
      </c>
      <c r="I120" s="289">
        <v>229.88333333333338</v>
      </c>
      <c r="J120" s="289">
        <v>238.58333333333337</v>
      </c>
      <c r="K120" s="289">
        <v>241.16666666666669</v>
      </c>
      <c r="L120" s="289">
        <v>242.93333333333337</v>
      </c>
      <c r="M120" s="276">
        <v>239.4</v>
      </c>
      <c r="N120" s="276">
        <v>235.05</v>
      </c>
      <c r="O120" s="291">
        <v>29809500</v>
      </c>
      <c r="P120" s="292">
        <v>4.4005883795047808E-2</v>
      </c>
    </row>
    <row r="121" spans="1:16" ht="15">
      <c r="A121" s="254">
        <v>111</v>
      </c>
      <c r="B121" s="342" t="s">
        <v>106</v>
      </c>
      <c r="C121" s="423" t="s">
        <v>262</v>
      </c>
      <c r="D121" s="424">
        <v>44406</v>
      </c>
      <c r="E121" s="288">
        <v>2025.1</v>
      </c>
      <c r="F121" s="288">
        <v>2030.0166666666667</v>
      </c>
      <c r="G121" s="289">
        <v>2015.1333333333332</v>
      </c>
      <c r="H121" s="289">
        <v>2005.1666666666665</v>
      </c>
      <c r="I121" s="289">
        <v>1990.2833333333331</v>
      </c>
      <c r="J121" s="289">
        <v>2039.9833333333333</v>
      </c>
      <c r="K121" s="289">
        <v>2054.8666666666668</v>
      </c>
      <c r="L121" s="289">
        <v>2064.8333333333335</v>
      </c>
      <c r="M121" s="276">
        <v>2044.9</v>
      </c>
      <c r="N121" s="276">
        <v>2020.05</v>
      </c>
      <c r="O121" s="291">
        <v>641550</v>
      </c>
      <c r="P121" s="292">
        <v>1.9101703665462055E-2</v>
      </c>
    </row>
    <row r="122" spans="1:16" ht="15">
      <c r="A122" s="254">
        <v>112</v>
      </c>
      <c r="B122" s="342" t="s">
        <v>43</v>
      </c>
      <c r="C122" s="423" t="s">
        <v>146</v>
      </c>
      <c r="D122" s="424">
        <v>44406</v>
      </c>
      <c r="E122" s="288">
        <v>81083.25</v>
      </c>
      <c r="F122" s="288">
        <v>81018.8</v>
      </c>
      <c r="G122" s="289">
        <v>80663.350000000006</v>
      </c>
      <c r="H122" s="289">
        <v>80243.45</v>
      </c>
      <c r="I122" s="289">
        <v>79888</v>
      </c>
      <c r="J122" s="289">
        <v>81438.700000000012</v>
      </c>
      <c r="K122" s="289">
        <v>81794.149999999994</v>
      </c>
      <c r="L122" s="289">
        <v>82214.050000000017</v>
      </c>
      <c r="M122" s="276">
        <v>81374.25</v>
      </c>
      <c r="N122" s="276">
        <v>80598.899999999994</v>
      </c>
      <c r="O122" s="291">
        <v>43760</v>
      </c>
      <c r="P122" s="292">
        <v>9.6908167974157824E-3</v>
      </c>
    </row>
    <row r="123" spans="1:16" ht="15">
      <c r="A123" s="254">
        <v>113</v>
      </c>
      <c r="B123" s="342" t="s">
        <v>56</v>
      </c>
      <c r="C123" s="423" t="s">
        <v>147</v>
      </c>
      <c r="D123" s="424">
        <v>44406</v>
      </c>
      <c r="E123" s="288">
        <v>1499.8</v>
      </c>
      <c r="F123" s="288">
        <v>1496.0166666666667</v>
      </c>
      <c r="G123" s="289">
        <v>1487.0833333333333</v>
      </c>
      <c r="H123" s="289">
        <v>1474.3666666666666</v>
      </c>
      <c r="I123" s="289">
        <v>1465.4333333333332</v>
      </c>
      <c r="J123" s="289">
        <v>1508.7333333333333</v>
      </c>
      <c r="K123" s="289">
        <v>1517.6666666666667</v>
      </c>
      <c r="L123" s="289">
        <v>1530.3833333333334</v>
      </c>
      <c r="M123" s="276">
        <v>1504.95</v>
      </c>
      <c r="N123" s="276">
        <v>1483.3</v>
      </c>
      <c r="O123" s="291">
        <v>2900250</v>
      </c>
      <c r="P123" s="292">
        <v>3.39572192513369E-2</v>
      </c>
    </row>
    <row r="124" spans="1:16" ht="15">
      <c r="A124" s="254">
        <v>114</v>
      </c>
      <c r="B124" s="342" t="s">
        <v>39</v>
      </c>
      <c r="C124" s="423" t="s">
        <v>790</v>
      </c>
      <c r="D124" s="424">
        <v>44406</v>
      </c>
      <c r="E124" s="288">
        <v>369.45</v>
      </c>
      <c r="F124" s="288">
        <v>367.41666666666669</v>
      </c>
      <c r="G124" s="289">
        <v>364.03333333333336</v>
      </c>
      <c r="H124" s="289">
        <v>358.61666666666667</v>
      </c>
      <c r="I124" s="289">
        <v>355.23333333333335</v>
      </c>
      <c r="J124" s="289">
        <v>372.83333333333337</v>
      </c>
      <c r="K124" s="289">
        <v>376.2166666666667</v>
      </c>
      <c r="L124" s="289">
        <v>381.63333333333338</v>
      </c>
      <c r="M124" s="276">
        <v>370.8</v>
      </c>
      <c r="N124" s="276">
        <v>362</v>
      </c>
      <c r="O124" s="291">
        <v>2355200</v>
      </c>
      <c r="P124" s="292">
        <v>2.6499302649930265E-2</v>
      </c>
    </row>
    <row r="125" spans="1:16" ht="15">
      <c r="A125" s="254">
        <v>115</v>
      </c>
      <c r="B125" s="342" t="s">
        <v>111</v>
      </c>
      <c r="C125" s="423" t="s">
        <v>148</v>
      </c>
      <c r="D125" s="424">
        <v>44406</v>
      </c>
      <c r="E125" s="288">
        <v>80.55</v>
      </c>
      <c r="F125" s="288">
        <v>78.916666666666671</v>
      </c>
      <c r="G125" s="289">
        <v>75.833333333333343</v>
      </c>
      <c r="H125" s="289">
        <v>71.116666666666674</v>
      </c>
      <c r="I125" s="289">
        <v>68.033333333333346</v>
      </c>
      <c r="J125" s="289">
        <v>83.63333333333334</v>
      </c>
      <c r="K125" s="289">
        <v>86.716666666666683</v>
      </c>
      <c r="L125" s="289">
        <v>91.433333333333337</v>
      </c>
      <c r="M125" s="276">
        <v>82</v>
      </c>
      <c r="N125" s="276">
        <v>74.2</v>
      </c>
      <c r="O125" s="291">
        <v>117198000</v>
      </c>
      <c r="P125" s="292">
        <v>0.38184004810583283</v>
      </c>
    </row>
    <row r="126" spans="1:16" ht="15">
      <c r="A126" s="254">
        <v>116</v>
      </c>
      <c r="B126" s="342" t="s">
        <v>39</v>
      </c>
      <c r="C126" s="423" t="s">
        <v>256</v>
      </c>
      <c r="D126" s="424">
        <v>44406</v>
      </c>
      <c r="E126" s="288">
        <v>4992.3</v>
      </c>
      <c r="F126" s="288">
        <v>4979.1333333333332</v>
      </c>
      <c r="G126" s="289">
        <v>4933.2666666666664</v>
      </c>
      <c r="H126" s="289">
        <v>4874.2333333333336</v>
      </c>
      <c r="I126" s="289">
        <v>4828.3666666666668</v>
      </c>
      <c r="J126" s="289">
        <v>5038.1666666666661</v>
      </c>
      <c r="K126" s="289">
        <v>5084.0333333333328</v>
      </c>
      <c r="L126" s="289">
        <v>5143.0666666666657</v>
      </c>
      <c r="M126" s="276">
        <v>5025</v>
      </c>
      <c r="N126" s="276">
        <v>4920.1000000000004</v>
      </c>
      <c r="O126" s="291">
        <v>1075500</v>
      </c>
      <c r="P126" s="292">
        <v>-6.1222132378422082E-3</v>
      </c>
    </row>
    <row r="127" spans="1:16" ht="15">
      <c r="A127" s="254">
        <v>117</v>
      </c>
      <c r="B127" s="342" t="s">
        <v>835</v>
      </c>
      <c r="C127" s="423" t="s">
        <v>450</v>
      </c>
      <c r="D127" s="424">
        <v>44406</v>
      </c>
      <c r="E127" s="288">
        <v>3714.8</v>
      </c>
      <c r="F127" s="288">
        <v>3699.4833333333336</v>
      </c>
      <c r="G127" s="289">
        <v>3650.0166666666673</v>
      </c>
      <c r="H127" s="289">
        <v>3585.2333333333336</v>
      </c>
      <c r="I127" s="289">
        <v>3535.7666666666673</v>
      </c>
      <c r="J127" s="289">
        <v>3764.2666666666673</v>
      </c>
      <c r="K127" s="289">
        <v>3813.7333333333336</v>
      </c>
      <c r="L127" s="289">
        <v>3878.5166666666673</v>
      </c>
      <c r="M127" s="276">
        <v>3748.95</v>
      </c>
      <c r="N127" s="276">
        <v>3634.7</v>
      </c>
      <c r="O127" s="291">
        <v>345150</v>
      </c>
      <c r="P127" s="292">
        <v>1.9595035924232528E-3</v>
      </c>
    </row>
    <row r="128" spans="1:16" ht="15">
      <c r="A128" s="254">
        <v>118</v>
      </c>
      <c r="B128" s="342" t="s">
        <v>49</v>
      </c>
      <c r="C128" s="423" t="s">
        <v>151</v>
      </c>
      <c r="D128" s="424">
        <v>44406</v>
      </c>
      <c r="E128" s="288">
        <v>17560.75</v>
      </c>
      <c r="F128" s="288">
        <v>17578.416666666668</v>
      </c>
      <c r="G128" s="289">
        <v>17493.333333333336</v>
      </c>
      <c r="H128" s="289">
        <v>17425.916666666668</v>
      </c>
      <c r="I128" s="289">
        <v>17340.833333333336</v>
      </c>
      <c r="J128" s="289">
        <v>17645.833333333336</v>
      </c>
      <c r="K128" s="289">
        <v>17730.916666666672</v>
      </c>
      <c r="L128" s="289">
        <v>17798.333333333336</v>
      </c>
      <c r="M128" s="276">
        <v>17663.5</v>
      </c>
      <c r="N128" s="276">
        <v>17511</v>
      </c>
      <c r="O128" s="291">
        <v>240750</v>
      </c>
      <c r="P128" s="292">
        <v>-1.0277492291880781E-2</v>
      </c>
    </row>
    <row r="129" spans="1:16" ht="15">
      <c r="A129" s="254">
        <v>119</v>
      </c>
      <c r="B129" s="342" t="s">
        <v>111</v>
      </c>
      <c r="C129" s="423" t="s">
        <v>152</v>
      </c>
      <c r="D129" s="424">
        <v>44406</v>
      </c>
      <c r="E129" s="288">
        <v>182.45</v>
      </c>
      <c r="F129" s="288">
        <v>182.65</v>
      </c>
      <c r="G129" s="289">
        <v>179.10000000000002</v>
      </c>
      <c r="H129" s="289">
        <v>175.75000000000003</v>
      </c>
      <c r="I129" s="289">
        <v>172.20000000000005</v>
      </c>
      <c r="J129" s="289">
        <v>186</v>
      </c>
      <c r="K129" s="289">
        <v>189.55</v>
      </c>
      <c r="L129" s="289">
        <v>192.89999999999998</v>
      </c>
      <c r="M129" s="276">
        <v>186.2</v>
      </c>
      <c r="N129" s="276">
        <v>179.3</v>
      </c>
      <c r="O129" s="291">
        <v>72829000</v>
      </c>
      <c r="P129" s="292">
        <v>-0.11912479740680713</v>
      </c>
    </row>
    <row r="130" spans="1:16" ht="15">
      <c r="A130" s="254">
        <v>120</v>
      </c>
      <c r="B130" s="342" t="s">
        <v>42</v>
      </c>
      <c r="C130" s="423" t="s">
        <v>153</v>
      </c>
      <c r="D130" s="424">
        <v>44406</v>
      </c>
      <c r="E130" s="288">
        <v>116.5</v>
      </c>
      <c r="F130" s="288">
        <v>116.60000000000001</v>
      </c>
      <c r="G130" s="289">
        <v>115.40000000000002</v>
      </c>
      <c r="H130" s="289">
        <v>114.30000000000001</v>
      </c>
      <c r="I130" s="289">
        <v>113.10000000000002</v>
      </c>
      <c r="J130" s="289">
        <v>117.70000000000002</v>
      </c>
      <c r="K130" s="289">
        <v>118.9</v>
      </c>
      <c r="L130" s="289">
        <v>120.00000000000001</v>
      </c>
      <c r="M130" s="276">
        <v>117.8</v>
      </c>
      <c r="N130" s="276">
        <v>115.5</v>
      </c>
      <c r="O130" s="291">
        <v>48660900</v>
      </c>
      <c r="P130" s="292">
        <v>-3.3072828179861818E-2</v>
      </c>
    </row>
    <row r="131" spans="1:16" ht="15">
      <c r="A131" s="254">
        <v>121</v>
      </c>
      <c r="B131" s="342" t="s">
        <v>72</v>
      </c>
      <c r="C131" s="423" t="s">
        <v>155</v>
      </c>
      <c r="D131" s="424">
        <v>44406</v>
      </c>
      <c r="E131" s="288">
        <v>122.65</v>
      </c>
      <c r="F131" s="288">
        <v>123.3</v>
      </c>
      <c r="G131" s="289">
        <v>121.5</v>
      </c>
      <c r="H131" s="289">
        <v>120.35000000000001</v>
      </c>
      <c r="I131" s="289">
        <v>118.55000000000001</v>
      </c>
      <c r="J131" s="289">
        <v>124.44999999999999</v>
      </c>
      <c r="K131" s="289">
        <v>126.24999999999997</v>
      </c>
      <c r="L131" s="289">
        <v>127.39999999999998</v>
      </c>
      <c r="M131" s="276">
        <v>125.1</v>
      </c>
      <c r="N131" s="276">
        <v>122.15</v>
      </c>
      <c r="O131" s="291">
        <v>76330100</v>
      </c>
      <c r="P131" s="292">
        <v>-1.3435509554140128E-2</v>
      </c>
    </row>
    <row r="132" spans="1:16" ht="15">
      <c r="A132" s="254">
        <v>122</v>
      </c>
      <c r="B132" s="342" t="s">
        <v>78</v>
      </c>
      <c r="C132" s="423" t="s">
        <v>156</v>
      </c>
      <c r="D132" s="424">
        <v>44406</v>
      </c>
      <c r="E132" s="288">
        <v>29719.4</v>
      </c>
      <c r="F132" s="288">
        <v>29661.900000000005</v>
      </c>
      <c r="G132" s="289">
        <v>29511.400000000009</v>
      </c>
      <c r="H132" s="289">
        <v>29303.400000000005</v>
      </c>
      <c r="I132" s="289">
        <v>29152.900000000009</v>
      </c>
      <c r="J132" s="289">
        <v>29869.900000000009</v>
      </c>
      <c r="K132" s="289">
        <v>30020.400000000001</v>
      </c>
      <c r="L132" s="289">
        <v>30228.400000000009</v>
      </c>
      <c r="M132" s="276">
        <v>29812.400000000001</v>
      </c>
      <c r="N132" s="276">
        <v>29453.9</v>
      </c>
      <c r="O132" s="291">
        <v>74940</v>
      </c>
      <c r="P132" s="292">
        <v>9.2929292929292938E-3</v>
      </c>
    </row>
    <row r="133" spans="1:16" ht="15">
      <c r="A133" s="254">
        <v>123</v>
      </c>
      <c r="B133" s="357" t="s">
        <v>51</v>
      </c>
      <c r="C133" s="423" t="s">
        <v>157</v>
      </c>
      <c r="D133" s="424">
        <v>44406</v>
      </c>
      <c r="E133" s="288">
        <v>2397.1999999999998</v>
      </c>
      <c r="F133" s="288">
        <v>2427.9666666666667</v>
      </c>
      <c r="G133" s="289">
        <v>2353.2333333333336</v>
      </c>
      <c r="H133" s="289">
        <v>2309.2666666666669</v>
      </c>
      <c r="I133" s="289">
        <v>2234.5333333333338</v>
      </c>
      <c r="J133" s="289">
        <v>2471.9333333333334</v>
      </c>
      <c r="K133" s="289">
        <v>2546.6666666666661</v>
      </c>
      <c r="L133" s="289">
        <v>2590.6333333333332</v>
      </c>
      <c r="M133" s="276">
        <v>2502.6999999999998</v>
      </c>
      <c r="N133" s="276">
        <v>2384</v>
      </c>
      <c r="O133" s="291">
        <v>3094025</v>
      </c>
      <c r="P133" s="292">
        <v>1.2873604609290601E-2</v>
      </c>
    </row>
    <row r="134" spans="1:16" ht="15">
      <c r="A134" s="254">
        <v>124</v>
      </c>
      <c r="B134" s="342" t="s">
        <v>72</v>
      </c>
      <c r="C134" s="423" t="s">
        <v>158</v>
      </c>
      <c r="D134" s="424">
        <v>44406</v>
      </c>
      <c r="E134" s="288">
        <v>225.8</v>
      </c>
      <c r="F134" s="288">
        <v>225.86666666666667</v>
      </c>
      <c r="G134" s="289">
        <v>224.73333333333335</v>
      </c>
      <c r="H134" s="289">
        <v>223.66666666666669</v>
      </c>
      <c r="I134" s="289">
        <v>222.53333333333336</v>
      </c>
      <c r="J134" s="289">
        <v>226.93333333333334</v>
      </c>
      <c r="K134" s="289">
        <v>228.06666666666666</v>
      </c>
      <c r="L134" s="289">
        <v>229.13333333333333</v>
      </c>
      <c r="M134" s="276">
        <v>227</v>
      </c>
      <c r="N134" s="276">
        <v>224.8</v>
      </c>
      <c r="O134" s="291">
        <v>25872000</v>
      </c>
      <c r="P134" s="292">
        <v>5.7142857142857143E-3</v>
      </c>
    </row>
    <row r="135" spans="1:16" ht="15">
      <c r="A135" s="254">
        <v>125</v>
      </c>
      <c r="B135" s="342" t="s">
        <v>56</v>
      </c>
      <c r="C135" s="423" t="s">
        <v>159</v>
      </c>
      <c r="D135" s="424">
        <v>44406</v>
      </c>
      <c r="E135" s="288">
        <v>122.8</v>
      </c>
      <c r="F135" s="288">
        <v>122.98333333333333</v>
      </c>
      <c r="G135" s="289">
        <v>121.76666666666667</v>
      </c>
      <c r="H135" s="289">
        <v>120.73333333333333</v>
      </c>
      <c r="I135" s="289">
        <v>119.51666666666667</v>
      </c>
      <c r="J135" s="289">
        <v>124.01666666666667</v>
      </c>
      <c r="K135" s="289">
        <v>125.23333333333333</v>
      </c>
      <c r="L135" s="289">
        <v>126.26666666666667</v>
      </c>
      <c r="M135" s="276">
        <v>124.2</v>
      </c>
      <c r="N135" s="276">
        <v>121.95</v>
      </c>
      <c r="O135" s="291">
        <v>41081200</v>
      </c>
      <c r="P135" s="292">
        <v>3.9861895794099184E-2</v>
      </c>
    </row>
    <row r="136" spans="1:16" ht="15">
      <c r="A136" s="254">
        <v>126</v>
      </c>
      <c r="B136" s="342" t="s">
        <v>51</v>
      </c>
      <c r="C136" s="423" t="s">
        <v>269</v>
      </c>
      <c r="D136" s="424">
        <v>44406</v>
      </c>
      <c r="E136" s="288">
        <v>5614.5</v>
      </c>
      <c r="F136" s="288">
        <v>5611.4833333333336</v>
      </c>
      <c r="G136" s="289">
        <v>5568.0166666666673</v>
      </c>
      <c r="H136" s="289">
        <v>5521.5333333333338</v>
      </c>
      <c r="I136" s="289">
        <v>5478.0666666666675</v>
      </c>
      <c r="J136" s="289">
        <v>5657.9666666666672</v>
      </c>
      <c r="K136" s="289">
        <v>5701.4333333333343</v>
      </c>
      <c r="L136" s="289">
        <v>5747.916666666667</v>
      </c>
      <c r="M136" s="276">
        <v>5654.95</v>
      </c>
      <c r="N136" s="276">
        <v>5565</v>
      </c>
      <c r="O136" s="291">
        <v>350625</v>
      </c>
      <c r="P136" s="292">
        <v>2.7849028948332723E-2</v>
      </c>
    </row>
    <row r="137" spans="1:16" ht="15">
      <c r="A137" s="254">
        <v>127</v>
      </c>
      <c r="B137" s="342" t="s">
        <v>49</v>
      </c>
      <c r="C137" s="423" t="s">
        <v>160</v>
      </c>
      <c r="D137" s="424">
        <v>44406</v>
      </c>
      <c r="E137" s="288">
        <v>2156.3000000000002</v>
      </c>
      <c r="F137" s="288">
        <v>2157.0666666666671</v>
      </c>
      <c r="G137" s="289">
        <v>2137.0833333333339</v>
      </c>
      <c r="H137" s="289">
        <v>2117.8666666666668</v>
      </c>
      <c r="I137" s="289">
        <v>2097.8833333333337</v>
      </c>
      <c r="J137" s="289">
        <v>2176.2833333333342</v>
      </c>
      <c r="K137" s="289">
        <v>2196.2666666666669</v>
      </c>
      <c r="L137" s="289">
        <v>2215.4833333333345</v>
      </c>
      <c r="M137" s="276">
        <v>2177.0500000000002</v>
      </c>
      <c r="N137" s="276">
        <v>2137.85</v>
      </c>
      <c r="O137" s="291">
        <v>1936500</v>
      </c>
      <c r="P137" s="292">
        <v>0</v>
      </c>
    </row>
    <row r="138" spans="1:16" ht="15">
      <c r="A138" s="254">
        <v>128</v>
      </c>
      <c r="B138" s="342" t="s">
        <v>835</v>
      </c>
      <c r="C138" s="423" t="s">
        <v>267</v>
      </c>
      <c r="D138" s="424">
        <v>44406</v>
      </c>
      <c r="E138" s="288">
        <v>2957.55</v>
      </c>
      <c r="F138" s="288">
        <v>2944.1833333333329</v>
      </c>
      <c r="G138" s="289">
        <v>2913.3666666666659</v>
      </c>
      <c r="H138" s="289">
        <v>2869.1833333333329</v>
      </c>
      <c r="I138" s="289">
        <v>2838.3666666666659</v>
      </c>
      <c r="J138" s="289">
        <v>2988.3666666666659</v>
      </c>
      <c r="K138" s="289">
        <v>3019.1833333333325</v>
      </c>
      <c r="L138" s="289">
        <v>3063.3666666666659</v>
      </c>
      <c r="M138" s="276">
        <v>2975</v>
      </c>
      <c r="N138" s="276">
        <v>2900</v>
      </c>
      <c r="O138" s="291">
        <v>727750</v>
      </c>
      <c r="P138" s="292">
        <v>4.1502683363148482E-2</v>
      </c>
    </row>
    <row r="139" spans="1:16" ht="15">
      <c r="A139" s="254">
        <v>129</v>
      </c>
      <c r="B139" s="342" t="s">
        <v>53</v>
      </c>
      <c r="C139" s="423" t="s">
        <v>161</v>
      </c>
      <c r="D139" s="424">
        <v>44406</v>
      </c>
      <c r="E139" s="288">
        <v>43.65</v>
      </c>
      <c r="F139" s="288">
        <v>43.483333333333327</v>
      </c>
      <c r="G139" s="289">
        <v>42.966666666666654</v>
      </c>
      <c r="H139" s="289">
        <v>42.283333333333324</v>
      </c>
      <c r="I139" s="289">
        <v>41.766666666666652</v>
      </c>
      <c r="J139" s="289">
        <v>44.166666666666657</v>
      </c>
      <c r="K139" s="289">
        <v>44.683333333333323</v>
      </c>
      <c r="L139" s="289">
        <v>45.36666666666666</v>
      </c>
      <c r="M139" s="276">
        <v>44</v>
      </c>
      <c r="N139" s="276">
        <v>42.8</v>
      </c>
      <c r="O139" s="291">
        <v>344896000</v>
      </c>
      <c r="P139" s="292">
        <v>3.3910499304523001E-2</v>
      </c>
    </row>
    <row r="140" spans="1:16" ht="15">
      <c r="A140" s="254">
        <v>130</v>
      </c>
      <c r="B140" s="342" t="s">
        <v>42</v>
      </c>
      <c r="C140" s="423" t="s">
        <v>162</v>
      </c>
      <c r="D140" s="424">
        <v>44406</v>
      </c>
      <c r="E140" s="288">
        <v>233</v>
      </c>
      <c r="F140" s="288">
        <v>232.61666666666667</v>
      </c>
      <c r="G140" s="289">
        <v>231.73333333333335</v>
      </c>
      <c r="H140" s="289">
        <v>230.46666666666667</v>
      </c>
      <c r="I140" s="289">
        <v>229.58333333333334</v>
      </c>
      <c r="J140" s="289">
        <v>233.88333333333335</v>
      </c>
      <c r="K140" s="289">
        <v>234.76666666666668</v>
      </c>
      <c r="L140" s="289">
        <v>236.03333333333336</v>
      </c>
      <c r="M140" s="276">
        <v>233.5</v>
      </c>
      <c r="N140" s="276">
        <v>231.35</v>
      </c>
      <c r="O140" s="291">
        <v>18796000</v>
      </c>
      <c r="P140" s="292">
        <v>6.6984559491371484E-2</v>
      </c>
    </row>
    <row r="141" spans="1:16" ht="15">
      <c r="A141" s="254">
        <v>131</v>
      </c>
      <c r="B141" s="342" t="s">
        <v>88</v>
      </c>
      <c r="C141" s="423" t="s">
        <v>163</v>
      </c>
      <c r="D141" s="424">
        <v>44406</v>
      </c>
      <c r="E141" s="288">
        <v>1380.55</v>
      </c>
      <c r="F141" s="288">
        <v>1379.95</v>
      </c>
      <c r="G141" s="289">
        <v>1364.95</v>
      </c>
      <c r="H141" s="289">
        <v>1349.35</v>
      </c>
      <c r="I141" s="289">
        <v>1334.35</v>
      </c>
      <c r="J141" s="289">
        <v>1395.5500000000002</v>
      </c>
      <c r="K141" s="289">
        <v>1410.5500000000002</v>
      </c>
      <c r="L141" s="289">
        <v>1426.1500000000003</v>
      </c>
      <c r="M141" s="276">
        <v>1394.95</v>
      </c>
      <c r="N141" s="276">
        <v>1364.35</v>
      </c>
      <c r="O141" s="291">
        <v>1492062</v>
      </c>
      <c r="P141" s="292">
        <v>4.0590405904059039E-2</v>
      </c>
    </row>
    <row r="142" spans="1:16" ht="15">
      <c r="A142" s="254">
        <v>132</v>
      </c>
      <c r="B142" s="342" t="s">
        <v>37</v>
      </c>
      <c r="C142" s="423" t="s">
        <v>164</v>
      </c>
      <c r="D142" s="424">
        <v>44406</v>
      </c>
      <c r="E142" s="288">
        <v>1044.25</v>
      </c>
      <c r="F142" s="288">
        <v>1047.7333333333333</v>
      </c>
      <c r="G142" s="289">
        <v>1035.4666666666667</v>
      </c>
      <c r="H142" s="289">
        <v>1026.6833333333334</v>
      </c>
      <c r="I142" s="289">
        <v>1014.4166666666667</v>
      </c>
      <c r="J142" s="289">
        <v>1056.5166666666667</v>
      </c>
      <c r="K142" s="289">
        <v>1068.7833333333335</v>
      </c>
      <c r="L142" s="289">
        <v>1077.5666666666666</v>
      </c>
      <c r="M142" s="276">
        <v>1060</v>
      </c>
      <c r="N142" s="276">
        <v>1038.95</v>
      </c>
      <c r="O142" s="291">
        <v>1785850</v>
      </c>
      <c r="P142" s="292">
        <v>3.822264691829909E-3</v>
      </c>
    </row>
    <row r="143" spans="1:16" ht="15">
      <c r="A143" s="254">
        <v>133</v>
      </c>
      <c r="B143" s="342" t="s">
        <v>53</v>
      </c>
      <c r="C143" s="423" t="s">
        <v>165</v>
      </c>
      <c r="D143" s="424">
        <v>44406</v>
      </c>
      <c r="E143" s="288">
        <v>216.7</v>
      </c>
      <c r="F143" s="288">
        <v>216.2833333333333</v>
      </c>
      <c r="G143" s="289">
        <v>213.21666666666661</v>
      </c>
      <c r="H143" s="289">
        <v>209.73333333333332</v>
      </c>
      <c r="I143" s="289">
        <v>206.66666666666663</v>
      </c>
      <c r="J143" s="289">
        <v>219.76666666666659</v>
      </c>
      <c r="K143" s="289">
        <v>222.83333333333331</v>
      </c>
      <c r="L143" s="289">
        <v>226.31666666666658</v>
      </c>
      <c r="M143" s="276">
        <v>219.35</v>
      </c>
      <c r="N143" s="276">
        <v>212.8</v>
      </c>
      <c r="O143" s="291">
        <v>24197600</v>
      </c>
      <c r="P143" s="292">
        <v>6.0498220640569395E-2</v>
      </c>
    </row>
    <row r="144" spans="1:16" ht="15">
      <c r="A144" s="254">
        <v>134</v>
      </c>
      <c r="B144" s="342" t="s">
        <v>42</v>
      </c>
      <c r="C144" s="423" t="s">
        <v>166</v>
      </c>
      <c r="D144" s="424">
        <v>44406</v>
      </c>
      <c r="E144" s="288">
        <v>143.44999999999999</v>
      </c>
      <c r="F144" s="288">
        <v>144.08333333333334</v>
      </c>
      <c r="G144" s="289">
        <v>142.51666666666668</v>
      </c>
      <c r="H144" s="289">
        <v>141.58333333333334</v>
      </c>
      <c r="I144" s="289">
        <v>140.01666666666668</v>
      </c>
      <c r="J144" s="289">
        <v>145.01666666666668</v>
      </c>
      <c r="K144" s="289">
        <v>146.58333333333334</v>
      </c>
      <c r="L144" s="289">
        <v>147.51666666666668</v>
      </c>
      <c r="M144" s="276">
        <v>145.65</v>
      </c>
      <c r="N144" s="276">
        <v>143.15</v>
      </c>
      <c r="O144" s="291">
        <v>23130000</v>
      </c>
      <c r="P144" s="292">
        <v>4.4293903074517976E-3</v>
      </c>
    </row>
    <row r="145" spans="1:16" ht="15">
      <c r="A145" s="254">
        <v>135</v>
      </c>
      <c r="B145" s="342" t="s">
        <v>72</v>
      </c>
      <c r="C145" s="423" t="s">
        <v>167</v>
      </c>
      <c r="D145" s="424">
        <v>44406</v>
      </c>
      <c r="E145" s="288">
        <v>2100.0500000000002</v>
      </c>
      <c r="F145" s="288">
        <v>2110.5166666666669</v>
      </c>
      <c r="G145" s="289">
        <v>2083.0333333333338</v>
      </c>
      <c r="H145" s="289">
        <v>2066.0166666666669</v>
      </c>
      <c r="I145" s="289">
        <v>2038.5333333333338</v>
      </c>
      <c r="J145" s="289">
        <v>2127.5333333333338</v>
      </c>
      <c r="K145" s="289">
        <v>2155.0166666666664</v>
      </c>
      <c r="L145" s="289">
        <v>2172.0333333333338</v>
      </c>
      <c r="M145" s="276">
        <v>2138</v>
      </c>
      <c r="N145" s="276">
        <v>2093.5</v>
      </c>
      <c r="O145" s="291">
        <v>44031250</v>
      </c>
      <c r="P145" s="292">
        <v>1.2113759000557417E-2</v>
      </c>
    </row>
    <row r="146" spans="1:16" ht="15">
      <c r="A146" s="254">
        <v>136</v>
      </c>
      <c r="B146" s="342" t="s">
        <v>111</v>
      </c>
      <c r="C146" s="423" t="s">
        <v>168</v>
      </c>
      <c r="D146" s="424">
        <v>44406</v>
      </c>
      <c r="E146" s="288">
        <v>134</v>
      </c>
      <c r="F146" s="288">
        <v>133</v>
      </c>
      <c r="G146" s="289">
        <v>131.30000000000001</v>
      </c>
      <c r="H146" s="289">
        <v>128.60000000000002</v>
      </c>
      <c r="I146" s="289">
        <v>126.90000000000003</v>
      </c>
      <c r="J146" s="289">
        <v>135.69999999999999</v>
      </c>
      <c r="K146" s="289">
        <v>137.39999999999998</v>
      </c>
      <c r="L146" s="289">
        <v>140.09999999999997</v>
      </c>
      <c r="M146" s="276">
        <v>134.69999999999999</v>
      </c>
      <c r="N146" s="276">
        <v>130.30000000000001</v>
      </c>
      <c r="O146" s="291">
        <v>174011500</v>
      </c>
      <c r="P146" s="292">
        <v>3.5736499858637263E-2</v>
      </c>
    </row>
    <row r="147" spans="1:16" ht="15">
      <c r="A147" s="254">
        <v>137</v>
      </c>
      <c r="B147" s="342" t="s">
        <v>56</v>
      </c>
      <c r="C147" s="423" t="s">
        <v>274</v>
      </c>
      <c r="D147" s="424">
        <v>44406</v>
      </c>
      <c r="E147" s="288">
        <v>1006.6</v>
      </c>
      <c r="F147" s="288">
        <v>1011.0499999999998</v>
      </c>
      <c r="G147" s="289">
        <v>998.09999999999968</v>
      </c>
      <c r="H147" s="289">
        <v>989.5999999999998</v>
      </c>
      <c r="I147" s="289">
        <v>976.64999999999964</v>
      </c>
      <c r="J147" s="289">
        <v>1019.5499999999997</v>
      </c>
      <c r="K147" s="289">
        <v>1032.4999999999998</v>
      </c>
      <c r="L147" s="289">
        <v>1040.9999999999998</v>
      </c>
      <c r="M147" s="276">
        <v>1024</v>
      </c>
      <c r="N147" s="276">
        <v>1002.55</v>
      </c>
      <c r="O147" s="291">
        <v>6355500</v>
      </c>
      <c r="P147" s="292">
        <v>1.9980741454020221E-2</v>
      </c>
    </row>
    <row r="148" spans="1:16" ht="15">
      <c r="A148" s="254">
        <v>138</v>
      </c>
      <c r="B148" s="342" t="s">
        <v>53</v>
      </c>
      <c r="C148" s="423" t="s">
        <v>169</v>
      </c>
      <c r="D148" s="424">
        <v>44406</v>
      </c>
      <c r="E148" s="288">
        <v>429.4</v>
      </c>
      <c r="F148" s="288">
        <v>430.18333333333334</v>
      </c>
      <c r="G148" s="289">
        <v>425.41666666666669</v>
      </c>
      <c r="H148" s="289">
        <v>421.43333333333334</v>
      </c>
      <c r="I148" s="289">
        <v>416.66666666666669</v>
      </c>
      <c r="J148" s="289">
        <v>434.16666666666669</v>
      </c>
      <c r="K148" s="289">
        <v>438.93333333333334</v>
      </c>
      <c r="L148" s="289">
        <v>442.91666666666669</v>
      </c>
      <c r="M148" s="276">
        <v>434.95</v>
      </c>
      <c r="N148" s="276">
        <v>426.2</v>
      </c>
      <c r="O148" s="291">
        <v>80746500</v>
      </c>
      <c r="P148" s="292">
        <v>4.8158587348104452E-3</v>
      </c>
    </row>
    <row r="149" spans="1:16" ht="15">
      <c r="A149" s="254">
        <v>139</v>
      </c>
      <c r="B149" s="342" t="s">
        <v>37</v>
      </c>
      <c r="C149" s="423" t="s">
        <v>170</v>
      </c>
      <c r="D149" s="424">
        <v>44406</v>
      </c>
      <c r="E149" s="288">
        <v>28562.45</v>
      </c>
      <c r="F149" s="288">
        <v>28710.683333333331</v>
      </c>
      <c r="G149" s="289">
        <v>28388.866666666661</v>
      </c>
      <c r="H149" s="289">
        <v>28215.283333333329</v>
      </c>
      <c r="I149" s="289">
        <v>27893.46666666666</v>
      </c>
      <c r="J149" s="289">
        <v>28884.266666666663</v>
      </c>
      <c r="K149" s="289">
        <v>29206.083333333336</v>
      </c>
      <c r="L149" s="289">
        <v>29379.666666666664</v>
      </c>
      <c r="M149" s="276">
        <v>29032.5</v>
      </c>
      <c r="N149" s="276">
        <v>28537.1</v>
      </c>
      <c r="O149" s="291">
        <v>118675</v>
      </c>
      <c r="P149" s="292">
        <v>2.7266825362475655E-2</v>
      </c>
    </row>
    <row r="150" spans="1:16" ht="15">
      <c r="A150" s="254">
        <v>140</v>
      </c>
      <c r="B150" s="342" t="s">
        <v>63</v>
      </c>
      <c r="C150" s="423" t="s">
        <v>171</v>
      </c>
      <c r="D150" s="424">
        <v>44406</v>
      </c>
      <c r="E150" s="288">
        <v>2025.2</v>
      </c>
      <c r="F150" s="288">
        <v>2026.3999999999999</v>
      </c>
      <c r="G150" s="289">
        <v>2013.7999999999997</v>
      </c>
      <c r="H150" s="289">
        <v>2002.3999999999999</v>
      </c>
      <c r="I150" s="289">
        <v>1989.7999999999997</v>
      </c>
      <c r="J150" s="289">
        <v>2037.7999999999997</v>
      </c>
      <c r="K150" s="289">
        <v>2050.3999999999996</v>
      </c>
      <c r="L150" s="289">
        <v>2061.7999999999997</v>
      </c>
      <c r="M150" s="276">
        <v>2039</v>
      </c>
      <c r="N150" s="276">
        <v>2015</v>
      </c>
      <c r="O150" s="291">
        <v>1128325</v>
      </c>
      <c r="P150" s="292">
        <v>9.0998524348253809E-3</v>
      </c>
    </row>
    <row r="151" spans="1:16" ht="15">
      <c r="A151" s="254">
        <v>141</v>
      </c>
      <c r="B151" s="342" t="s">
        <v>78</v>
      </c>
      <c r="C151" s="423" t="s">
        <v>172</v>
      </c>
      <c r="D151" s="424">
        <v>44406</v>
      </c>
      <c r="E151" s="288">
        <v>7146.3</v>
      </c>
      <c r="F151" s="288">
        <v>7129.5</v>
      </c>
      <c r="G151" s="289">
        <v>7079.05</v>
      </c>
      <c r="H151" s="289">
        <v>7011.8</v>
      </c>
      <c r="I151" s="289">
        <v>6961.35</v>
      </c>
      <c r="J151" s="289">
        <v>7196.75</v>
      </c>
      <c r="K151" s="289">
        <v>7247.2000000000007</v>
      </c>
      <c r="L151" s="289">
        <v>7314.45</v>
      </c>
      <c r="M151" s="276">
        <v>7179.95</v>
      </c>
      <c r="N151" s="276">
        <v>7062.25</v>
      </c>
      <c r="O151" s="291">
        <v>298875</v>
      </c>
      <c r="P151" s="292">
        <v>-4.1806020066889631E-4</v>
      </c>
    </row>
    <row r="152" spans="1:16" ht="15">
      <c r="A152" s="254">
        <v>142</v>
      </c>
      <c r="B152" s="342" t="s">
        <v>56</v>
      </c>
      <c r="C152" s="423" t="s">
        <v>173</v>
      </c>
      <c r="D152" s="424">
        <v>44406</v>
      </c>
      <c r="E152" s="288">
        <v>1379.75</v>
      </c>
      <c r="F152" s="288">
        <v>1381.3500000000001</v>
      </c>
      <c r="G152" s="289">
        <v>1367.3000000000002</v>
      </c>
      <c r="H152" s="289">
        <v>1354.8500000000001</v>
      </c>
      <c r="I152" s="289">
        <v>1340.8000000000002</v>
      </c>
      <c r="J152" s="289">
        <v>1393.8000000000002</v>
      </c>
      <c r="K152" s="289">
        <v>1407.85</v>
      </c>
      <c r="L152" s="289">
        <v>1420.3000000000002</v>
      </c>
      <c r="M152" s="276">
        <v>1395.4</v>
      </c>
      <c r="N152" s="276">
        <v>1368.9</v>
      </c>
      <c r="O152" s="291">
        <v>4415600</v>
      </c>
      <c r="P152" s="292">
        <v>1.788842784693407E-2</v>
      </c>
    </row>
    <row r="153" spans="1:16" ht="15">
      <c r="A153" s="254">
        <v>143</v>
      </c>
      <c r="B153" s="342" t="s">
        <v>51</v>
      </c>
      <c r="C153" s="423" t="s">
        <v>175</v>
      </c>
      <c r="D153" s="424">
        <v>44406</v>
      </c>
      <c r="E153" s="288">
        <v>680.6</v>
      </c>
      <c r="F153" s="288">
        <v>679.26666666666677</v>
      </c>
      <c r="G153" s="289">
        <v>674.33333333333348</v>
      </c>
      <c r="H153" s="289">
        <v>668.06666666666672</v>
      </c>
      <c r="I153" s="289">
        <v>663.13333333333344</v>
      </c>
      <c r="J153" s="289">
        <v>685.53333333333353</v>
      </c>
      <c r="K153" s="289">
        <v>690.4666666666667</v>
      </c>
      <c r="L153" s="289">
        <v>696.73333333333358</v>
      </c>
      <c r="M153" s="276">
        <v>684.2</v>
      </c>
      <c r="N153" s="276">
        <v>673</v>
      </c>
      <c r="O153" s="291">
        <v>37368800</v>
      </c>
      <c r="P153" s="292">
        <v>-5.365926367565956E-3</v>
      </c>
    </row>
    <row r="154" spans="1:16" ht="15">
      <c r="A154" s="254">
        <v>144</v>
      </c>
      <c r="B154" s="342" t="s">
        <v>88</v>
      </c>
      <c r="C154" s="423" t="s">
        <v>176</v>
      </c>
      <c r="D154" s="424">
        <v>44406</v>
      </c>
      <c r="E154" s="288">
        <v>541.9</v>
      </c>
      <c r="F154" s="288">
        <v>544.31666666666661</v>
      </c>
      <c r="G154" s="289">
        <v>536.98333333333323</v>
      </c>
      <c r="H154" s="289">
        <v>532.06666666666661</v>
      </c>
      <c r="I154" s="289">
        <v>524.73333333333323</v>
      </c>
      <c r="J154" s="289">
        <v>549.23333333333323</v>
      </c>
      <c r="K154" s="289">
        <v>556.56666666666672</v>
      </c>
      <c r="L154" s="289">
        <v>561.48333333333323</v>
      </c>
      <c r="M154" s="276">
        <v>551.65</v>
      </c>
      <c r="N154" s="276">
        <v>539.4</v>
      </c>
      <c r="O154" s="291">
        <v>12177000</v>
      </c>
      <c r="P154" s="292">
        <v>6.2148371058484891E-2</v>
      </c>
    </row>
    <row r="155" spans="1:16" ht="15">
      <c r="A155" s="254">
        <v>145</v>
      </c>
      <c r="B155" s="342" t="s">
        <v>835</v>
      </c>
      <c r="C155" s="423" t="s">
        <v>177</v>
      </c>
      <c r="D155" s="424">
        <v>44406</v>
      </c>
      <c r="E155" s="288">
        <v>725.8</v>
      </c>
      <c r="F155" s="288">
        <v>726.19999999999993</v>
      </c>
      <c r="G155" s="289">
        <v>720.14999999999986</v>
      </c>
      <c r="H155" s="289">
        <v>714.49999999999989</v>
      </c>
      <c r="I155" s="289">
        <v>708.44999999999982</v>
      </c>
      <c r="J155" s="289">
        <v>731.84999999999991</v>
      </c>
      <c r="K155" s="289">
        <v>737.89999999999986</v>
      </c>
      <c r="L155" s="289">
        <v>743.55</v>
      </c>
      <c r="M155" s="276">
        <v>732.25</v>
      </c>
      <c r="N155" s="276">
        <v>720.55</v>
      </c>
      <c r="O155" s="291">
        <v>6809000</v>
      </c>
      <c r="P155" s="292">
        <v>-9.7440372309482264E-3</v>
      </c>
    </row>
    <row r="156" spans="1:16" ht="15">
      <c r="A156" s="254">
        <v>146</v>
      </c>
      <c r="B156" s="342" t="s">
        <v>49</v>
      </c>
      <c r="C156" s="423" t="s">
        <v>804</v>
      </c>
      <c r="D156" s="424">
        <v>44406</v>
      </c>
      <c r="E156" s="288">
        <v>770.5</v>
      </c>
      <c r="F156" s="288">
        <v>768.1</v>
      </c>
      <c r="G156" s="289">
        <v>763.65000000000009</v>
      </c>
      <c r="H156" s="289">
        <v>756.80000000000007</v>
      </c>
      <c r="I156" s="289">
        <v>752.35000000000014</v>
      </c>
      <c r="J156" s="289">
        <v>774.95</v>
      </c>
      <c r="K156" s="289">
        <v>779.40000000000009</v>
      </c>
      <c r="L156" s="289">
        <v>786.25</v>
      </c>
      <c r="M156" s="276">
        <v>772.55</v>
      </c>
      <c r="N156" s="276">
        <v>761.25</v>
      </c>
      <c r="O156" s="291">
        <v>6845850</v>
      </c>
      <c r="P156" s="292">
        <v>-1.1500974658869395E-2</v>
      </c>
    </row>
    <row r="157" spans="1:16" ht="15">
      <c r="A157" s="254">
        <v>147</v>
      </c>
      <c r="B157" s="342" t="s">
        <v>43</v>
      </c>
      <c r="C157" s="423" t="s">
        <v>179</v>
      </c>
      <c r="D157" s="424">
        <v>44406</v>
      </c>
      <c r="E157" s="288">
        <v>344.7</v>
      </c>
      <c r="F157" s="288">
        <v>343.36666666666662</v>
      </c>
      <c r="G157" s="289">
        <v>339.88333333333321</v>
      </c>
      <c r="H157" s="289">
        <v>335.06666666666661</v>
      </c>
      <c r="I157" s="289">
        <v>331.5833333333332</v>
      </c>
      <c r="J157" s="289">
        <v>348.18333333333322</v>
      </c>
      <c r="K157" s="289">
        <v>351.66666666666669</v>
      </c>
      <c r="L157" s="289">
        <v>356.48333333333323</v>
      </c>
      <c r="M157" s="276">
        <v>346.85</v>
      </c>
      <c r="N157" s="276">
        <v>338.55</v>
      </c>
      <c r="O157" s="291">
        <v>89099550</v>
      </c>
      <c r="P157" s="292">
        <v>5.8233060935589734E-3</v>
      </c>
    </row>
    <row r="158" spans="1:16" ht="15">
      <c r="A158" s="254">
        <v>148</v>
      </c>
      <c r="B158" s="342" t="s">
        <v>42</v>
      </c>
      <c r="C158" s="423" t="s">
        <v>181</v>
      </c>
      <c r="D158" s="424">
        <v>44406</v>
      </c>
      <c r="E158" s="288">
        <v>123.35</v>
      </c>
      <c r="F158" s="288">
        <v>122.98333333333333</v>
      </c>
      <c r="G158" s="289">
        <v>121.61666666666667</v>
      </c>
      <c r="H158" s="289">
        <v>119.88333333333334</v>
      </c>
      <c r="I158" s="289">
        <v>118.51666666666668</v>
      </c>
      <c r="J158" s="289">
        <v>124.71666666666667</v>
      </c>
      <c r="K158" s="289">
        <v>126.08333333333331</v>
      </c>
      <c r="L158" s="289">
        <v>127.81666666666666</v>
      </c>
      <c r="M158" s="276">
        <v>124.35</v>
      </c>
      <c r="N158" s="276">
        <v>121.25</v>
      </c>
      <c r="O158" s="291">
        <v>125543250</v>
      </c>
      <c r="P158" s="292">
        <v>1.3901003052769298E-2</v>
      </c>
    </row>
    <row r="159" spans="1:16" ht="15">
      <c r="A159" s="254">
        <v>149</v>
      </c>
      <c r="B159" s="342" t="s">
        <v>111</v>
      </c>
      <c r="C159" s="423" t="s">
        <v>182</v>
      </c>
      <c r="D159" s="424">
        <v>44406</v>
      </c>
      <c r="E159" s="288">
        <v>1191.6500000000001</v>
      </c>
      <c r="F159" s="288">
        <v>1185.4166666666667</v>
      </c>
      <c r="G159" s="289">
        <v>1173.9333333333334</v>
      </c>
      <c r="H159" s="289">
        <v>1156.2166666666667</v>
      </c>
      <c r="I159" s="289">
        <v>1144.7333333333333</v>
      </c>
      <c r="J159" s="289">
        <v>1203.1333333333334</v>
      </c>
      <c r="K159" s="289">
        <v>1214.6166666666666</v>
      </c>
      <c r="L159" s="289">
        <v>1232.3333333333335</v>
      </c>
      <c r="M159" s="276">
        <v>1196.9000000000001</v>
      </c>
      <c r="N159" s="276">
        <v>1167.7</v>
      </c>
      <c r="O159" s="291">
        <v>46737250</v>
      </c>
      <c r="P159" s="292">
        <v>2.2235029466991393E-2</v>
      </c>
    </row>
    <row r="160" spans="1:16" ht="15">
      <c r="A160" s="254">
        <v>150</v>
      </c>
      <c r="B160" s="342" t="s">
        <v>106</v>
      </c>
      <c r="C160" s="423" t="s">
        <v>183</v>
      </c>
      <c r="D160" s="424">
        <v>44406</v>
      </c>
      <c r="E160" s="288">
        <v>3351.75</v>
      </c>
      <c r="F160" s="288">
        <v>3361.8833333333332</v>
      </c>
      <c r="G160" s="289">
        <v>3335.7666666666664</v>
      </c>
      <c r="H160" s="289">
        <v>3319.7833333333333</v>
      </c>
      <c r="I160" s="289">
        <v>3293.6666666666665</v>
      </c>
      <c r="J160" s="289">
        <v>3377.8666666666663</v>
      </c>
      <c r="K160" s="289">
        <v>3403.9833333333331</v>
      </c>
      <c r="L160" s="289">
        <v>3419.9666666666662</v>
      </c>
      <c r="M160" s="276">
        <v>3388</v>
      </c>
      <c r="N160" s="276">
        <v>3345.9</v>
      </c>
      <c r="O160" s="291">
        <v>7767300</v>
      </c>
      <c r="P160" s="292">
        <v>1.7528001572018077E-2</v>
      </c>
    </row>
    <row r="161" spans="1:16" ht="15">
      <c r="A161" s="254">
        <v>151</v>
      </c>
      <c r="B161" s="342" t="s">
        <v>106</v>
      </c>
      <c r="C161" s="423" t="s">
        <v>184</v>
      </c>
      <c r="D161" s="424">
        <v>44406</v>
      </c>
      <c r="E161" s="288">
        <v>1078.55</v>
      </c>
      <c r="F161" s="288">
        <v>1072.6166666666666</v>
      </c>
      <c r="G161" s="289">
        <v>1063.833333333333</v>
      </c>
      <c r="H161" s="289">
        <v>1049.1166666666666</v>
      </c>
      <c r="I161" s="289">
        <v>1040.333333333333</v>
      </c>
      <c r="J161" s="289">
        <v>1087.333333333333</v>
      </c>
      <c r="K161" s="289">
        <v>1096.1166666666663</v>
      </c>
      <c r="L161" s="289">
        <v>1110.833333333333</v>
      </c>
      <c r="M161" s="276">
        <v>1081.4000000000001</v>
      </c>
      <c r="N161" s="276">
        <v>1057.9000000000001</v>
      </c>
      <c r="O161" s="291">
        <v>13201800</v>
      </c>
      <c r="P161" s="292">
        <v>-3.0448576716312681E-2</v>
      </c>
    </row>
    <row r="162" spans="1:16" ht="15">
      <c r="A162" s="254">
        <v>152</v>
      </c>
      <c r="B162" s="342" t="s">
        <v>49</v>
      </c>
      <c r="C162" s="423" t="s">
        <v>185</v>
      </c>
      <c r="D162" s="424">
        <v>44406</v>
      </c>
      <c r="E162" s="288">
        <v>1735.05</v>
      </c>
      <c r="F162" s="288">
        <v>1743.7666666666667</v>
      </c>
      <c r="G162" s="289">
        <v>1718.3333333333333</v>
      </c>
      <c r="H162" s="289">
        <v>1701.6166666666666</v>
      </c>
      <c r="I162" s="289">
        <v>1676.1833333333332</v>
      </c>
      <c r="J162" s="289">
        <v>1760.4833333333333</v>
      </c>
      <c r="K162" s="289">
        <v>1785.9166666666667</v>
      </c>
      <c r="L162" s="289">
        <v>1802.6333333333334</v>
      </c>
      <c r="M162" s="276">
        <v>1769.2</v>
      </c>
      <c r="N162" s="276">
        <v>1727.05</v>
      </c>
      <c r="O162" s="291">
        <v>4642125</v>
      </c>
      <c r="P162" s="292">
        <v>3.1755292548758127E-2</v>
      </c>
    </row>
    <row r="163" spans="1:16" ht="15">
      <c r="A163" s="254">
        <v>153</v>
      </c>
      <c r="B163" s="342" t="s">
        <v>51</v>
      </c>
      <c r="C163" s="423" t="s">
        <v>186</v>
      </c>
      <c r="D163" s="424">
        <v>44406</v>
      </c>
      <c r="E163" s="288">
        <v>2956.55</v>
      </c>
      <c r="F163" s="288">
        <v>2948.4333333333329</v>
      </c>
      <c r="G163" s="289">
        <v>2900.1166666666659</v>
      </c>
      <c r="H163" s="289">
        <v>2843.6833333333329</v>
      </c>
      <c r="I163" s="289">
        <v>2795.3666666666659</v>
      </c>
      <c r="J163" s="289">
        <v>3004.8666666666659</v>
      </c>
      <c r="K163" s="289">
        <v>3053.1833333333325</v>
      </c>
      <c r="L163" s="289">
        <v>3109.6166666666659</v>
      </c>
      <c r="M163" s="276">
        <v>2996.75</v>
      </c>
      <c r="N163" s="276">
        <v>2892</v>
      </c>
      <c r="O163" s="291">
        <v>649750</v>
      </c>
      <c r="P163" s="292">
        <v>6.0816326530612246E-2</v>
      </c>
    </row>
    <row r="164" spans="1:16" ht="15">
      <c r="A164" s="254">
        <v>154</v>
      </c>
      <c r="B164" s="342" t="s">
        <v>42</v>
      </c>
      <c r="C164" s="423" t="s">
        <v>187</v>
      </c>
      <c r="D164" s="424">
        <v>44406</v>
      </c>
      <c r="E164" s="288">
        <v>454.6</v>
      </c>
      <c r="F164" s="288">
        <v>454.66666666666669</v>
      </c>
      <c r="G164" s="289">
        <v>447.03333333333336</v>
      </c>
      <c r="H164" s="289">
        <v>439.4666666666667</v>
      </c>
      <c r="I164" s="289">
        <v>431.83333333333337</v>
      </c>
      <c r="J164" s="289">
        <v>462.23333333333335</v>
      </c>
      <c r="K164" s="289">
        <v>469.86666666666667</v>
      </c>
      <c r="L164" s="289">
        <v>477.43333333333334</v>
      </c>
      <c r="M164" s="276">
        <v>462.3</v>
      </c>
      <c r="N164" s="276">
        <v>447.1</v>
      </c>
      <c r="O164" s="291">
        <v>3477000</v>
      </c>
      <c r="P164" s="292">
        <v>5.6399132321041214E-3</v>
      </c>
    </row>
    <row r="165" spans="1:16" ht="15">
      <c r="A165" s="254">
        <v>155</v>
      </c>
      <c r="B165" s="342" t="s">
        <v>39</v>
      </c>
      <c r="C165" s="423" t="s">
        <v>510</v>
      </c>
      <c r="D165" s="424">
        <v>44406</v>
      </c>
      <c r="E165" s="288">
        <v>884.15</v>
      </c>
      <c r="F165" s="288">
        <v>877.69999999999993</v>
      </c>
      <c r="G165" s="289">
        <v>866.44999999999982</v>
      </c>
      <c r="H165" s="289">
        <v>848.74999999999989</v>
      </c>
      <c r="I165" s="289">
        <v>837.49999999999977</v>
      </c>
      <c r="J165" s="289">
        <v>895.39999999999986</v>
      </c>
      <c r="K165" s="289">
        <v>906.65000000000009</v>
      </c>
      <c r="L165" s="289">
        <v>924.34999999999991</v>
      </c>
      <c r="M165" s="276">
        <v>888.95</v>
      </c>
      <c r="N165" s="276">
        <v>860</v>
      </c>
      <c r="O165" s="291">
        <v>882325</v>
      </c>
      <c r="P165" s="292">
        <v>2.7871621621621621E-2</v>
      </c>
    </row>
    <row r="166" spans="1:16" ht="15">
      <c r="A166" s="254">
        <v>156</v>
      </c>
      <c r="B166" s="342" t="s">
        <v>43</v>
      </c>
      <c r="C166" s="423" t="s">
        <v>188</v>
      </c>
      <c r="D166" s="424">
        <v>44406</v>
      </c>
      <c r="E166" s="288">
        <v>625.1</v>
      </c>
      <c r="F166" s="288">
        <v>626.5333333333333</v>
      </c>
      <c r="G166" s="289">
        <v>620.16666666666663</v>
      </c>
      <c r="H166" s="289">
        <v>615.23333333333335</v>
      </c>
      <c r="I166" s="289">
        <v>608.86666666666667</v>
      </c>
      <c r="J166" s="289">
        <v>631.46666666666658</v>
      </c>
      <c r="K166" s="289">
        <v>637.83333333333337</v>
      </c>
      <c r="L166" s="289">
        <v>642.76666666666654</v>
      </c>
      <c r="M166" s="276">
        <v>632.9</v>
      </c>
      <c r="N166" s="276">
        <v>621.6</v>
      </c>
      <c r="O166" s="291">
        <v>5439000</v>
      </c>
      <c r="P166" s="292">
        <v>5.1746442432082798E-3</v>
      </c>
    </row>
    <row r="167" spans="1:16" ht="15">
      <c r="A167" s="254">
        <v>157</v>
      </c>
      <c r="B167" s="342" t="s">
        <v>49</v>
      </c>
      <c r="C167" s="423" t="s">
        <v>189</v>
      </c>
      <c r="D167" s="424">
        <v>44406</v>
      </c>
      <c r="E167" s="288">
        <v>1431.9</v>
      </c>
      <c r="F167" s="288">
        <v>1418</v>
      </c>
      <c r="G167" s="289">
        <v>1397.1</v>
      </c>
      <c r="H167" s="289">
        <v>1362.3</v>
      </c>
      <c r="I167" s="289">
        <v>1341.3999999999999</v>
      </c>
      <c r="J167" s="289">
        <v>1452.8</v>
      </c>
      <c r="K167" s="289">
        <v>1473.7</v>
      </c>
      <c r="L167" s="289">
        <v>1508.5</v>
      </c>
      <c r="M167" s="276">
        <v>1438.9</v>
      </c>
      <c r="N167" s="276">
        <v>1383.2</v>
      </c>
      <c r="O167" s="291">
        <v>2170700</v>
      </c>
      <c r="P167" s="292">
        <v>-0.10505050505050505</v>
      </c>
    </row>
    <row r="168" spans="1:16" ht="15">
      <c r="A168" s="254">
        <v>158</v>
      </c>
      <c r="B168" s="342" t="s">
        <v>37</v>
      </c>
      <c r="C168" s="423" t="s">
        <v>191</v>
      </c>
      <c r="D168" s="424">
        <v>44406</v>
      </c>
      <c r="E168" s="288">
        <v>6889.2</v>
      </c>
      <c r="F168" s="288">
        <v>6919.8500000000013</v>
      </c>
      <c r="G168" s="289">
        <v>6850.2000000000025</v>
      </c>
      <c r="H168" s="289">
        <v>6811.2000000000016</v>
      </c>
      <c r="I168" s="289">
        <v>6741.5500000000029</v>
      </c>
      <c r="J168" s="289">
        <v>6958.8500000000022</v>
      </c>
      <c r="K168" s="289">
        <v>7028.5000000000018</v>
      </c>
      <c r="L168" s="289">
        <v>7067.5000000000018</v>
      </c>
      <c r="M168" s="276">
        <v>6989.5</v>
      </c>
      <c r="N168" s="276">
        <v>6880.85</v>
      </c>
      <c r="O168" s="291">
        <v>2081600</v>
      </c>
      <c r="P168" s="292">
        <v>1.4079017878891216E-2</v>
      </c>
    </row>
    <row r="169" spans="1:16" ht="15">
      <c r="A169" s="254">
        <v>159</v>
      </c>
      <c r="B169" s="342" t="s">
        <v>835</v>
      </c>
      <c r="C169" s="423" t="s">
        <v>193</v>
      </c>
      <c r="D169" s="424">
        <v>44406</v>
      </c>
      <c r="E169" s="288">
        <v>806.8</v>
      </c>
      <c r="F169" s="288">
        <v>805.30000000000007</v>
      </c>
      <c r="G169" s="289">
        <v>800.75000000000011</v>
      </c>
      <c r="H169" s="289">
        <v>794.7</v>
      </c>
      <c r="I169" s="289">
        <v>790.15000000000009</v>
      </c>
      <c r="J169" s="289">
        <v>811.35000000000014</v>
      </c>
      <c r="K169" s="289">
        <v>815.90000000000009</v>
      </c>
      <c r="L169" s="289">
        <v>821.95000000000016</v>
      </c>
      <c r="M169" s="276">
        <v>809.85</v>
      </c>
      <c r="N169" s="276">
        <v>799.25</v>
      </c>
      <c r="O169" s="291">
        <v>21841300</v>
      </c>
      <c r="P169" s="292">
        <v>2.0654881234432904E-2</v>
      </c>
    </row>
    <row r="170" spans="1:16" ht="15">
      <c r="A170" s="254">
        <v>160</v>
      </c>
      <c r="B170" s="342" t="s">
        <v>111</v>
      </c>
      <c r="C170" s="423" t="s">
        <v>194</v>
      </c>
      <c r="D170" s="424">
        <v>44406</v>
      </c>
      <c r="E170" s="288">
        <v>269</v>
      </c>
      <c r="F170" s="288">
        <v>267.23333333333335</v>
      </c>
      <c r="G170" s="289">
        <v>263.56666666666672</v>
      </c>
      <c r="H170" s="289">
        <v>258.13333333333338</v>
      </c>
      <c r="I170" s="289">
        <v>254.46666666666675</v>
      </c>
      <c r="J170" s="289">
        <v>272.66666666666669</v>
      </c>
      <c r="K170" s="289">
        <v>276.33333333333331</v>
      </c>
      <c r="L170" s="289">
        <v>281.76666666666665</v>
      </c>
      <c r="M170" s="276">
        <v>270.89999999999998</v>
      </c>
      <c r="N170" s="276">
        <v>261.8</v>
      </c>
      <c r="O170" s="291">
        <v>119780900</v>
      </c>
      <c r="P170" s="292">
        <v>-2.9417077387557094E-3</v>
      </c>
    </row>
    <row r="171" spans="1:16" ht="15">
      <c r="A171" s="254">
        <v>161</v>
      </c>
      <c r="B171" s="342" t="s">
        <v>63</v>
      </c>
      <c r="C171" s="423" t="s">
        <v>195</v>
      </c>
      <c r="D171" s="424">
        <v>44406</v>
      </c>
      <c r="E171" s="288">
        <v>1041.2</v>
      </c>
      <c r="F171" s="288">
        <v>1045.9333333333334</v>
      </c>
      <c r="G171" s="289">
        <v>1031.1666666666667</v>
      </c>
      <c r="H171" s="289">
        <v>1021.1333333333334</v>
      </c>
      <c r="I171" s="289">
        <v>1006.3666666666668</v>
      </c>
      <c r="J171" s="289">
        <v>1055.9666666666667</v>
      </c>
      <c r="K171" s="289">
        <v>1070.7333333333331</v>
      </c>
      <c r="L171" s="289">
        <v>1080.7666666666667</v>
      </c>
      <c r="M171" s="276">
        <v>1060.7</v>
      </c>
      <c r="N171" s="276">
        <v>1035.9000000000001</v>
      </c>
      <c r="O171" s="291">
        <v>2979500</v>
      </c>
      <c r="P171" s="292">
        <v>7.2148254767902126E-2</v>
      </c>
    </row>
    <row r="172" spans="1:16" ht="15">
      <c r="A172" s="254">
        <v>162</v>
      </c>
      <c r="B172" s="342" t="s">
        <v>106</v>
      </c>
      <c r="C172" s="423" t="s">
        <v>196</v>
      </c>
      <c r="D172" s="424">
        <v>44406</v>
      </c>
      <c r="E172" s="288">
        <v>550.79999999999995</v>
      </c>
      <c r="F172" s="288">
        <v>550.05000000000007</v>
      </c>
      <c r="G172" s="289">
        <v>547.10000000000014</v>
      </c>
      <c r="H172" s="289">
        <v>543.40000000000009</v>
      </c>
      <c r="I172" s="289">
        <v>540.45000000000016</v>
      </c>
      <c r="J172" s="289">
        <v>553.75000000000011</v>
      </c>
      <c r="K172" s="289">
        <v>556.70000000000016</v>
      </c>
      <c r="L172" s="289">
        <v>560.40000000000009</v>
      </c>
      <c r="M172" s="276">
        <v>553</v>
      </c>
      <c r="N172" s="276">
        <v>546.35</v>
      </c>
      <c r="O172" s="291">
        <v>29244800</v>
      </c>
      <c r="P172" s="292">
        <v>4.9263780174065356E-4</v>
      </c>
    </row>
    <row r="173" spans="1:16" ht="15">
      <c r="A173" s="254">
        <v>163</v>
      </c>
      <c r="B173" s="342" t="s">
        <v>88</v>
      </c>
      <c r="C173" s="423" t="s">
        <v>198</v>
      </c>
      <c r="D173" s="424">
        <v>44406</v>
      </c>
      <c r="E173" s="288">
        <v>220.05</v>
      </c>
      <c r="F173" s="288">
        <v>220.13333333333333</v>
      </c>
      <c r="G173" s="289">
        <v>217.66666666666666</v>
      </c>
      <c r="H173" s="289">
        <v>215.28333333333333</v>
      </c>
      <c r="I173" s="289">
        <v>212.81666666666666</v>
      </c>
      <c r="J173" s="289">
        <v>222.51666666666665</v>
      </c>
      <c r="K173" s="289">
        <v>224.98333333333335</v>
      </c>
      <c r="L173" s="289">
        <v>227.36666666666665</v>
      </c>
      <c r="M173" s="276">
        <v>222.6</v>
      </c>
      <c r="N173" s="276">
        <v>217.75</v>
      </c>
      <c r="O173" s="291">
        <v>68982000</v>
      </c>
      <c r="P173" s="292">
        <v>1.0059301559411376E-2</v>
      </c>
    </row>
    <row r="174" spans="1:16" ht="15">
      <c r="A174" s="565"/>
      <c r="B174" s="566"/>
      <c r="C174" s="565"/>
      <c r="D174" s="567"/>
      <c r="E174" s="568"/>
      <c r="F174" s="568"/>
      <c r="G174" s="569"/>
      <c r="H174" s="569"/>
      <c r="I174" s="569"/>
      <c r="J174" s="569"/>
      <c r="K174" s="569"/>
      <c r="L174" s="569"/>
      <c r="M174" s="570"/>
      <c r="N174" s="570"/>
      <c r="O174" s="571"/>
      <c r="P174" s="572"/>
    </row>
    <row r="175" spans="1:16" ht="15">
      <c r="A175" s="565"/>
      <c r="B175" s="566"/>
      <c r="C175" s="565"/>
      <c r="D175" s="567"/>
      <c r="E175" s="568"/>
      <c r="F175" s="568"/>
      <c r="G175" s="569"/>
      <c r="H175" s="569"/>
      <c r="I175" s="569"/>
      <c r="J175" s="569"/>
      <c r="K175" s="569"/>
      <c r="L175" s="569"/>
      <c r="M175" s="570"/>
      <c r="N175" s="570"/>
      <c r="O175" s="571"/>
      <c r="P175" s="572"/>
    </row>
    <row r="176" spans="1:16" ht="15">
      <c r="A176" s="565"/>
      <c r="B176" s="566"/>
      <c r="C176" s="565"/>
      <c r="D176" s="567"/>
      <c r="E176" s="568"/>
      <c r="F176" s="568"/>
      <c r="G176" s="569"/>
      <c r="H176" s="569"/>
      <c r="I176" s="569"/>
      <c r="J176" s="569"/>
      <c r="K176" s="569"/>
      <c r="L176" s="569"/>
      <c r="M176" s="570"/>
      <c r="N176" s="570"/>
      <c r="O176" s="571"/>
      <c r="P176" s="572"/>
    </row>
    <row r="177" spans="1:16" ht="15">
      <c r="A177" s="565"/>
      <c r="B177" s="566"/>
      <c r="C177" s="565"/>
      <c r="D177" s="567"/>
      <c r="E177" s="568"/>
      <c r="F177" s="568"/>
      <c r="G177" s="569"/>
      <c r="H177" s="569"/>
      <c r="I177" s="569"/>
      <c r="J177" s="569"/>
      <c r="K177" s="569"/>
      <c r="L177" s="569"/>
      <c r="M177" s="570"/>
      <c r="N177" s="570"/>
      <c r="O177" s="571"/>
      <c r="P177" s="572"/>
    </row>
    <row r="178" spans="1:16" ht="15">
      <c r="A178" s="565"/>
      <c r="B178" s="566"/>
      <c r="C178" s="565"/>
      <c r="D178" s="567"/>
      <c r="E178" s="568"/>
      <c r="F178" s="568"/>
      <c r="G178" s="569"/>
      <c r="H178" s="569"/>
      <c r="I178" s="569"/>
      <c r="J178" s="569"/>
      <c r="K178" s="569"/>
      <c r="L178" s="569"/>
      <c r="M178" s="570"/>
      <c r="N178" s="570"/>
      <c r="O178" s="571"/>
      <c r="P178" s="572"/>
    </row>
    <row r="179" spans="1:16">
      <c r="B179" s="566"/>
    </row>
    <row r="180" spans="1:16">
      <c r="B180" s="566"/>
    </row>
    <row r="181" spans="1:16">
      <c r="B181" s="566"/>
    </row>
    <row r="182" spans="1:16">
      <c r="B182" s="566"/>
    </row>
    <row r="184" spans="1:16">
      <c r="A184" s="268" t="s">
        <v>199</v>
      </c>
    </row>
    <row r="185" spans="1:16">
      <c r="A185" s="268" t="s">
        <v>200</v>
      </c>
    </row>
    <row r="186" spans="1:16">
      <c r="A186" s="268" t="s">
        <v>201</v>
      </c>
    </row>
    <row r="187" spans="1:16">
      <c r="A187" s="268" t="s">
        <v>202</v>
      </c>
    </row>
    <row r="188" spans="1:16">
      <c r="A188" s="268" t="s">
        <v>203</v>
      </c>
    </row>
    <row r="190" spans="1:16">
      <c r="A190" s="272" t="s">
        <v>204</v>
      </c>
    </row>
    <row r="191" spans="1:16">
      <c r="A191" s="293" t="s">
        <v>205</v>
      </c>
    </row>
    <row r="192" spans="1:16">
      <c r="A192" s="293" t="s">
        <v>206</v>
      </c>
    </row>
    <row r="193" spans="1:1">
      <c r="A193" s="293" t="s">
        <v>207</v>
      </c>
    </row>
    <row r="194" spans="1:1">
      <c r="A194" s="294" t="s">
        <v>208</v>
      </c>
    </row>
    <row r="195" spans="1:1">
      <c r="A195" s="294" t="s">
        <v>209</v>
      </c>
    </row>
    <row r="196" spans="1:1">
      <c r="A196" s="294" t="s">
        <v>210</v>
      </c>
    </row>
    <row r="197" spans="1:1">
      <c r="A197" s="294" t="s">
        <v>211</v>
      </c>
    </row>
    <row r="198" spans="1:1">
      <c r="A198" s="294" t="s">
        <v>212</v>
      </c>
    </row>
    <row r="199" spans="1:1">
      <c r="A199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15" sqref="D15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44376</v>
      </c>
    </row>
    <row r="7" spans="1:15">
      <c r="A7"/>
    </row>
    <row r="8" spans="1:15" ht="28.5" customHeight="1">
      <c r="A8" s="583" t="s">
        <v>16</v>
      </c>
      <c r="B8" s="584"/>
      <c r="C8" s="582" t="s">
        <v>19</v>
      </c>
      <c r="D8" s="582" t="s">
        <v>20</v>
      </c>
      <c r="E8" s="582" t="s">
        <v>21</v>
      </c>
      <c r="F8" s="582"/>
      <c r="G8" s="582"/>
      <c r="H8" s="582" t="s">
        <v>22</v>
      </c>
      <c r="I8" s="582"/>
      <c r="J8" s="582"/>
      <c r="K8" s="251"/>
      <c r="L8" s="259"/>
      <c r="M8" s="259"/>
    </row>
    <row r="9" spans="1:15" ht="36" customHeight="1">
      <c r="A9" s="578"/>
      <c r="B9" s="580"/>
      <c r="C9" s="585" t="s">
        <v>23</v>
      </c>
      <c r="D9" s="585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15814.7</v>
      </c>
      <c r="D10" s="275">
        <v>15840.833333333334</v>
      </c>
      <c r="E10" s="275">
        <v>15766.016666666668</v>
      </c>
      <c r="F10" s="275">
        <v>15717.333333333334</v>
      </c>
      <c r="G10" s="275">
        <v>15642.516666666668</v>
      </c>
      <c r="H10" s="275">
        <v>15889.516666666668</v>
      </c>
      <c r="I10" s="275">
        <v>15964.333333333334</v>
      </c>
      <c r="J10" s="275">
        <v>16013.016666666668</v>
      </c>
      <c r="K10" s="274">
        <v>15915.65</v>
      </c>
      <c r="L10" s="274">
        <v>15792.15</v>
      </c>
      <c r="M10" s="279"/>
    </row>
    <row r="11" spans="1:15">
      <c r="A11" s="273">
        <v>2</v>
      </c>
      <c r="B11" s="254" t="s">
        <v>216</v>
      </c>
      <c r="C11" s="276">
        <v>35359.449999999997</v>
      </c>
      <c r="D11" s="256">
        <v>35390.949999999997</v>
      </c>
      <c r="E11" s="256">
        <v>35204.949999999997</v>
      </c>
      <c r="F11" s="256">
        <v>35050.449999999997</v>
      </c>
      <c r="G11" s="256">
        <v>34864.449999999997</v>
      </c>
      <c r="H11" s="256">
        <v>35545.449999999997</v>
      </c>
      <c r="I11" s="256">
        <v>35731.449999999997</v>
      </c>
      <c r="J11" s="256">
        <v>35885.949999999997</v>
      </c>
      <c r="K11" s="276">
        <v>35576.949999999997</v>
      </c>
      <c r="L11" s="276">
        <v>35236.449999999997</v>
      </c>
      <c r="M11" s="279"/>
    </row>
    <row r="12" spans="1:15">
      <c r="A12" s="273">
        <v>3</v>
      </c>
      <c r="B12" s="262" t="s">
        <v>217</v>
      </c>
      <c r="C12" s="276">
        <v>2067.5500000000002</v>
      </c>
      <c r="D12" s="256">
        <v>2071.3500000000004</v>
      </c>
      <c r="E12" s="256">
        <v>2061.0500000000006</v>
      </c>
      <c r="F12" s="256">
        <v>2054.5500000000002</v>
      </c>
      <c r="G12" s="256">
        <v>2044.2500000000005</v>
      </c>
      <c r="H12" s="256">
        <v>2077.8500000000008</v>
      </c>
      <c r="I12" s="256">
        <v>2088.15</v>
      </c>
      <c r="J12" s="256">
        <v>2094.650000000001</v>
      </c>
      <c r="K12" s="276">
        <v>2081.65</v>
      </c>
      <c r="L12" s="276">
        <v>2064.85</v>
      </c>
      <c r="M12" s="279"/>
    </row>
    <row r="13" spans="1:15">
      <c r="A13" s="273">
        <v>4</v>
      </c>
      <c r="B13" s="254" t="s">
        <v>218</v>
      </c>
      <c r="C13" s="276">
        <v>4362.1000000000004</v>
      </c>
      <c r="D13" s="256">
        <v>4371.5999999999995</v>
      </c>
      <c r="E13" s="256">
        <v>4347.2499999999991</v>
      </c>
      <c r="F13" s="256">
        <v>4332.3999999999996</v>
      </c>
      <c r="G13" s="256">
        <v>4308.0499999999993</v>
      </c>
      <c r="H13" s="256">
        <v>4386.4499999999989</v>
      </c>
      <c r="I13" s="256">
        <v>4410.7999999999993</v>
      </c>
      <c r="J13" s="256">
        <v>4425.6499999999987</v>
      </c>
      <c r="K13" s="276">
        <v>4395.95</v>
      </c>
      <c r="L13" s="276">
        <v>4356.75</v>
      </c>
      <c r="M13" s="279"/>
    </row>
    <row r="14" spans="1:15">
      <c r="A14" s="273">
        <v>5</v>
      </c>
      <c r="B14" s="254" t="s">
        <v>219</v>
      </c>
      <c r="C14" s="276">
        <v>29068.55</v>
      </c>
      <c r="D14" s="256">
        <v>29101.966666666664</v>
      </c>
      <c r="E14" s="256">
        <v>28944.333333333328</v>
      </c>
      <c r="F14" s="256">
        <v>28820.116666666665</v>
      </c>
      <c r="G14" s="256">
        <v>28662.48333333333</v>
      </c>
      <c r="H14" s="256">
        <v>29226.183333333327</v>
      </c>
      <c r="I14" s="256">
        <v>29383.816666666666</v>
      </c>
      <c r="J14" s="256">
        <v>29508.033333333326</v>
      </c>
      <c r="K14" s="276">
        <v>29259.599999999999</v>
      </c>
      <c r="L14" s="276">
        <v>28977.75</v>
      </c>
      <c r="M14" s="279"/>
    </row>
    <row r="15" spans="1:15">
      <c r="A15" s="273">
        <v>6</v>
      </c>
      <c r="B15" s="254" t="s">
        <v>220</v>
      </c>
      <c r="C15" s="276">
        <v>3631.35</v>
      </c>
      <c r="D15" s="256">
        <v>3634.1999999999994</v>
      </c>
      <c r="E15" s="256">
        <v>3619.3499999999985</v>
      </c>
      <c r="F15" s="256">
        <v>3607.349999999999</v>
      </c>
      <c r="G15" s="256">
        <v>3592.4999999999982</v>
      </c>
      <c r="H15" s="256">
        <v>3646.1999999999989</v>
      </c>
      <c r="I15" s="256">
        <v>3661.05</v>
      </c>
      <c r="J15" s="256">
        <v>3673.0499999999993</v>
      </c>
      <c r="K15" s="276">
        <v>3649.05</v>
      </c>
      <c r="L15" s="276">
        <v>3622.2</v>
      </c>
      <c r="M15" s="279"/>
    </row>
    <row r="16" spans="1:15">
      <c r="A16" s="273">
        <v>7</v>
      </c>
      <c r="B16" s="254" t="s">
        <v>221</v>
      </c>
      <c r="C16" s="276">
        <v>7520.25</v>
      </c>
      <c r="D16" s="256">
        <v>7512.083333333333</v>
      </c>
      <c r="E16" s="256">
        <v>7488.5166666666664</v>
      </c>
      <c r="F16" s="256">
        <v>7456.7833333333338</v>
      </c>
      <c r="G16" s="256">
        <v>7433.2166666666672</v>
      </c>
      <c r="H16" s="256">
        <v>7543.8166666666657</v>
      </c>
      <c r="I16" s="256">
        <v>7567.3833333333332</v>
      </c>
      <c r="J16" s="256">
        <v>7599.116666666665</v>
      </c>
      <c r="K16" s="276">
        <v>7535.65</v>
      </c>
      <c r="L16" s="276">
        <v>7480.35</v>
      </c>
      <c r="M16" s="279"/>
    </row>
    <row r="17" spans="1:13">
      <c r="A17" s="273">
        <v>8</v>
      </c>
      <c r="B17" s="254" t="s">
        <v>38</v>
      </c>
      <c r="C17" s="254">
        <v>2050.9499999999998</v>
      </c>
      <c r="D17" s="256">
        <v>2044.6666666666667</v>
      </c>
      <c r="E17" s="256">
        <v>2029.3833333333337</v>
      </c>
      <c r="F17" s="256">
        <v>2007.8166666666668</v>
      </c>
      <c r="G17" s="256">
        <v>1992.5333333333338</v>
      </c>
      <c r="H17" s="256">
        <v>2066.2333333333336</v>
      </c>
      <c r="I17" s="256">
        <v>2081.5166666666669</v>
      </c>
      <c r="J17" s="256">
        <v>2103.0833333333335</v>
      </c>
      <c r="K17" s="254">
        <v>2059.9499999999998</v>
      </c>
      <c r="L17" s="254">
        <v>2023.1</v>
      </c>
      <c r="M17" s="254">
        <v>3.8008999999999999</v>
      </c>
    </row>
    <row r="18" spans="1:13">
      <c r="A18" s="273">
        <v>9</v>
      </c>
      <c r="B18" s="254" t="s">
        <v>222</v>
      </c>
      <c r="C18" s="254">
        <v>1050.45</v>
      </c>
      <c r="D18" s="256">
        <v>1045.1499999999999</v>
      </c>
      <c r="E18" s="256">
        <v>1034.2999999999997</v>
      </c>
      <c r="F18" s="256">
        <v>1018.1499999999999</v>
      </c>
      <c r="G18" s="256">
        <v>1007.2999999999997</v>
      </c>
      <c r="H18" s="256">
        <v>1061.2999999999997</v>
      </c>
      <c r="I18" s="256">
        <v>1072.1499999999996</v>
      </c>
      <c r="J18" s="256">
        <v>1088.2999999999997</v>
      </c>
      <c r="K18" s="254">
        <v>1056</v>
      </c>
      <c r="L18" s="254">
        <v>1029</v>
      </c>
      <c r="M18" s="254">
        <v>6.6204999999999998</v>
      </c>
    </row>
    <row r="19" spans="1:13">
      <c r="A19" s="273">
        <v>10</v>
      </c>
      <c r="B19" s="254" t="s">
        <v>735</v>
      </c>
      <c r="C19" s="255">
        <v>868</v>
      </c>
      <c r="D19" s="256">
        <v>867.48333333333323</v>
      </c>
      <c r="E19" s="256">
        <v>860.51666666666642</v>
      </c>
      <c r="F19" s="256">
        <v>853.03333333333319</v>
      </c>
      <c r="G19" s="256">
        <v>846.06666666666638</v>
      </c>
      <c r="H19" s="256">
        <v>874.96666666666647</v>
      </c>
      <c r="I19" s="256">
        <v>881.93333333333339</v>
      </c>
      <c r="J19" s="256">
        <v>889.41666666666652</v>
      </c>
      <c r="K19" s="254">
        <v>874.45</v>
      </c>
      <c r="L19" s="254">
        <v>860</v>
      </c>
      <c r="M19" s="254">
        <v>6.4155199999999999</v>
      </c>
    </row>
    <row r="20" spans="1:13">
      <c r="A20" s="273">
        <v>11</v>
      </c>
      <c r="B20" s="254" t="s">
        <v>288</v>
      </c>
      <c r="C20" s="254">
        <v>16828.3</v>
      </c>
      <c r="D20" s="256">
        <v>16709.5</v>
      </c>
      <c r="E20" s="256">
        <v>16519</v>
      </c>
      <c r="F20" s="256">
        <v>16209.7</v>
      </c>
      <c r="G20" s="256">
        <v>16019.2</v>
      </c>
      <c r="H20" s="256">
        <v>17018.8</v>
      </c>
      <c r="I20" s="256">
        <v>17209.3</v>
      </c>
      <c r="J20" s="256">
        <v>17518.599999999999</v>
      </c>
      <c r="K20" s="254">
        <v>16900</v>
      </c>
      <c r="L20" s="254">
        <v>16400.2</v>
      </c>
      <c r="M20" s="254">
        <v>0.21242</v>
      </c>
    </row>
    <row r="21" spans="1:13">
      <c r="A21" s="273">
        <v>12</v>
      </c>
      <c r="B21" s="254" t="s">
        <v>40</v>
      </c>
      <c r="C21" s="254">
        <v>1525.75</v>
      </c>
      <c r="D21" s="256">
        <v>1536.3166666666666</v>
      </c>
      <c r="E21" s="256">
        <v>1507.6333333333332</v>
      </c>
      <c r="F21" s="256">
        <v>1489.5166666666667</v>
      </c>
      <c r="G21" s="256">
        <v>1460.8333333333333</v>
      </c>
      <c r="H21" s="256">
        <v>1554.4333333333332</v>
      </c>
      <c r="I21" s="256">
        <v>1583.1166666666666</v>
      </c>
      <c r="J21" s="256">
        <v>1601.2333333333331</v>
      </c>
      <c r="K21" s="254">
        <v>1565</v>
      </c>
      <c r="L21" s="254">
        <v>1518.2</v>
      </c>
      <c r="M21" s="254">
        <v>61.78022</v>
      </c>
    </row>
    <row r="22" spans="1:13">
      <c r="A22" s="273">
        <v>13</v>
      </c>
      <c r="B22" s="254" t="s">
        <v>289</v>
      </c>
      <c r="C22" s="254">
        <v>1119.8499999999999</v>
      </c>
      <c r="D22" s="256">
        <v>1133.7833333333333</v>
      </c>
      <c r="E22" s="256">
        <v>1097.5666666666666</v>
      </c>
      <c r="F22" s="256">
        <v>1075.2833333333333</v>
      </c>
      <c r="G22" s="256">
        <v>1039.0666666666666</v>
      </c>
      <c r="H22" s="256">
        <v>1156.0666666666666</v>
      </c>
      <c r="I22" s="256">
        <v>1192.2833333333333</v>
      </c>
      <c r="J22" s="256">
        <v>1214.5666666666666</v>
      </c>
      <c r="K22" s="254">
        <v>1170</v>
      </c>
      <c r="L22" s="254">
        <v>1111.5</v>
      </c>
      <c r="M22" s="254">
        <v>18.921050000000001</v>
      </c>
    </row>
    <row r="23" spans="1:13">
      <c r="A23" s="273">
        <v>14</v>
      </c>
      <c r="B23" s="254" t="s">
        <v>41</v>
      </c>
      <c r="C23" s="254">
        <v>716.25</v>
      </c>
      <c r="D23" s="256">
        <v>719.73333333333323</v>
      </c>
      <c r="E23" s="256">
        <v>709.51666666666642</v>
      </c>
      <c r="F23" s="256">
        <v>702.78333333333319</v>
      </c>
      <c r="G23" s="256">
        <v>692.56666666666638</v>
      </c>
      <c r="H23" s="256">
        <v>726.46666666666647</v>
      </c>
      <c r="I23" s="256">
        <v>736.68333333333339</v>
      </c>
      <c r="J23" s="256">
        <v>743.41666666666652</v>
      </c>
      <c r="K23" s="254">
        <v>729.95</v>
      </c>
      <c r="L23" s="254">
        <v>713</v>
      </c>
      <c r="M23" s="254">
        <v>141.39292</v>
      </c>
    </row>
    <row r="24" spans="1:13">
      <c r="A24" s="273">
        <v>15</v>
      </c>
      <c r="B24" s="254" t="s">
        <v>826</v>
      </c>
      <c r="C24" s="254">
        <v>1129.95</v>
      </c>
      <c r="D24" s="256">
        <v>1129.95</v>
      </c>
      <c r="E24" s="256">
        <v>1129.95</v>
      </c>
      <c r="F24" s="256">
        <v>1129.95</v>
      </c>
      <c r="G24" s="256">
        <v>1129.95</v>
      </c>
      <c r="H24" s="256">
        <v>1129.95</v>
      </c>
      <c r="I24" s="256">
        <v>1129.95</v>
      </c>
      <c r="J24" s="256">
        <v>1129.95</v>
      </c>
      <c r="K24" s="254">
        <v>1129.95</v>
      </c>
      <c r="L24" s="254">
        <v>1129.95</v>
      </c>
      <c r="M24" s="254">
        <v>1.0950299999999999</v>
      </c>
    </row>
    <row r="25" spans="1:13">
      <c r="A25" s="273">
        <v>16</v>
      </c>
      <c r="B25" s="254" t="s">
        <v>290</v>
      </c>
      <c r="C25" s="254">
        <v>1159</v>
      </c>
      <c r="D25" s="256">
        <v>1164.1000000000001</v>
      </c>
      <c r="E25" s="256">
        <v>1128.2000000000003</v>
      </c>
      <c r="F25" s="256">
        <v>1097.4000000000001</v>
      </c>
      <c r="G25" s="256">
        <v>1061.5000000000002</v>
      </c>
      <c r="H25" s="256">
        <v>1194.9000000000003</v>
      </c>
      <c r="I25" s="256">
        <v>1230.8000000000004</v>
      </c>
      <c r="J25" s="256">
        <v>1261.6000000000004</v>
      </c>
      <c r="K25" s="254">
        <v>1200</v>
      </c>
      <c r="L25" s="254">
        <v>1133.3</v>
      </c>
      <c r="M25" s="254">
        <v>2.0287600000000001</v>
      </c>
    </row>
    <row r="26" spans="1:13">
      <c r="A26" s="273">
        <v>17</v>
      </c>
      <c r="B26" s="254" t="s">
        <v>223</v>
      </c>
      <c r="C26" s="254">
        <v>118.45</v>
      </c>
      <c r="D26" s="256">
        <v>118.95</v>
      </c>
      <c r="E26" s="256">
        <v>117.4</v>
      </c>
      <c r="F26" s="256">
        <v>116.35000000000001</v>
      </c>
      <c r="G26" s="256">
        <v>114.80000000000001</v>
      </c>
      <c r="H26" s="256">
        <v>120</v>
      </c>
      <c r="I26" s="256">
        <v>121.54999999999998</v>
      </c>
      <c r="J26" s="256">
        <v>122.6</v>
      </c>
      <c r="K26" s="254">
        <v>120.5</v>
      </c>
      <c r="L26" s="254">
        <v>117.9</v>
      </c>
      <c r="M26" s="254">
        <v>11.91089</v>
      </c>
    </row>
    <row r="27" spans="1:13">
      <c r="A27" s="273">
        <v>18</v>
      </c>
      <c r="B27" s="254" t="s">
        <v>224</v>
      </c>
      <c r="C27" s="254">
        <v>219.55</v>
      </c>
      <c r="D27" s="256">
        <v>220.76666666666665</v>
      </c>
      <c r="E27" s="256">
        <v>216.7833333333333</v>
      </c>
      <c r="F27" s="256">
        <v>214.01666666666665</v>
      </c>
      <c r="G27" s="256">
        <v>210.0333333333333</v>
      </c>
      <c r="H27" s="256">
        <v>223.5333333333333</v>
      </c>
      <c r="I27" s="256">
        <v>227.51666666666665</v>
      </c>
      <c r="J27" s="256">
        <v>230.2833333333333</v>
      </c>
      <c r="K27" s="254">
        <v>224.75</v>
      </c>
      <c r="L27" s="254">
        <v>218</v>
      </c>
      <c r="M27" s="254">
        <v>39.277909999999999</v>
      </c>
    </row>
    <row r="28" spans="1:13">
      <c r="A28" s="273">
        <v>19</v>
      </c>
      <c r="B28" s="254" t="s">
        <v>225</v>
      </c>
      <c r="C28" s="254">
        <v>2007.7</v>
      </c>
      <c r="D28" s="256">
        <v>1989.75</v>
      </c>
      <c r="E28" s="256">
        <v>1959.5</v>
      </c>
      <c r="F28" s="256">
        <v>1911.3</v>
      </c>
      <c r="G28" s="256">
        <v>1881.05</v>
      </c>
      <c r="H28" s="256">
        <v>2037.95</v>
      </c>
      <c r="I28" s="256">
        <v>2068.1999999999998</v>
      </c>
      <c r="J28" s="256">
        <v>2116.4</v>
      </c>
      <c r="K28" s="254">
        <v>2020</v>
      </c>
      <c r="L28" s="254">
        <v>1941.55</v>
      </c>
      <c r="M28" s="254">
        <v>1.0161100000000001</v>
      </c>
    </row>
    <row r="29" spans="1:13">
      <c r="A29" s="273">
        <v>20</v>
      </c>
      <c r="B29" s="254" t="s">
        <v>294</v>
      </c>
      <c r="C29" s="254">
        <v>1001.65</v>
      </c>
      <c r="D29" s="256">
        <v>994.35</v>
      </c>
      <c r="E29" s="256">
        <v>982.7</v>
      </c>
      <c r="F29" s="256">
        <v>963.75</v>
      </c>
      <c r="G29" s="256">
        <v>952.1</v>
      </c>
      <c r="H29" s="256">
        <v>1013.3000000000001</v>
      </c>
      <c r="I29" s="256">
        <v>1024.9499999999998</v>
      </c>
      <c r="J29" s="256">
        <v>1043.9000000000001</v>
      </c>
      <c r="K29" s="254">
        <v>1006</v>
      </c>
      <c r="L29" s="254">
        <v>975.4</v>
      </c>
      <c r="M29" s="254">
        <v>3.0219200000000002</v>
      </c>
    </row>
    <row r="30" spans="1:13">
      <c r="A30" s="273">
        <v>21</v>
      </c>
      <c r="B30" s="254" t="s">
        <v>226</v>
      </c>
      <c r="C30" s="254">
        <v>3130.1</v>
      </c>
      <c r="D30" s="256">
        <v>3140.15</v>
      </c>
      <c r="E30" s="256">
        <v>3086.9500000000003</v>
      </c>
      <c r="F30" s="256">
        <v>3043.8</v>
      </c>
      <c r="G30" s="256">
        <v>2990.6000000000004</v>
      </c>
      <c r="H30" s="256">
        <v>3183.3</v>
      </c>
      <c r="I30" s="256">
        <v>3236.5</v>
      </c>
      <c r="J30" s="256">
        <v>3279.65</v>
      </c>
      <c r="K30" s="254">
        <v>3193.35</v>
      </c>
      <c r="L30" s="254">
        <v>3097</v>
      </c>
      <c r="M30" s="254">
        <v>1.05698</v>
      </c>
    </row>
    <row r="31" spans="1:13">
      <c r="A31" s="273">
        <v>22</v>
      </c>
      <c r="B31" s="254" t="s">
        <v>44</v>
      </c>
      <c r="C31" s="254">
        <v>750.9</v>
      </c>
      <c r="D31" s="256">
        <v>750.7833333333333</v>
      </c>
      <c r="E31" s="256">
        <v>746.66666666666663</v>
      </c>
      <c r="F31" s="256">
        <v>742.43333333333328</v>
      </c>
      <c r="G31" s="256">
        <v>738.31666666666661</v>
      </c>
      <c r="H31" s="256">
        <v>755.01666666666665</v>
      </c>
      <c r="I31" s="256">
        <v>759.13333333333344</v>
      </c>
      <c r="J31" s="256">
        <v>763.36666666666667</v>
      </c>
      <c r="K31" s="254">
        <v>754.9</v>
      </c>
      <c r="L31" s="254">
        <v>746.55</v>
      </c>
      <c r="M31" s="254">
        <v>7.2395199999999997</v>
      </c>
    </row>
    <row r="32" spans="1:13">
      <c r="A32" s="273">
        <v>23</v>
      </c>
      <c r="B32" s="254" t="s">
        <v>45</v>
      </c>
      <c r="C32" s="254">
        <v>344.35</v>
      </c>
      <c r="D32" s="256">
        <v>346.31666666666666</v>
      </c>
      <c r="E32" s="256">
        <v>341.7833333333333</v>
      </c>
      <c r="F32" s="256">
        <v>339.21666666666664</v>
      </c>
      <c r="G32" s="256">
        <v>334.68333333333328</v>
      </c>
      <c r="H32" s="256">
        <v>348.88333333333333</v>
      </c>
      <c r="I32" s="256">
        <v>353.41666666666674</v>
      </c>
      <c r="J32" s="256">
        <v>355.98333333333335</v>
      </c>
      <c r="K32" s="254">
        <v>350.85</v>
      </c>
      <c r="L32" s="254">
        <v>343.75</v>
      </c>
      <c r="M32" s="254">
        <v>25.529620000000001</v>
      </c>
    </row>
    <row r="33" spans="1:13">
      <c r="A33" s="273">
        <v>24</v>
      </c>
      <c r="B33" s="254" t="s">
        <v>46</v>
      </c>
      <c r="C33" s="254">
        <v>3454.15</v>
      </c>
      <c r="D33" s="256">
        <v>3448.7833333333328</v>
      </c>
      <c r="E33" s="256">
        <v>3407.5666666666657</v>
      </c>
      <c r="F33" s="256">
        <v>3360.9833333333327</v>
      </c>
      <c r="G33" s="256">
        <v>3319.7666666666655</v>
      </c>
      <c r="H33" s="256">
        <v>3495.3666666666659</v>
      </c>
      <c r="I33" s="256">
        <v>3536.583333333333</v>
      </c>
      <c r="J33" s="256">
        <v>3583.1666666666661</v>
      </c>
      <c r="K33" s="254">
        <v>3490</v>
      </c>
      <c r="L33" s="254">
        <v>3402.2</v>
      </c>
      <c r="M33" s="254">
        <v>12.131130000000001</v>
      </c>
    </row>
    <row r="34" spans="1:13">
      <c r="A34" s="273">
        <v>25</v>
      </c>
      <c r="B34" s="254" t="s">
        <v>47</v>
      </c>
      <c r="C34" s="254">
        <v>229.05</v>
      </c>
      <c r="D34" s="256">
        <v>227.13333333333333</v>
      </c>
      <c r="E34" s="256">
        <v>223.26666666666665</v>
      </c>
      <c r="F34" s="256">
        <v>217.48333333333332</v>
      </c>
      <c r="G34" s="256">
        <v>213.61666666666665</v>
      </c>
      <c r="H34" s="256">
        <v>232.91666666666666</v>
      </c>
      <c r="I34" s="256">
        <v>236.78333333333333</v>
      </c>
      <c r="J34" s="256">
        <v>242.56666666666666</v>
      </c>
      <c r="K34" s="254">
        <v>231</v>
      </c>
      <c r="L34" s="254">
        <v>221.35</v>
      </c>
      <c r="M34" s="254">
        <v>52.05547</v>
      </c>
    </row>
    <row r="35" spans="1:13">
      <c r="A35" s="273">
        <v>26</v>
      </c>
      <c r="B35" s="254" t="s">
        <v>48</v>
      </c>
      <c r="C35" s="254">
        <v>124.75</v>
      </c>
      <c r="D35" s="256">
        <v>124.48333333333333</v>
      </c>
      <c r="E35" s="256">
        <v>123.06666666666666</v>
      </c>
      <c r="F35" s="256">
        <v>121.38333333333333</v>
      </c>
      <c r="G35" s="256">
        <v>119.96666666666665</v>
      </c>
      <c r="H35" s="256">
        <v>126.16666666666667</v>
      </c>
      <c r="I35" s="256">
        <v>127.58333333333333</v>
      </c>
      <c r="J35" s="256">
        <v>129.26666666666668</v>
      </c>
      <c r="K35" s="254">
        <v>125.9</v>
      </c>
      <c r="L35" s="254">
        <v>122.8</v>
      </c>
      <c r="M35" s="254">
        <v>217.72326000000001</v>
      </c>
    </row>
    <row r="36" spans="1:13">
      <c r="A36" s="273">
        <v>27</v>
      </c>
      <c r="B36" s="254" t="s">
        <v>50</v>
      </c>
      <c r="C36" s="254">
        <v>2982.95</v>
      </c>
      <c r="D36" s="256">
        <v>2999.35</v>
      </c>
      <c r="E36" s="256">
        <v>2959.85</v>
      </c>
      <c r="F36" s="256">
        <v>2936.75</v>
      </c>
      <c r="G36" s="256">
        <v>2897.25</v>
      </c>
      <c r="H36" s="256">
        <v>3022.45</v>
      </c>
      <c r="I36" s="256">
        <v>3061.95</v>
      </c>
      <c r="J36" s="256">
        <v>3085.0499999999997</v>
      </c>
      <c r="K36" s="254">
        <v>3038.85</v>
      </c>
      <c r="L36" s="254">
        <v>2976.25</v>
      </c>
      <c r="M36" s="254">
        <v>8.9169499999999999</v>
      </c>
    </row>
    <row r="37" spans="1:13">
      <c r="A37" s="273">
        <v>28</v>
      </c>
      <c r="B37" s="254" t="s">
        <v>52</v>
      </c>
      <c r="C37" s="254">
        <v>967.8</v>
      </c>
      <c r="D37" s="256">
        <v>964.23333333333323</v>
      </c>
      <c r="E37" s="256">
        <v>955.66666666666652</v>
      </c>
      <c r="F37" s="256">
        <v>943.5333333333333</v>
      </c>
      <c r="G37" s="256">
        <v>934.96666666666658</v>
      </c>
      <c r="H37" s="256">
        <v>976.36666666666645</v>
      </c>
      <c r="I37" s="256">
        <v>984.93333333333328</v>
      </c>
      <c r="J37" s="256">
        <v>997.06666666666638</v>
      </c>
      <c r="K37" s="254">
        <v>972.8</v>
      </c>
      <c r="L37" s="254">
        <v>952.1</v>
      </c>
      <c r="M37" s="254">
        <v>18.118839999999999</v>
      </c>
    </row>
    <row r="38" spans="1:13">
      <c r="A38" s="273">
        <v>29</v>
      </c>
      <c r="B38" s="254" t="s">
        <v>227</v>
      </c>
      <c r="C38" s="254">
        <v>3332.2</v>
      </c>
      <c r="D38" s="256">
        <v>3319.7333333333336</v>
      </c>
      <c r="E38" s="256">
        <v>3289.4666666666672</v>
      </c>
      <c r="F38" s="256">
        <v>3246.7333333333336</v>
      </c>
      <c r="G38" s="256">
        <v>3216.4666666666672</v>
      </c>
      <c r="H38" s="256">
        <v>3362.4666666666672</v>
      </c>
      <c r="I38" s="256">
        <v>3392.7333333333336</v>
      </c>
      <c r="J38" s="256">
        <v>3435.4666666666672</v>
      </c>
      <c r="K38" s="254">
        <v>3350</v>
      </c>
      <c r="L38" s="254">
        <v>3277</v>
      </c>
      <c r="M38" s="254">
        <v>1.84379</v>
      </c>
    </row>
    <row r="39" spans="1:13">
      <c r="A39" s="273">
        <v>30</v>
      </c>
      <c r="B39" s="254" t="s">
        <v>54</v>
      </c>
      <c r="C39" s="254">
        <v>762.4</v>
      </c>
      <c r="D39" s="256">
        <v>763.25</v>
      </c>
      <c r="E39" s="256">
        <v>756.9</v>
      </c>
      <c r="F39" s="256">
        <v>751.4</v>
      </c>
      <c r="G39" s="256">
        <v>745.05</v>
      </c>
      <c r="H39" s="256">
        <v>768.75</v>
      </c>
      <c r="I39" s="256">
        <v>775.09999999999991</v>
      </c>
      <c r="J39" s="256">
        <v>780.6</v>
      </c>
      <c r="K39" s="254">
        <v>769.6</v>
      </c>
      <c r="L39" s="254">
        <v>757.75</v>
      </c>
      <c r="M39" s="254">
        <v>76.727429999999998</v>
      </c>
    </row>
    <row r="40" spans="1:13">
      <c r="A40" s="273">
        <v>31</v>
      </c>
      <c r="B40" s="254" t="s">
        <v>55</v>
      </c>
      <c r="C40" s="254">
        <v>4183.45</v>
      </c>
      <c r="D40" s="256">
        <v>4184.9000000000005</v>
      </c>
      <c r="E40" s="256">
        <v>4164.5500000000011</v>
      </c>
      <c r="F40" s="256">
        <v>4145.6500000000005</v>
      </c>
      <c r="G40" s="256">
        <v>4125.3000000000011</v>
      </c>
      <c r="H40" s="256">
        <v>4203.8000000000011</v>
      </c>
      <c r="I40" s="256">
        <v>4224.1500000000015</v>
      </c>
      <c r="J40" s="256">
        <v>4243.0500000000011</v>
      </c>
      <c r="K40" s="254">
        <v>4205.25</v>
      </c>
      <c r="L40" s="254">
        <v>4166</v>
      </c>
      <c r="M40" s="254">
        <v>1.58954</v>
      </c>
    </row>
    <row r="41" spans="1:13">
      <c r="A41" s="273">
        <v>32</v>
      </c>
      <c r="B41" s="254" t="s">
        <v>58</v>
      </c>
      <c r="C41" s="254">
        <v>6037.05</v>
      </c>
      <c r="D41" s="256">
        <v>6056.583333333333</v>
      </c>
      <c r="E41" s="256">
        <v>5995.4666666666662</v>
      </c>
      <c r="F41" s="256">
        <v>5953.8833333333332</v>
      </c>
      <c r="G41" s="256">
        <v>5892.7666666666664</v>
      </c>
      <c r="H41" s="256">
        <v>6098.1666666666661</v>
      </c>
      <c r="I41" s="256">
        <v>6159.2833333333328</v>
      </c>
      <c r="J41" s="256">
        <v>6200.8666666666659</v>
      </c>
      <c r="K41" s="254">
        <v>6117.7</v>
      </c>
      <c r="L41" s="254">
        <v>6015</v>
      </c>
      <c r="M41" s="254">
        <v>8.2848100000000002</v>
      </c>
    </row>
    <row r="42" spans="1:13">
      <c r="A42" s="273">
        <v>33</v>
      </c>
      <c r="B42" s="254" t="s">
        <v>57</v>
      </c>
      <c r="C42" s="254">
        <v>12377.9</v>
      </c>
      <c r="D42" s="256">
        <v>12405.833333333334</v>
      </c>
      <c r="E42" s="256">
        <v>12292.066666666668</v>
      </c>
      <c r="F42" s="256">
        <v>12206.233333333334</v>
      </c>
      <c r="G42" s="256">
        <v>12092.466666666667</v>
      </c>
      <c r="H42" s="256">
        <v>12491.666666666668</v>
      </c>
      <c r="I42" s="256">
        <v>12605.433333333334</v>
      </c>
      <c r="J42" s="256">
        <v>12691.266666666668</v>
      </c>
      <c r="K42" s="254">
        <v>12519.6</v>
      </c>
      <c r="L42" s="254">
        <v>12320</v>
      </c>
      <c r="M42" s="254">
        <v>1.65517</v>
      </c>
    </row>
    <row r="43" spans="1:13">
      <c r="A43" s="273">
        <v>34</v>
      </c>
      <c r="B43" s="254" t="s">
        <v>228</v>
      </c>
      <c r="C43" s="254">
        <v>3669.8</v>
      </c>
      <c r="D43" s="256">
        <v>3662.4666666666667</v>
      </c>
      <c r="E43" s="256">
        <v>3639.8333333333335</v>
      </c>
      <c r="F43" s="256">
        <v>3609.8666666666668</v>
      </c>
      <c r="G43" s="256">
        <v>3587.2333333333336</v>
      </c>
      <c r="H43" s="256">
        <v>3692.4333333333334</v>
      </c>
      <c r="I43" s="256">
        <v>3715.0666666666666</v>
      </c>
      <c r="J43" s="256">
        <v>3745.0333333333333</v>
      </c>
      <c r="K43" s="254">
        <v>3685.1</v>
      </c>
      <c r="L43" s="254">
        <v>3632.5</v>
      </c>
      <c r="M43" s="254">
        <v>0.1273</v>
      </c>
    </row>
    <row r="44" spans="1:13">
      <c r="A44" s="273">
        <v>35</v>
      </c>
      <c r="B44" s="254" t="s">
        <v>59</v>
      </c>
      <c r="C44" s="254">
        <v>2258.1999999999998</v>
      </c>
      <c r="D44" s="256">
        <v>2258.4500000000003</v>
      </c>
      <c r="E44" s="256">
        <v>2241.9000000000005</v>
      </c>
      <c r="F44" s="256">
        <v>2225.6000000000004</v>
      </c>
      <c r="G44" s="256">
        <v>2209.0500000000006</v>
      </c>
      <c r="H44" s="256">
        <v>2274.7500000000005</v>
      </c>
      <c r="I44" s="256">
        <v>2291.3000000000006</v>
      </c>
      <c r="J44" s="256">
        <v>2307.6000000000004</v>
      </c>
      <c r="K44" s="254">
        <v>2275</v>
      </c>
      <c r="L44" s="254">
        <v>2242.15</v>
      </c>
      <c r="M44" s="254">
        <v>1.9795100000000001</v>
      </c>
    </row>
    <row r="45" spans="1:13">
      <c r="A45" s="273">
        <v>36</v>
      </c>
      <c r="B45" s="254" t="s">
        <v>229</v>
      </c>
      <c r="C45" s="254">
        <v>346.7</v>
      </c>
      <c r="D45" s="256">
        <v>343.68333333333334</v>
      </c>
      <c r="E45" s="256">
        <v>333.01666666666665</v>
      </c>
      <c r="F45" s="256">
        <v>319.33333333333331</v>
      </c>
      <c r="G45" s="256">
        <v>308.66666666666663</v>
      </c>
      <c r="H45" s="256">
        <v>357.36666666666667</v>
      </c>
      <c r="I45" s="256">
        <v>368.0333333333333</v>
      </c>
      <c r="J45" s="256">
        <v>381.7166666666667</v>
      </c>
      <c r="K45" s="254">
        <v>354.35</v>
      </c>
      <c r="L45" s="254">
        <v>330</v>
      </c>
      <c r="M45" s="254">
        <v>63.166130000000003</v>
      </c>
    </row>
    <row r="46" spans="1:13">
      <c r="A46" s="273">
        <v>37</v>
      </c>
      <c r="B46" s="254" t="s">
        <v>60</v>
      </c>
      <c r="C46" s="254">
        <v>87.8</v>
      </c>
      <c r="D46" s="256">
        <v>86.8</v>
      </c>
      <c r="E46" s="256">
        <v>85.199999999999989</v>
      </c>
      <c r="F46" s="256">
        <v>82.6</v>
      </c>
      <c r="G46" s="256">
        <v>80.999999999999986</v>
      </c>
      <c r="H46" s="256">
        <v>89.399999999999991</v>
      </c>
      <c r="I46" s="256">
        <v>90.999999999999986</v>
      </c>
      <c r="J46" s="256">
        <v>93.6</v>
      </c>
      <c r="K46" s="254">
        <v>88.4</v>
      </c>
      <c r="L46" s="254">
        <v>84.2</v>
      </c>
      <c r="M46" s="254">
        <v>1297.9610399999999</v>
      </c>
    </row>
    <row r="47" spans="1:13">
      <c r="A47" s="273">
        <v>38</v>
      </c>
      <c r="B47" s="254" t="s">
        <v>61</v>
      </c>
      <c r="C47" s="254">
        <v>80.5</v>
      </c>
      <c r="D47" s="256">
        <v>79.933333333333337</v>
      </c>
      <c r="E47" s="256">
        <v>78.566666666666677</v>
      </c>
      <c r="F47" s="256">
        <v>76.63333333333334</v>
      </c>
      <c r="G47" s="256">
        <v>75.26666666666668</v>
      </c>
      <c r="H47" s="256">
        <v>81.866666666666674</v>
      </c>
      <c r="I47" s="256">
        <v>83.233333333333348</v>
      </c>
      <c r="J47" s="256">
        <v>85.166666666666671</v>
      </c>
      <c r="K47" s="254">
        <v>81.3</v>
      </c>
      <c r="L47" s="254">
        <v>78</v>
      </c>
      <c r="M47" s="254">
        <v>96.941220000000001</v>
      </c>
    </row>
    <row r="48" spans="1:13">
      <c r="A48" s="273">
        <v>39</v>
      </c>
      <c r="B48" s="254" t="s">
        <v>62</v>
      </c>
      <c r="C48" s="254">
        <v>1625.6</v>
      </c>
      <c r="D48" s="256">
        <v>1627.95</v>
      </c>
      <c r="E48" s="256">
        <v>1617.9</v>
      </c>
      <c r="F48" s="256">
        <v>1610.2</v>
      </c>
      <c r="G48" s="256">
        <v>1600.15</v>
      </c>
      <c r="H48" s="256">
        <v>1635.65</v>
      </c>
      <c r="I48" s="256">
        <v>1645.6999999999998</v>
      </c>
      <c r="J48" s="256">
        <v>1653.4</v>
      </c>
      <c r="K48" s="254">
        <v>1638</v>
      </c>
      <c r="L48" s="254">
        <v>1620.25</v>
      </c>
      <c r="M48" s="254">
        <v>0.90381</v>
      </c>
    </row>
    <row r="49" spans="1:13">
      <c r="A49" s="273">
        <v>40</v>
      </c>
      <c r="B49" s="254" t="s">
        <v>65</v>
      </c>
      <c r="C49" s="254">
        <v>804.75</v>
      </c>
      <c r="D49" s="256">
        <v>808.38333333333333</v>
      </c>
      <c r="E49" s="256">
        <v>799.9666666666667</v>
      </c>
      <c r="F49" s="256">
        <v>795.18333333333339</v>
      </c>
      <c r="G49" s="256">
        <v>786.76666666666677</v>
      </c>
      <c r="H49" s="256">
        <v>813.16666666666663</v>
      </c>
      <c r="I49" s="256">
        <v>821.58333333333337</v>
      </c>
      <c r="J49" s="256">
        <v>826.36666666666656</v>
      </c>
      <c r="K49" s="254">
        <v>816.8</v>
      </c>
      <c r="L49" s="254">
        <v>803.6</v>
      </c>
      <c r="M49" s="254">
        <v>3.8101699999999998</v>
      </c>
    </row>
    <row r="50" spans="1:13">
      <c r="A50" s="273">
        <v>41</v>
      </c>
      <c r="B50" s="254" t="s">
        <v>64</v>
      </c>
      <c r="C50" s="254">
        <v>173.75</v>
      </c>
      <c r="D50" s="256">
        <v>174.61666666666667</v>
      </c>
      <c r="E50" s="256">
        <v>172.13333333333335</v>
      </c>
      <c r="F50" s="256">
        <v>170.51666666666668</v>
      </c>
      <c r="G50" s="256">
        <v>168.03333333333336</v>
      </c>
      <c r="H50" s="256">
        <v>176.23333333333335</v>
      </c>
      <c r="I50" s="256">
        <v>178.7166666666667</v>
      </c>
      <c r="J50" s="256">
        <v>180.33333333333334</v>
      </c>
      <c r="K50" s="254">
        <v>177.1</v>
      </c>
      <c r="L50" s="254">
        <v>173</v>
      </c>
      <c r="M50" s="254">
        <v>129.60351</v>
      </c>
    </row>
    <row r="51" spans="1:13">
      <c r="A51" s="273">
        <v>42</v>
      </c>
      <c r="B51" s="254" t="s">
        <v>66</v>
      </c>
      <c r="C51" s="254">
        <v>738.85</v>
      </c>
      <c r="D51" s="256">
        <v>740.16666666666663</v>
      </c>
      <c r="E51" s="256">
        <v>734.48333333333323</v>
      </c>
      <c r="F51" s="256">
        <v>730.11666666666656</v>
      </c>
      <c r="G51" s="256">
        <v>724.43333333333317</v>
      </c>
      <c r="H51" s="256">
        <v>744.5333333333333</v>
      </c>
      <c r="I51" s="256">
        <v>750.2166666666667</v>
      </c>
      <c r="J51" s="256">
        <v>754.58333333333337</v>
      </c>
      <c r="K51" s="254">
        <v>745.85</v>
      </c>
      <c r="L51" s="254">
        <v>735.8</v>
      </c>
      <c r="M51" s="254">
        <v>10.623559999999999</v>
      </c>
    </row>
    <row r="52" spans="1:13">
      <c r="A52" s="273">
        <v>43</v>
      </c>
      <c r="B52" s="254" t="s">
        <v>69</v>
      </c>
      <c r="C52" s="254">
        <v>66.3</v>
      </c>
      <c r="D52" s="256">
        <v>66.216666666666669</v>
      </c>
      <c r="E52" s="256">
        <v>65.233333333333334</v>
      </c>
      <c r="F52" s="256">
        <v>64.166666666666671</v>
      </c>
      <c r="G52" s="256">
        <v>63.183333333333337</v>
      </c>
      <c r="H52" s="256">
        <v>67.283333333333331</v>
      </c>
      <c r="I52" s="256">
        <v>68.26666666666668</v>
      </c>
      <c r="J52" s="256">
        <v>69.333333333333329</v>
      </c>
      <c r="K52" s="254">
        <v>67.2</v>
      </c>
      <c r="L52" s="254">
        <v>65.150000000000006</v>
      </c>
      <c r="M52" s="254">
        <v>494.21642000000003</v>
      </c>
    </row>
    <row r="53" spans="1:13">
      <c r="A53" s="273">
        <v>44</v>
      </c>
      <c r="B53" s="254" t="s">
        <v>73</v>
      </c>
      <c r="C53" s="254">
        <v>467.15</v>
      </c>
      <c r="D53" s="256">
        <v>468.56666666666666</v>
      </c>
      <c r="E53" s="256">
        <v>465.13333333333333</v>
      </c>
      <c r="F53" s="256">
        <v>463.11666666666667</v>
      </c>
      <c r="G53" s="256">
        <v>459.68333333333334</v>
      </c>
      <c r="H53" s="256">
        <v>470.58333333333331</v>
      </c>
      <c r="I53" s="256">
        <v>474.01666666666659</v>
      </c>
      <c r="J53" s="256">
        <v>476.0333333333333</v>
      </c>
      <c r="K53" s="254">
        <v>472</v>
      </c>
      <c r="L53" s="254">
        <v>466.55</v>
      </c>
      <c r="M53" s="254">
        <v>21.671600000000002</v>
      </c>
    </row>
    <row r="54" spans="1:13">
      <c r="A54" s="273">
        <v>45</v>
      </c>
      <c r="B54" s="254" t="s">
        <v>68</v>
      </c>
      <c r="C54" s="254">
        <v>531.20000000000005</v>
      </c>
      <c r="D54" s="256">
        <v>532.88333333333333</v>
      </c>
      <c r="E54" s="256">
        <v>528.76666666666665</v>
      </c>
      <c r="F54" s="256">
        <v>526.33333333333337</v>
      </c>
      <c r="G54" s="256">
        <v>522.2166666666667</v>
      </c>
      <c r="H54" s="256">
        <v>535.31666666666661</v>
      </c>
      <c r="I54" s="256">
        <v>539.43333333333317</v>
      </c>
      <c r="J54" s="256">
        <v>541.86666666666656</v>
      </c>
      <c r="K54" s="254">
        <v>537</v>
      </c>
      <c r="L54" s="254">
        <v>530.45000000000005</v>
      </c>
      <c r="M54" s="254">
        <v>51.687530000000002</v>
      </c>
    </row>
    <row r="55" spans="1:13">
      <c r="A55" s="273">
        <v>46</v>
      </c>
      <c r="B55" s="254" t="s">
        <v>70</v>
      </c>
      <c r="C55" s="254">
        <v>404.15</v>
      </c>
      <c r="D55" s="256">
        <v>403.79999999999995</v>
      </c>
      <c r="E55" s="256">
        <v>397.89999999999992</v>
      </c>
      <c r="F55" s="256">
        <v>391.65</v>
      </c>
      <c r="G55" s="256">
        <v>385.74999999999994</v>
      </c>
      <c r="H55" s="256">
        <v>410.0499999999999</v>
      </c>
      <c r="I55" s="256">
        <v>415.95</v>
      </c>
      <c r="J55" s="256">
        <v>422.19999999999987</v>
      </c>
      <c r="K55" s="254">
        <v>409.7</v>
      </c>
      <c r="L55" s="254">
        <v>397.55</v>
      </c>
      <c r="M55" s="254">
        <v>30.19858</v>
      </c>
    </row>
    <row r="56" spans="1:13">
      <c r="A56" s="273">
        <v>47</v>
      </c>
      <c r="B56" s="254" t="s">
        <v>230</v>
      </c>
      <c r="C56" s="254">
        <v>1370.3</v>
      </c>
      <c r="D56" s="256">
        <v>1365.1333333333334</v>
      </c>
      <c r="E56" s="256">
        <v>1345.7666666666669</v>
      </c>
      <c r="F56" s="256">
        <v>1321.2333333333333</v>
      </c>
      <c r="G56" s="256">
        <v>1301.8666666666668</v>
      </c>
      <c r="H56" s="256">
        <v>1389.666666666667</v>
      </c>
      <c r="I56" s="256">
        <v>1409.0333333333333</v>
      </c>
      <c r="J56" s="256">
        <v>1433.5666666666671</v>
      </c>
      <c r="K56" s="254">
        <v>1384.5</v>
      </c>
      <c r="L56" s="254">
        <v>1340.6</v>
      </c>
      <c r="M56" s="254">
        <v>2.4876800000000001</v>
      </c>
    </row>
    <row r="57" spans="1:13">
      <c r="A57" s="273">
        <v>48</v>
      </c>
      <c r="B57" s="254" t="s">
        <v>71</v>
      </c>
      <c r="C57" s="254">
        <v>15152.3</v>
      </c>
      <c r="D57" s="256">
        <v>15136.083333333334</v>
      </c>
      <c r="E57" s="256">
        <v>15086.216666666667</v>
      </c>
      <c r="F57" s="256">
        <v>15020.133333333333</v>
      </c>
      <c r="G57" s="256">
        <v>14970.266666666666</v>
      </c>
      <c r="H57" s="256">
        <v>15202.166666666668</v>
      </c>
      <c r="I57" s="256">
        <v>15252.033333333333</v>
      </c>
      <c r="J57" s="256">
        <v>15318.116666666669</v>
      </c>
      <c r="K57" s="254">
        <v>15185.95</v>
      </c>
      <c r="L57" s="254">
        <v>15070</v>
      </c>
      <c r="M57" s="254">
        <v>0.19697999999999999</v>
      </c>
    </row>
    <row r="58" spans="1:13">
      <c r="A58" s="273">
        <v>49</v>
      </c>
      <c r="B58" s="254" t="s">
        <v>74</v>
      </c>
      <c r="C58" s="254">
        <v>3667.25</v>
      </c>
      <c r="D58" s="256">
        <v>3665.0833333333335</v>
      </c>
      <c r="E58" s="256">
        <v>3645.166666666667</v>
      </c>
      <c r="F58" s="256">
        <v>3623.0833333333335</v>
      </c>
      <c r="G58" s="256">
        <v>3603.166666666667</v>
      </c>
      <c r="H58" s="256">
        <v>3687.166666666667</v>
      </c>
      <c r="I58" s="256">
        <v>3707.0833333333339</v>
      </c>
      <c r="J58" s="256">
        <v>3729.166666666667</v>
      </c>
      <c r="K58" s="254">
        <v>3685</v>
      </c>
      <c r="L58" s="254">
        <v>3643</v>
      </c>
      <c r="M58" s="254">
        <v>1.81793</v>
      </c>
    </row>
    <row r="59" spans="1:13">
      <c r="A59" s="273">
        <v>50</v>
      </c>
      <c r="B59" s="254" t="s">
        <v>80</v>
      </c>
      <c r="C59" s="254">
        <v>770.65</v>
      </c>
      <c r="D59" s="256">
        <v>772.33333333333337</v>
      </c>
      <c r="E59" s="256">
        <v>765.2166666666667</v>
      </c>
      <c r="F59" s="256">
        <v>759.7833333333333</v>
      </c>
      <c r="G59" s="256">
        <v>752.66666666666663</v>
      </c>
      <c r="H59" s="256">
        <v>777.76666666666677</v>
      </c>
      <c r="I59" s="256">
        <v>784.88333333333333</v>
      </c>
      <c r="J59" s="256">
        <v>790.31666666666683</v>
      </c>
      <c r="K59" s="254">
        <v>779.45</v>
      </c>
      <c r="L59" s="254">
        <v>766.9</v>
      </c>
      <c r="M59" s="254">
        <v>1.91103</v>
      </c>
    </row>
    <row r="60" spans="1:13">
      <c r="A60" s="273">
        <v>51</v>
      </c>
      <c r="B60" s="254" t="s">
        <v>75</v>
      </c>
      <c r="C60" s="254">
        <v>642.5</v>
      </c>
      <c r="D60" s="256">
        <v>637.7833333333333</v>
      </c>
      <c r="E60" s="256">
        <v>631.31666666666661</v>
      </c>
      <c r="F60" s="256">
        <v>620.13333333333333</v>
      </c>
      <c r="G60" s="256">
        <v>613.66666666666663</v>
      </c>
      <c r="H60" s="256">
        <v>648.96666666666658</v>
      </c>
      <c r="I60" s="256">
        <v>655.43333333333328</v>
      </c>
      <c r="J60" s="256">
        <v>666.61666666666656</v>
      </c>
      <c r="K60" s="254">
        <v>644.25</v>
      </c>
      <c r="L60" s="254">
        <v>626.6</v>
      </c>
      <c r="M60" s="254">
        <v>49.676349999999999</v>
      </c>
    </row>
    <row r="61" spans="1:13">
      <c r="A61" s="273">
        <v>52</v>
      </c>
      <c r="B61" s="254" t="s">
        <v>76</v>
      </c>
      <c r="C61" s="254">
        <v>156.94999999999999</v>
      </c>
      <c r="D61" s="256">
        <v>156.48333333333332</v>
      </c>
      <c r="E61" s="256">
        <v>154.76666666666665</v>
      </c>
      <c r="F61" s="256">
        <v>152.58333333333334</v>
      </c>
      <c r="G61" s="256">
        <v>150.86666666666667</v>
      </c>
      <c r="H61" s="256">
        <v>158.66666666666663</v>
      </c>
      <c r="I61" s="256">
        <v>160.38333333333327</v>
      </c>
      <c r="J61" s="256">
        <v>162.56666666666661</v>
      </c>
      <c r="K61" s="254">
        <v>158.19999999999999</v>
      </c>
      <c r="L61" s="254">
        <v>154.30000000000001</v>
      </c>
      <c r="M61" s="254">
        <v>193.90029999999999</v>
      </c>
    </row>
    <row r="62" spans="1:13">
      <c r="A62" s="273">
        <v>53</v>
      </c>
      <c r="B62" s="254" t="s">
        <v>77</v>
      </c>
      <c r="C62" s="254">
        <v>144</v>
      </c>
      <c r="D62" s="256">
        <v>144.95000000000002</v>
      </c>
      <c r="E62" s="256">
        <v>142.60000000000002</v>
      </c>
      <c r="F62" s="256">
        <v>141.20000000000002</v>
      </c>
      <c r="G62" s="256">
        <v>138.85000000000002</v>
      </c>
      <c r="H62" s="256">
        <v>146.35000000000002</v>
      </c>
      <c r="I62" s="256">
        <v>148.69999999999999</v>
      </c>
      <c r="J62" s="256">
        <v>150.10000000000002</v>
      </c>
      <c r="K62" s="254">
        <v>147.30000000000001</v>
      </c>
      <c r="L62" s="254">
        <v>143.55000000000001</v>
      </c>
      <c r="M62" s="254">
        <v>7.1075600000000003</v>
      </c>
    </row>
    <row r="63" spans="1:13">
      <c r="A63" s="273">
        <v>54</v>
      </c>
      <c r="B63" s="254" t="s">
        <v>81</v>
      </c>
      <c r="C63" s="254">
        <v>523.65</v>
      </c>
      <c r="D63" s="256">
        <v>527.30000000000007</v>
      </c>
      <c r="E63" s="256">
        <v>517.70000000000016</v>
      </c>
      <c r="F63" s="256">
        <v>511.75000000000011</v>
      </c>
      <c r="G63" s="256">
        <v>502.1500000000002</v>
      </c>
      <c r="H63" s="256">
        <v>533.25000000000011</v>
      </c>
      <c r="I63" s="256">
        <v>542.85</v>
      </c>
      <c r="J63" s="256">
        <v>548.80000000000007</v>
      </c>
      <c r="K63" s="254">
        <v>536.9</v>
      </c>
      <c r="L63" s="254">
        <v>521.35</v>
      </c>
      <c r="M63" s="254">
        <v>30.901630000000001</v>
      </c>
    </row>
    <row r="64" spans="1:13">
      <c r="A64" s="273">
        <v>55</v>
      </c>
      <c r="B64" s="254" t="s">
        <v>82</v>
      </c>
      <c r="C64" s="254">
        <v>963.05</v>
      </c>
      <c r="D64" s="256">
        <v>963.83333333333337</v>
      </c>
      <c r="E64" s="256">
        <v>956.31666666666672</v>
      </c>
      <c r="F64" s="256">
        <v>949.58333333333337</v>
      </c>
      <c r="G64" s="256">
        <v>942.06666666666672</v>
      </c>
      <c r="H64" s="256">
        <v>970.56666666666672</v>
      </c>
      <c r="I64" s="256">
        <v>978.08333333333337</v>
      </c>
      <c r="J64" s="256">
        <v>984.81666666666672</v>
      </c>
      <c r="K64" s="254">
        <v>971.35</v>
      </c>
      <c r="L64" s="254">
        <v>957.1</v>
      </c>
      <c r="M64" s="254">
        <v>17.596710000000002</v>
      </c>
    </row>
    <row r="65" spans="1:13">
      <c r="A65" s="273">
        <v>56</v>
      </c>
      <c r="B65" s="254" t="s">
        <v>231</v>
      </c>
      <c r="C65" s="254">
        <v>171</v>
      </c>
      <c r="D65" s="256">
        <v>172.35</v>
      </c>
      <c r="E65" s="256">
        <v>168.75</v>
      </c>
      <c r="F65" s="256">
        <v>166.5</v>
      </c>
      <c r="G65" s="256">
        <v>162.9</v>
      </c>
      <c r="H65" s="256">
        <v>174.6</v>
      </c>
      <c r="I65" s="256">
        <v>178.19999999999996</v>
      </c>
      <c r="J65" s="256">
        <v>180.45</v>
      </c>
      <c r="K65" s="254">
        <v>175.95</v>
      </c>
      <c r="L65" s="254">
        <v>170.1</v>
      </c>
      <c r="M65" s="254">
        <v>23.492560000000001</v>
      </c>
    </row>
    <row r="66" spans="1:13">
      <c r="A66" s="273">
        <v>57</v>
      </c>
      <c r="B66" s="254" t="s">
        <v>83</v>
      </c>
      <c r="C66" s="254">
        <v>147.19999999999999</v>
      </c>
      <c r="D66" s="256">
        <v>147.73333333333332</v>
      </c>
      <c r="E66" s="256">
        <v>146.46666666666664</v>
      </c>
      <c r="F66" s="256">
        <v>145.73333333333332</v>
      </c>
      <c r="G66" s="256">
        <v>144.46666666666664</v>
      </c>
      <c r="H66" s="256">
        <v>148.46666666666664</v>
      </c>
      <c r="I66" s="256">
        <v>149.73333333333335</v>
      </c>
      <c r="J66" s="256">
        <v>150.46666666666664</v>
      </c>
      <c r="K66" s="254">
        <v>149</v>
      </c>
      <c r="L66" s="254">
        <v>147</v>
      </c>
      <c r="M66" s="254">
        <v>82.176590000000004</v>
      </c>
    </row>
    <row r="67" spans="1:13">
      <c r="A67" s="273">
        <v>58</v>
      </c>
      <c r="B67" s="254" t="s">
        <v>820</v>
      </c>
      <c r="C67" s="254">
        <v>4122.45</v>
      </c>
      <c r="D67" s="256">
        <v>4108.4833333333336</v>
      </c>
      <c r="E67" s="256">
        <v>4078.9666666666672</v>
      </c>
      <c r="F67" s="256">
        <v>4035.4833333333336</v>
      </c>
      <c r="G67" s="256">
        <v>4005.9666666666672</v>
      </c>
      <c r="H67" s="256">
        <v>4151.9666666666672</v>
      </c>
      <c r="I67" s="256">
        <v>4181.4833333333336</v>
      </c>
      <c r="J67" s="256">
        <v>4224.9666666666672</v>
      </c>
      <c r="K67" s="254">
        <v>4138</v>
      </c>
      <c r="L67" s="254">
        <v>4065</v>
      </c>
      <c r="M67" s="254">
        <v>2.0156100000000001</v>
      </c>
    </row>
    <row r="68" spans="1:13">
      <c r="A68" s="273">
        <v>59</v>
      </c>
      <c r="B68" s="254" t="s">
        <v>84</v>
      </c>
      <c r="C68" s="254">
        <v>1668.95</v>
      </c>
      <c r="D68" s="256">
        <v>1672.4833333333333</v>
      </c>
      <c r="E68" s="256">
        <v>1660.9666666666667</v>
      </c>
      <c r="F68" s="256">
        <v>1652.9833333333333</v>
      </c>
      <c r="G68" s="256">
        <v>1641.4666666666667</v>
      </c>
      <c r="H68" s="256">
        <v>1680.4666666666667</v>
      </c>
      <c r="I68" s="256">
        <v>1691.9833333333336</v>
      </c>
      <c r="J68" s="256">
        <v>1699.9666666666667</v>
      </c>
      <c r="K68" s="254">
        <v>1684</v>
      </c>
      <c r="L68" s="254">
        <v>1664.5</v>
      </c>
      <c r="M68" s="254">
        <v>2.5233300000000001</v>
      </c>
    </row>
    <row r="69" spans="1:13">
      <c r="A69" s="273">
        <v>60</v>
      </c>
      <c r="B69" s="254" t="s">
        <v>85</v>
      </c>
      <c r="C69" s="254">
        <v>701.45</v>
      </c>
      <c r="D69" s="256">
        <v>703.15</v>
      </c>
      <c r="E69" s="256">
        <v>696.3</v>
      </c>
      <c r="F69" s="256">
        <v>691.15</v>
      </c>
      <c r="G69" s="256">
        <v>684.3</v>
      </c>
      <c r="H69" s="256">
        <v>708.3</v>
      </c>
      <c r="I69" s="256">
        <v>715.15000000000009</v>
      </c>
      <c r="J69" s="256">
        <v>720.3</v>
      </c>
      <c r="K69" s="254">
        <v>710</v>
      </c>
      <c r="L69" s="254">
        <v>698</v>
      </c>
      <c r="M69" s="254">
        <v>9.5395500000000002</v>
      </c>
    </row>
    <row r="70" spans="1:13">
      <c r="A70" s="273">
        <v>61</v>
      </c>
      <c r="B70" s="254" t="s">
        <v>232</v>
      </c>
      <c r="C70" s="254">
        <v>915.8</v>
      </c>
      <c r="D70" s="256">
        <v>920.98333333333323</v>
      </c>
      <c r="E70" s="256">
        <v>904.81666666666649</v>
      </c>
      <c r="F70" s="256">
        <v>893.83333333333326</v>
      </c>
      <c r="G70" s="256">
        <v>877.66666666666652</v>
      </c>
      <c r="H70" s="256">
        <v>931.96666666666647</v>
      </c>
      <c r="I70" s="256">
        <v>948.13333333333321</v>
      </c>
      <c r="J70" s="256">
        <v>959.11666666666645</v>
      </c>
      <c r="K70" s="254">
        <v>937.15</v>
      </c>
      <c r="L70" s="254">
        <v>910</v>
      </c>
      <c r="M70" s="254">
        <v>3.22824</v>
      </c>
    </row>
    <row r="71" spans="1:13">
      <c r="A71" s="273">
        <v>62</v>
      </c>
      <c r="B71" s="254" t="s">
        <v>233</v>
      </c>
      <c r="C71" s="254">
        <v>430</v>
      </c>
      <c r="D71" s="256">
        <v>424.75</v>
      </c>
      <c r="E71" s="256">
        <v>416.5</v>
      </c>
      <c r="F71" s="256">
        <v>403</v>
      </c>
      <c r="G71" s="256">
        <v>394.75</v>
      </c>
      <c r="H71" s="256">
        <v>438.25</v>
      </c>
      <c r="I71" s="256">
        <v>446.5</v>
      </c>
      <c r="J71" s="256">
        <v>460</v>
      </c>
      <c r="K71" s="254">
        <v>433</v>
      </c>
      <c r="L71" s="254">
        <v>411.25</v>
      </c>
      <c r="M71" s="254">
        <v>13.846299999999999</v>
      </c>
    </row>
    <row r="72" spans="1:13">
      <c r="A72" s="273">
        <v>63</v>
      </c>
      <c r="B72" s="254" t="s">
        <v>86</v>
      </c>
      <c r="C72" s="254">
        <v>871.9</v>
      </c>
      <c r="D72" s="256">
        <v>868.33333333333337</v>
      </c>
      <c r="E72" s="256">
        <v>860.66666666666674</v>
      </c>
      <c r="F72" s="256">
        <v>849.43333333333339</v>
      </c>
      <c r="G72" s="256">
        <v>841.76666666666677</v>
      </c>
      <c r="H72" s="256">
        <v>879.56666666666672</v>
      </c>
      <c r="I72" s="256">
        <v>887.23333333333346</v>
      </c>
      <c r="J72" s="256">
        <v>898.4666666666667</v>
      </c>
      <c r="K72" s="254">
        <v>876</v>
      </c>
      <c r="L72" s="254">
        <v>857.1</v>
      </c>
      <c r="M72" s="254">
        <v>19.162649999999999</v>
      </c>
    </row>
    <row r="73" spans="1:13">
      <c r="A73" s="273">
        <v>64</v>
      </c>
      <c r="B73" s="254" t="s">
        <v>92</v>
      </c>
      <c r="C73" s="254">
        <v>293.55</v>
      </c>
      <c r="D73" s="256">
        <v>294.31666666666666</v>
      </c>
      <c r="E73" s="256">
        <v>291.43333333333334</v>
      </c>
      <c r="F73" s="256">
        <v>289.31666666666666</v>
      </c>
      <c r="G73" s="256">
        <v>286.43333333333334</v>
      </c>
      <c r="H73" s="256">
        <v>296.43333333333334</v>
      </c>
      <c r="I73" s="256">
        <v>299.31666666666666</v>
      </c>
      <c r="J73" s="256">
        <v>301.43333333333334</v>
      </c>
      <c r="K73" s="254">
        <v>297.2</v>
      </c>
      <c r="L73" s="254">
        <v>292.2</v>
      </c>
      <c r="M73" s="254">
        <v>32.387700000000002</v>
      </c>
    </row>
    <row r="74" spans="1:13">
      <c r="A74" s="273">
        <v>65</v>
      </c>
      <c r="B74" s="254" t="s">
        <v>87</v>
      </c>
      <c r="C74" s="254">
        <v>567.04999999999995</v>
      </c>
      <c r="D74" s="256">
        <v>566.65</v>
      </c>
      <c r="E74" s="256">
        <v>564.69999999999993</v>
      </c>
      <c r="F74" s="256">
        <v>562.34999999999991</v>
      </c>
      <c r="G74" s="256">
        <v>560.39999999999986</v>
      </c>
      <c r="H74" s="256">
        <v>569</v>
      </c>
      <c r="I74" s="256">
        <v>570.95000000000005</v>
      </c>
      <c r="J74" s="256">
        <v>573.30000000000007</v>
      </c>
      <c r="K74" s="254">
        <v>568.6</v>
      </c>
      <c r="L74" s="254">
        <v>564.29999999999995</v>
      </c>
      <c r="M74" s="254">
        <v>7.9469000000000003</v>
      </c>
    </row>
    <row r="75" spans="1:13">
      <c r="A75" s="273">
        <v>66</v>
      </c>
      <c r="B75" s="254" t="s">
        <v>234</v>
      </c>
      <c r="C75" s="254">
        <v>1865.55</v>
      </c>
      <c r="D75" s="256">
        <v>1870.7666666666667</v>
      </c>
      <c r="E75" s="256">
        <v>1841.5333333333333</v>
      </c>
      <c r="F75" s="256">
        <v>1817.5166666666667</v>
      </c>
      <c r="G75" s="256">
        <v>1788.2833333333333</v>
      </c>
      <c r="H75" s="256">
        <v>1894.7833333333333</v>
      </c>
      <c r="I75" s="256">
        <v>1924.0166666666664</v>
      </c>
      <c r="J75" s="256">
        <v>1948.0333333333333</v>
      </c>
      <c r="K75" s="254">
        <v>1900</v>
      </c>
      <c r="L75" s="254">
        <v>1846.75</v>
      </c>
      <c r="M75" s="254">
        <v>1.0265299999999999</v>
      </c>
    </row>
    <row r="76" spans="1:13">
      <c r="A76" s="273">
        <v>67</v>
      </c>
      <c r="B76" s="254" t="s">
        <v>828</v>
      </c>
      <c r="C76" s="254">
        <v>176.1</v>
      </c>
      <c r="D76" s="256">
        <v>177.03333333333333</v>
      </c>
      <c r="E76" s="256">
        <v>174.06666666666666</v>
      </c>
      <c r="F76" s="256">
        <v>172.03333333333333</v>
      </c>
      <c r="G76" s="256">
        <v>169.06666666666666</v>
      </c>
      <c r="H76" s="256">
        <v>179.06666666666666</v>
      </c>
      <c r="I76" s="256">
        <v>182.0333333333333</v>
      </c>
      <c r="J76" s="256">
        <v>184.06666666666666</v>
      </c>
      <c r="K76" s="254">
        <v>180</v>
      </c>
      <c r="L76" s="254">
        <v>175</v>
      </c>
      <c r="M76" s="254">
        <v>3.1471</v>
      </c>
    </row>
    <row r="77" spans="1:13">
      <c r="A77" s="273">
        <v>68</v>
      </c>
      <c r="B77" s="254" t="s">
        <v>90</v>
      </c>
      <c r="C77" s="254">
        <v>4314.3999999999996</v>
      </c>
      <c r="D77" s="256">
        <v>4304.8</v>
      </c>
      <c r="E77" s="256">
        <v>4260.6000000000004</v>
      </c>
      <c r="F77" s="256">
        <v>4206.8</v>
      </c>
      <c r="G77" s="256">
        <v>4162.6000000000004</v>
      </c>
      <c r="H77" s="256">
        <v>4358.6000000000004</v>
      </c>
      <c r="I77" s="256">
        <v>4402.7999999999993</v>
      </c>
      <c r="J77" s="256">
        <v>4456.6000000000004</v>
      </c>
      <c r="K77" s="254">
        <v>4349</v>
      </c>
      <c r="L77" s="254">
        <v>4251</v>
      </c>
      <c r="M77" s="254">
        <v>4.7508100000000004</v>
      </c>
    </row>
    <row r="78" spans="1:13">
      <c r="A78" s="273">
        <v>69</v>
      </c>
      <c r="B78" s="254" t="s">
        <v>348</v>
      </c>
      <c r="C78" s="254">
        <v>3146</v>
      </c>
      <c r="D78" s="256">
        <v>3138.15</v>
      </c>
      <c r="E78" s="256">
        <v>3104.3</v>
      </c>
      <c r="F78" s="256">
        <v>3062.6</v>
      </c>
      <c r="G78" s="256">
        <v>3028.75</v>
      </c>
      <c r="H78" s="256">
        <v>3179.8500000000004</v>
      </c>
      <c r="I78" s="256">
        <v>3213.7</v>
      </c>
      <c r="J78" s="256">
        <v>3255.4000000000005</v>
      </c>
      <c r="K78" s="254">
        <v>3172</v>
      </c>
      <c r="L78" s="254">
        <v>3096.45</v>
      </c>
      <c r="M78" s="254">
        <v>3.2203499999999998</v>
      </c>
    </row>
    <row r="79" spans="1:13">
      <c r="A79" s="273">
        <v>70</v>
      </c>
      <c r="B79" s="254" t="s">
        <v>93</v>
      </c>
      <c r="C79" s="254">
        <v>5404.25</v>
      </c>
      <c r="D79" s="256">
        <v>5378.916666666667</v>
      </c>
      <c r="E79" s="256">
        <v>5337.8833333333341</v>
      </c>
      <c r="F79" s="256">
        <v>5271.5166666666673</v>
      </c>
      <c r="G79" s="256">
        <v>5230.4833333333345</v>
      </c>
      <c r="H79" s="256">
        <v>5445.2833333333338</v>
      </c>
      <c r="I79" s="256">
        <v>5486.3166666666666</v>
      </c>
      <c r="J79" s="256">
        <v>5552.6833333333334</v>
      </c>
      <c r="K79" s="254">
        <v>5419.95</v>
      </c>
      <c r="L79" s="254">
        <v>5312.55</v>
      </c>
      <c r="M79" s="254">
        <v>5.9296300000000004</v>
      </c>
    </row>
    <row r="80" spans="1:13">
      <c r="A80" s="273">
        <v>71</v>
      </c>
      <c r="B80" s="254" t="s">
        <v>235</v>
      </c>
      <c r="C80" s="254">
        <v>72.7</v>
      </c>
      <c r="D80" s="256">
        <v>73.483333333333334</v>
      </c>
      <c r="E80" s="256">
        <v>71.666666666666671</v>
      </c>
      <c r="F80" s="256">
        <v>70.63333333333334</v>
      </c>
      <c r="G80" s="256">
        <v>68.816666666666677</v>
      </c>
      <c r="H80" s="256">
        <v>74.516666666666666</v>
      </c>
      <c r="I80" s="256">
        <v>76.333333333333329</v>
      </c>
      <c r="J80" s="256">
        <v>77.36666666666666</v>
      </c>
      <c r="K80" s="254">
        <v>75.3</v>
      </c>
      <c r="L80" s="254">
        <v>72.45</v>
      </c>
      <c r="M80" s="254">
        <v>20.190200000000001</v>
      </c>
    </row>
    <row r="81" spans="1:13">
      <c r="A81" s="273">
        <v>72</v>
      </c>
      <c r="B81" s="254" t="s">
        <v>94</v>
      </c>
      <c r="C81" s="254">
        <v>2740.45</v>
      </c>
      <c r="D81" s="256">
        <v>2735.3333333333335</v>
      </c>
      <c r="E81" s="256">
        <v>2717.7166666666672</v>
      </c>
      <c r="F81" s="256">
        <v>2694.9833333333336</v>
      </c>
      <c r="G81" s="256">
        <v>2677.3666666666672</v>
      </c>
      <c r="H81" s="256">
        <v>2758.0666666666671</v>
      </c>
      <c r="I81" s="256">
        <v>2775.6833333333329</v>
      </c>
      <c r="J81" s="256">
        <v>2798.416666666667</v>
      </c>
      <c r="K81" s="254">
        <v>2752.95</v>
      </c>
      <c r="L81" s="254">
        <v>2712.6</v>
      </c>
      <c r="M81" s="254">
        <v>2.4307699999999999</v>
      </c>
    </row>
    <row r="82" spans="1:13">
      <c r="A82" s="273">
        <v>73</v>
      </c>
      <c r="B82" s="254" t="s">
        <v>236</v>
      </c>
      <c r="C82" s="254">
        <v>546</v>
      </c>
      <c r="D82" s="256">
        <v>543.51666666666665</v>
      </c>
      <c r="E82" s="256">
        <v>537.0333333333333</v>
      </c>
      <c r="F82" s="256">
        <v>528.06666666666661</v>
      </c>
      <c r="G82" s="256">
        <v>521.58333333333326</v>
      </c>
      <c r="H82" s="256">
        <v>552.48333333333335</v>
      </c>
      <c r="I82" s="256">
        <v>558.9666666666667</v>
      </c>
      <c r="J82" s="256">
        <v>567.93333333333339</v>
      </c>
      <c r="K82" s="254">
        <v>550</v>
      </c>
      <c r="L82" s="254">
        <v>534.54999999999995</v>
      </c>
      <c r="M82" s="254">
        <v>4.2732599999999996</v>
      </c>
    </row>
    <row r="83" spans="1:13">
      <c r="A83" s="273">
        <v>74</v>
      </c>
      <c r="B83" s="254" t="s">
        <v>237</v>
      </c>
      <c r="C83" s="254">
        <v>1599.9</v>
      </c>
      <c r="D83" s="256">
        <v>1589.8166666666668</v>
      </c>
      <c r="E83" s="256">
        <v>1555.1833333333336</v>
      </c>
      <c r="F83" s="256">
        <v>1510.4666666666667</v>
      </c>
      <c r="G83" s="256">
        <v>1475.8333333333335</v>
      </c>
      <c r="H83" s="256">
        <v>1634.5333333333338</v>
      </c>
      <c r="I83" s="256">
        <v>1669.166666666667</v>
      </c>
      <c r="J83" s="256">
        <v>1713.8833333333339</v>
      </c>
      <c r="K83" s="254">
        <v>1624.45</v>
      </c>
      <c r="L83" s="254">
        <v>1545.1</v>
      </c>
      <c r="M83" s="254">
        <v>2.5213199999999998</v>
      </c>
    </row>
    <row r="84" spans="1:13">
      <c r="A84" s="273">
        <v>75</v>
      </c>
      <c r="B84" s="254" t="s">
        <v>96</v>
      </c>
      <c r="C84" s="254">
        <v>1202.75</v>
      </c>
      <c r="D84" s="256">
        <v>1196.8500000000001</v>
      </c>
      <c r="E84" s="256">
        <v>1183.7000000000003</v>
      </c>
      <c r="F84" s="256">
        <v>1164.6500000000001</v>
      </c>
      <c r="G84" s="256">
        <v>1151.5000000000002</v>
      </c>
      <c r="H84" s="256">
        <v>1215.9000000000003</v>
      </c>
      <c r="I84" s="256">
        <v>1229.0500000000004</v>
      </c>
      <c r="J84" s="256">
        <v>1248.1000000000004</v>
      </c>
      <c r="K84" s="254">
        <v>1210</v>
      </c>
      <c r="L84" s="254">
        <v>1177.8</v>
      </c>
      <c r="M84" s="254">
        <v>14.31038</v>
      </c>
    </row>
    <row r="85" spans="1:13">
      <c r="A85" s="273">
        <v>76</v>
      </c>
      <c r="B85" s="254" t="s">
        <v>97</v>
      </c>
      <c r="C85" s="254">
        <v>183.4</v>
      </c>
      <c r="D85" s="256">
        <v>183.78333333333333</v>
      </c>
      <c r="E85" s="256">
        <v>182.36666666666667</v>
      </c>
      <c r="F85" s="256">
        <v>181.33333333333334</v>
      </c>
      <c r="G85" s="256">
        <v>179.91666666666669</v>
      </c>
      <c r="H85" s="256">
        <v>184.81666666666666</v>
      </c>
      <c r="I85" s="256">
        <v>186.23333333333335</v>
      </c>
      <c r="J85" s="256">
        <v>187.26666666666665</v>
      </c>
      <c r="K85" s="254">
        <v>185.2</v>
      </c>
      <c r="L85" s="254">
        <v>182.75</v>
      </c>
      <c r="M85" s="254">
        <v>21.650839999999999</v>
      </c>
    </row>
    <row r="86" spans="1:13">
      <c r="A86" s="273">
        <v>77</v>
      </c>
      <c r="B86" s="254" t="s">
        <v>98</v>
      </c>
      <c r="C86" s="254">
        <v>87.35</v>
      </c>
      <c r="D86" s="256">
        <v>87.116666666666674</v>
      </c>
      <c r="E86" s="256">
        <v>86.133333333333354</v>
      </c>
      <c r="F86" s="256">
        <v>84.916666666666686</v>
      </c>
      <c r="G86" s="256">
        <v>83.933333333333366</v>
      </c>
      <c r="H86" s="256">
        <v>88.333333333333343</v>
      </c>
      <c r="I86" s="256">
        <v>89.316666666666663</v>
      </c>
      <c r="J86" s="256">
        <v>90.533333333333331</v>
      </c>
      <c r="K86" s="254">
        <v>88.1</v>
      </c>
      <c r="L86" s="254">
        <v>85.9</v>
      </c>
      <c r="M86" s="254">
        <v>178.14231000000001</v>
      </c>
    </row>
    <row r="87" spans="1:13">
      <c r="A87" s="273">
        <v>78</v>
      </c>
      <c r="B87" s="254" t="s">
        <v>359</v>
      </c>
      <c r="C87" s="254">
        <v>237.75</v>
      </c>
      <c r="D87" s="256">
        <v>239.76666666666665</v>
      </c>
      <c r="E87" s="256">
        <v>234.18333333333331</v>
      </c>
      <c r="F87" s="256">
        <v>230.61666666666665</v>
      </c>
      <c r="G87" s="256">
        <v>225.0333333333333</v>
      </c>
      <c r="H87" s="256">
        <v>243.33333333333331</v>
      </c>
      <c r="I87" s="256">
        <v>248.91666666666669</v>
      </c>
      <c r="J87" s="256">
        <v>252.48333333333332</v>
      </c>
      <c r="K87" s="254">
        <v>245.35</v>
      </c>
      <c r="L87" s="254">
        <v>236.2</v>
      </c>
      <c r="M87" s="254">
        <v>35.687719999999999</v>
      </c>
    </row>
    <row r="88" spans="1:13">
      <c r="A88" s="273">
        <v>79</v>
      </c>
      <c r="B88" s="254" t="s">
        <v>240</v>
      </c>
      <c r="C88" s="254">
        <v>65.3</v>
      </c>
      <c r="D88" s="256">
        <v>65.833333333333329</v>
      </c>
      <c r="E88" s="256">
        <v>64.466666666666654</v>
      </c>
      <c r="F88" s="256">
        <v>63.633333333333326</v>
      </c>
      <c r="G88" s="256">
        <v>62.266666666666652</v>
      </c>
      <c r="H88" s="256">
        <v>66.666666666666657</v>
      </c>
      <c r="I88" s="256">
        <v>68.033333333333331</v>
      </c>
      <c r="J88" s="256">
        <v>68.86666666666666</v>
      </c>
      <c r="K88" s="254">
        <v>67.2</v>
      </c>
      <c r="L88" s="254">
        <v>65</v>
      </c>
      <c r="M88" s="254">
        <v>13.325240000000001</v>
      </c>
    </row>
    <row r="89" spans="1:13">
      <c r="A89" s="273">
        <v>80</v>
      </c>
      <c r="B89" s="254" t="s">
        <v>99</v>
      </c>
      <c r="C89" s="254">
        <v>153.35</v>
      </c>
      <c r="D89" s="256">
        <v>153.56666666666666</v>
      </c>
      <c r="E89" s="256">
        <v>151.98333333333332</v>
      </c>
      <c r="F89" s="256">
        <v>150.61666666666665</v>
      </c>
      <c r="G89" s="256">
        <v>149.0333333333333</v>
      </c>
      <c r="H89" s="256">
        <v>154.93333333333334</v>
      </c>
      <c r="I89" s="256">
        <v>156.51666666666671</v>
      </c>
      <c r="J89" s="256">
        <v>157.88333333333335</v>
      </c>
      <c r="K89" s="254">
        <v>155.15</v>
      </c>
      <c r="L89" s="254">
        <v>152.19999999999999</v>
      </c>
      <c r="M89" s="254">
        <v>72.117149999999995</v>
      </c>
    </row>
    <row r="90" spans="1:13">
      <c r="A90" s="273">
        <v>81</v>
      </c>
      <c r="B90" s="254" t="s">
        <v>102</v>
      </c>
      <c r="C90" s="254">
        <v>31.25</v>
      </c>
      <c r="D90" s="256">
        <v>31.483333333333334</v>
      </c>
      <c r="E90" s="256">
        <v>30.866666666666667</v>
      </c>
      <c r="F90" s="256">
        <v>30.483333333333334</v>
      </c>
      <c r="G90" s="256">
        <v>29.866666666666667</v>
      </c>
      <c r="H90" s="256">
        <v>31.866666666666667</v>
      </c>
      <c r="I90" s="256">
        <v>32.483333333333334</v>
      </c>
      <c r="J90" s="256">
        <v>32.866666666666667</v>
      </c>
      <c r="K90" s="254">
        <v>32.1</v>
      </c>
      <c r="L90" s="254">
        <v>31.1</v>
      </c>
      <c r="M90" s="254">
        <v>276.90616999999997</v>
      </c>
    </row>
    <row r="91" spans="1:13">
      <c r="A91" s="273">
        <v>82</v>
      </c>
      <c r="B91" s="254" t="s">
        <v>241</v>
      </c>
      <c r="C91" s="254">
        <v>198.7</v>
      </c>
      <c r="D91" s="256">
        <v>199.38333333333333</v>
      </c>
      <c r="E91" s="256">
        <v>196.41666666666666</v>
      </c>
      <c r="F91" s="256">
        <v>194.13333333333333</v>
      </c>
      <c r="G91" s="256">
        <v>191.16666666666666</v>
      </c>
      <c r="H91" s="256">
        <v>201.66666666666666</v>
      </c>
      <c r="I91" s="256">
        <v>204.63333333333335</v>
      </c>
      <c r="J91" s="256">
        <v>206.91666666666666</v>
      </c>
      <c r="K91" s="254">
        <v>202.35</v>
      </c>
      <c r="L91" s="254">
        <v>197.1</v>
      </c>
      <c r="M91" s="254">
        <v>2.8757299999999999</v>
      </c>
    </row>
    <row r="92" spans="1:13">
      <c r="A92" s="273">
        <v>83</v>
      </c>
      <c r="B92" s="254" t="s">
        <v>100</v>
      </c>
      <c r="C92" s="254">
        <v>667.05</v>
      </c>
      <c r="D92" s="256">
        <v>661.1</v>
      </c>
      <c r="E92" s="256">
        <v>650.20000000000005</v>
      </c>
      <c r="F92" s="256">
        <v>633.35</v>
      </c>
      <c r="G92" s="256">
        <v>622.45000000000005</v>
      </c>
      <c r="H92" s="256">
        <v>677.95</v>
      </c>
      <c r="I92" s="256">
        <v>688.84999999999991</v>
      </c>
      <c r="J92" s="256">
        <v>705.7</v>
      </c>
      <c r="K92" s="254">
        <v>672</v>
      </c>
      <c r="L92" s="254">
        <v>644.25</v>
      </c>
      <c r="M92" s="254">
        <v>37.405380000000001</v>
      </c>
    </row>
    <row r="93" spans="1:13">
      <c r="A93" s="273">
        <v>84</v>
      </c>
      <c r="B93" s="254" t="s">
        <v>242</v>
      </c>
      <c r="C93" s="254">
        <v>605.35</v>
      </c>
      <c r="D93" s="256">
        <v>609.06666666666661</v>
      </c>
      <c r="E93" s="256">
        <v>598.63333333333321</v>
      </c>
      <c r="F93" s="256">
        <v>591.91666666666663</v>
      </c>
      <c r="G93" s="256">
        <v>581.48333333333323</v>
      </c>
      <c r="H93" s="256">
        <v>615.78333333333319</v>
      </c>
      <c r="I93" s="256">
        <v>626.21666666666658</v>
      </c>
      <c r="J93" s="256">
        <v>632.93333333333317</v>
      </c>
      <c r="K93" s="254">
        <v>619.5</v>
      </c>
      <c r="L93" s="254">
        <v>602.35</v>
      </c>
      <c r="M93" s="254">
        <v>2.9611100000000001</v>
      </c>
    </row>
    <row r="94" spans="1:13">
      <c r="A94" s="273">
        <v>85</v>
      </c>
      <c r="B94" s="254" t="s">
        <v>103</v>
      </c>
      <c r="C94" s="254">
        <v>869.75</v>
      </c>
      <c r="D94" s="256">
        <v>872.4666666666667</v>
      </c>
      <c r="E94" s="256">
        <v>865.28333333333342</v>
      </c>
      <c r="F94" s="256">
        <v>860.81666666666672</v>
      </c>
      <c r="G94" s="256">
        <v>853.63333333333344</v>
      </c>
      <c r="H94" s="256">
        <v>876.93333333333339</v>
      </c>
      <c r="I94" s="256">
        <v>884.11666666666679</v>
      </c>
      <c r="J94" s="256">
        <v>888.58333333333337</v>
      </c>
      <c r="K94" s="254">
        <v>879.65</v>
      </c>
      <c r="L94" s="254">
        <v>868</v>
      </c>
      <c r="M94" s="254">
        <v>9.9605599999999992</v>
      </c>
    </row>
    <row r="95" spans="1:13">
      <c r="A95" s="273">
        <v>86</v>
      </c>
      <c r="B95" s="254" t="s">
        <v>243</v>
      </c>
      <c r="C95" s="254">
        <v>580</v>
      </c>
      <c r="D95" s="256">
        <v>575.98333333333335</v>
      </c>
      <c r="E95" s="256">
        <v>569.01666666666665</v>
      </c>
      <c r="F95" s="256">
        <v>558.0333333333333</v>
      </c>
      <c r="G95" s="256">
        <v>551.06666666666661</v>
      </c>
      <c r="H95" s="256">
        <v>586.9666666666667</v>
      </c>
      <c r="I95" s="256">
        <v>593.93333333333339</v>
      </c>
      <c r="J95" s="256">
        <v>604.91666666666674</v>
      </c>
      <c r="K95" s="254">
        <v>582.95000000000005</v>
      </c>
      <c r="L95" s="254">
        <v>565</v>
      </c>
      <c r="M95" s="254">
        <v>3.42944</v>
      </c>
    </row>
    <row r="96" spans="1:13">
      <c r="A96" s="273">
        <v>87</v>
      </c>
      <c r="B96" s="254" t="s">
        <v>244</v>
      </c>
      <c r="C96" s="254">
        <v>1402</v>
      </c>
      <c r="D96" s="256">
        <v>1403.8666666666668</v>
      </c>
      <c r="E96" s="256">
        <v>1393.1333333333337</v>
      </c>
      <c r="F96" s="256">
        <v>1384.2666666666669</v>
      </c>
      <c r="G96" s="256">
        <v>1373.5333333333338</v>
      </c>
      <c r="H96" s="256">
        <v>1412.7333333333336</v>
      </c>
      <c r="I96" s="256">
        <v>1423.4666666666667</v>
      </c>
      <c r="J96" s="256">
        <v>1432.3333333333335</v>
      </c>
      <c r="K96" s="254">
        <v>1414.6</v>
      </c>
      <c r="L96" s="254">
        <v>1395</v>
      </c>
      <c r="M96" s="254">
        <v>2.5585800000000001</v>
      </c>
    </row>
    <row r="97" spans="1:13">
      <c r="A97" s="273">
        <v>88</v>
      </c>
      <c r="B97" s="254" t="s">
        <v>104</v>
      </c>
      <c r="C97" s="254">
        <v>1520.6</v>
      </c>
      <c r="D97" s="256">
        <v>1526.7833333333335</v>
      </c>
      <c r="E97" s="256">
        <v>1506.5666666666671</v>
      </c>
      <c r="F97" s="256">
        <v>1492.5333333333335</v>
      </c>
      <c r="G97" s="256">
        <v>1472.3166666666671</v>
      </c>
      <c r="H97" s="256">
        <v>1540.8166666666671</v>
      </c>
      <c r="I97" s="256">
        <v>1561.0333333333338</v>
      </c>
      <c r="J97" s="256">
        <v>1575.0666666666671</v>
      </c>
      <c r="K97" s="254">
        <v>1547</v>
      </c>
      <c r="L97" s="254">
        <v>1512.75</v>
      </c>
      <c r="M97" s="254">
        <v>24.475390000000001</v>
      </c>
    </row>
    <row r="98" spans="1:13">
      <c r="A98" s="273">
        <v>89</v>
      </c>
      <c r="B98" s="254" t="s">
        <v>372</v>
      </c>
      <c r="C98" s="254">
        <v>671.35</v>
      </c>
      <c r="D98" s="256">
        <v>665.56666666666672</v>
      </c>
      <c r="E98" s="256">
        <v>653.23333333333346</v>
      </c>
      <c r="F98" s="256">
        <v>635.11666666666679</v>
      </c>
      <c r="G98" s="256">
        <v>622.78333333333353</v>
      </c>
      <c r="H98" s="256">
        <v>683.68333333333339</v>
      </c>
      <c r="I98" s="256">
        <v>696.01666666666665</v>
      </c>
      <c r="J98" s="256">
        <v>714.13333333333333</v>
      </c>
      <c r="K98" s="254">
        <v>677.9</v>
      </c>
      <c r="L98" s="254">
        <v>647.45000000000005</v>
      </c>
      <c r="M98" s="254">
        <v>34.658799999999999</v>
      </c>
    </row>
    <row r="99" spans="1:13">
      <c r="A99" s="273">
        <v>90</v>
      </c>
      <c r="B99" s="254" t="s">
        <v>246</v>
      </c>
      <c r="C99" s="254">
        <v>333.15</v>
      </c>
      <c r="D99" s="256">
        <v>333.76666666666665</v>
      </c>
      <c r="E99" s="256">
        <v>328.38333333333333</v>
      </c>
      <c r="F99" s="256">
        <v>323.61666666666667</v>
      </c>
      <c r="G99" s="256">
        <v>318.23333333333335</v>
      </c>
      <c r="H99" s="256">
        <v>338.5333333333333</v>
      </c>
      <c r="I99" s="256">
        <v>343.91666666666663</v>
      </c>
      <c r="J99" s="256">
        <v>348.68333333333328</v>
      </c>
      <c r="K99" s="254">
        <v>339.15</v>
      </c>
      <c r="L99" s="254">
        <v>329</v>
      </c>
      <c r="M99" s="254">
        <v>9.2038799999999998</v>
      </c>
    </row>
    <row r="100" spans="1:13">
      <c r="A100" s="273">
        <v>91</v>
      </c>
      <c r="B100" s="254" t="s">
        <v>107</v>
      </c>
      <c r="C100" s="254">
        <v>985.3</v>
      </c>
      <c r="D100" s="256">
        <v>989.83333333333337</v>
      </c>
      <c r="E100" s="256">
        <v>979.66666666666674</v>
      </c>
      <c r="F100" s="256">
        <v>974.03333333333342</v>
      </c>
      <c r="G100" s="256">
        <v>963.86666666666679</v>
      </c>
      <c r="H100" s="256">
        <v>995.4666666666667</v>
      </c>
      <c r="I100" s="256">
        <v>1005.6333333333334</v>
      </c>
      <c r="J100" s="256">
        <v>1011.2666666666667</v>
      </c>
      <c r="K100" s="254">
        <v>1000</v>
      </c>
      <c r="L100" s="254">
        <v>984.2</v>
      </c>
      <c r="M100" s="254">
        <v>18.441590000000001</v>
      </c>
    </row>
    <row r="101" spans="1:13">
      <c r="A101" s="273">
        <v>92</v>
      </c>
      <c r="B101" s="254" t="s">
        <v>248</v>
      </c>
      <c r="C101" s="254">
        <v>2973.15</v>
      </c>
      <c r="D101" s="256">
        <v>2982.6999999999994</v>
      </c>
      <c r="E101" s="256">
        <v>2945.3999999999987</v>
      </c>
      <c r="F101" s="256">
        <v>2917.6499999999992</v>
      </c>
      <c r="G101" s="256">
        <v>2880.3499999999985</v>
      </c>
      <c r="H101" s="256">
        <v>3010.4499999999989</v>
      </c>
      <c r="I101" s="256">
        <v>3047.7499999999991</v>
      </c>
      <c r="J101" s="256">
        <v>3075.4999999999991</v>
      </c>
      <c r="K101" s="254">
        <v>3020</v>
      </c>
      <c r="L101" s="254">
        <v>2954.95</v>
      </c>
      <c r="M101" s="254">
        <v>1.91839</v>
      </c>
    </row>
    <row r="102" spans="1:13">
      <c r="A102" s="273">
        <v>93</v>
      </c>
      <c r="B102" s="254" t="s">
        <v>109</v>
      </c>
      <c r="C102" s="254">
        <v>1508.35</v>
      </c>
      <c r="D102" s="256">
        <v>1512.1166666666668</v>
      </c>
      <c r="E102" s="256">
        <v>1501.2333333333336</v>
      </c>
      <c r="F102" s="256">
        <v>1494.1166666666668</v>
      </c>
      <c r="G102" s="256">
        <v>1483.2333333333336</v>
      </c>
      <c r="H102" s="256">
        <v>1519.2333333333336</v>
      </c>
      <c r="I102" s="256">
        <v>1530.1166666666668</v>
      </c>
      <c r="J102" s="256">
        <v>1537.2333333333336</v>
      </c>
      <c r="K102" s="254">
        <v>1523</v>
      </c>
      <c r="L102" s="254">
        <v>1505</v>
      </c>
      <c r="M102" s="254">
        <v>46.783929999999998</v>
      </c>
    </row>
    <row r="103" spans="1:13">
      <c r="A103" s="273">
        <v>94</v>
      </c>
      <c r="B103" s="254" t="s">
        <v>249</v>
      </c>
      <c r="C103" s="254">
        <v>696.2</v>
      </c>
      <c r="D103" s="256">
        <v>706.13333333333333</v>
      </c>
      <c r="E103" s="256">
        <v>684.26666666666665</v>
      </c>
      <c r="F103" s="256">
        <v>672.33333333333337</v>
      </c>
      <c r="G103" s="256">
        <v>650.4666666666667</v>
      </c>
      <c r="H103" s="256">
        <v>718.06666666666661</v>
      </c>
      <c r="I103" s="256">
        <v>739.93333333333317</v>
      </c>
      <c r="J103" s="256">
        <v>751.86666666666656</v>
      </c>
      <c r="K103" s="254">
        <v>728</v>
      </c>
      <c r="L103" s="254">
        <v>694.2</v>
      </c>
      <c r="M103" s="254">
        <v>74.281469999999999</v>
      </c>
    </row>
    <row r="104" spans="1:13">
      <c r="A104" s="273">
        <v>95</v>
      </c>
      <c r="B104" s="254" t="s">
        <v>105</v>
      </c>
      <c r="C104" s="254">
        <v>992.3</v>
      </c>
      <c r="D104" s="256">
        <v>997.69999999999993</v>
      </c>
      <c r="E104" s="256">
        <v>985.59999999999991</v>
      </c>
      <c r="F104" s="256">
        <v>978.9</v>
      </c>
      <c r="G104" s="256">
        <v>966.8</v>
      </c>
      <c r="H104" s="256">
        <v>1004.3999999999999</v>
      </c>
      <c r="I104" s="256">
        <v>1016.5</v>
      </c>
      <c r="J104" s="256">
        <v>1023.1999999999998</v>
      </c>
      <c r="K104" s="254">
        <v>1009.8</v>
      </c>
      <c r="L104" s="254">
        <v>991</v>
      </c>
      <c r="M104" s="254">
        <v>8.9801199999999994</v>
      </c>
    </row>
    <row r="105" spans="1:13">
      <c r="A105" s="273">
        <v>96</v>
      </c>
      <c r="B105" s="254" t="s">
        <v>110</v>
      </c>
      <c r="C105" s="254">
        <v>2943.65</v>
      </c>
      <c r="D105" s="256">
        <v>2943.8166666666671</v>
      </c>
      <c r="E105" s="256">
        <v>2929.233333333334</v>
      </c>
      <c r="F105" s="256">
        <v>2914.8166666666671</v>
      </c>
      <c r="G105" s="256">
        <v>2900.233333333334</v>
      </c>
      <c r="H105" s="256">
        <v>2958.233333333334</v>
      </c>
      <c r="I105" s="256">
        <v>2972.8166666666671</v>
      </c>
      <c r="J105" s="256">
        <v>2987.233333333334</v>
      </c>
      <c r="K105" s="254">
        <v>2958.4</v>
      </c>
      <c r="L105" s="254">
        <v>2929.4</v>
      </c>
      <c r="M105" s="254">
        <v>4.0707899999999997</v>
      </c>
    </row>
    <row r="106" spans="1:13">
      <c r="A106" s="273">
        <v>97</v>
      </c>
      <c r="B106" s="254" t="s">
        <v>112</v>
      </c>
      <c r="C106" s="254">
        <v>382.3</v>
      </c>
      <c r="D106" s="256">
        <v>380.5</v>
      </c>
      <c r="E106" s="256">
        <v>376.05</v>
      </c>
      <c r="F106" s="256">
        <v>369.8</v>
      </c>
      <c r="G106" s="256">
        <v>365.35</v>
      </c>
      <c r="H106" s="256">
        <v>386.75</v>
      </c>
      <c r="I106" s="256">
        <v>391.20000000000005</v>
      </c>
      <c r="J106" s="256">
        <v>397.45</v>
      </c>
      <c r="K106" s="254">
        <v>384.95</v>
      </c>
      <c r="L106" s="254">
        <v>374.25</v>
      </c>
      <c r="M106" s="254">
        <v>145.18486999999999</v>
      </c>
    </row>
    <row r="107" spans="1:13">
      <c r="A107" s="273">
        <v>98</v>
      </c>
      <c r="B107" s="254" t="s">
        <v>113</v>
      </c>
      <c r="C107" s="254">
        <v>297.25</v>
      </c>
      <c r="D107" s="256">
        <v>298.2</v>
      </c>
      <c r="E107" s="256">
        <v>295.7</v>
      </c>
      <c r="F107" s="256">
        <v>294.14999999999998</v>
      </c>
      <c r="G107" s="256">
        <v>291.64999999999998</v>
      </c>
      <c r="H107" s="256">
        <v>299.75</v>
      </c>
      <c r="I107" s="256">
        <v>302.25</v>
      </c>
      <c r="J107" s="256">
        <v>303.8</v>
      </c>
      <c r="K107" s="254">
        <v>300.7</v>
      </c>
      <c r="L107" s="254">
        <v>296.64999999999998</v>
      </c>
      <c r="M107" s="254">
        <v>22.799759999999999</v>
      </c>
    </row>
    <row r="108" spans="1:13">
      <c r="A108" s="273">
        <v>99</v>
      </c>
      <c r="B108" s="254" t="s">
        <v>114</v>
      </c>
      <c r="C108" s="254">
        <v>2460.1999999999998</v>
      </c>
      <c r="D108" s="256">
        <v>2454.1666666666665</v>
      </c>
      <c r="E108" s="256">
        <v>2443.333333333333</v>
      </c>
      <c r="F108" s="256">
        <v>2426.4666666666667</v>
      </c>
      <c r="G108" s="256">
        <v>2415.6333333333332</v>
      </c>
      <c r="H108" s="256">
        <v>2471.0333333333328</v>
      </c>
      <c r="I108" s="256">
        <v>2481.8666666666659</v>
      </c>
      <c r="J108" s="256">
        <v>2498.7333333333327</v>
      </c>
      <c r="K108" s="254">
        <v>2465</v>
      </c>
      <c r="L108" s="254">
        <v>2437.3000000000002</v>
      </c>
      <c r="M108" s="254">
        <v>6.9490600000000002</v>
      </c>
    </row>
    <row r="109" spans="1:13">
      <c r="A109" s="273">
        <v>100</v>
      </c>
      <c r="B109" s="254" t="s">
        <v>250</v>
      </c>
      <c r="C109" s="254">
        <v>339.2</v>
      </c>
      <c r="D109" s="256">
        <v>338.7833333333333</v>
      </c>
      <c r="E109" s="256">
        <v>335.66666666666663</v>
      </c>
      <c r="F109" s="256">
        <v>332.13333333333333</v>
      </c>
      <c r="G109" s="256">
        <v>329.01666666666665</v>
      </c>
      <c r="H109" s="256">
        <v>342.31666666666661</v>
      </c>
      <c r="I109" s="256">
        <v>345.43333333333328</v>
      </c>
      <c r="J109" s="256">
        <v>348.96666666666658</v>
      </c>
      <c r="K109" s="254">
        <v>341.9</v>
      </c>
      <c r="L109" s="254">
        <v>335.25</v>
      </c>
      <c r="M109" s="254">
        <v>9.82883</v>
      </c>
    </row>
    <row r="110" spans="1:13">
      <c r="A110" s="273">
        <v>101</v>
      </c>
      <c r="B110" s="254" t="s">
        <v>251</v>
      </c>
      <c r="C110" s="254">
        <v>55.45</v>
      </c>
      <c r="D110" s="256">
        <v>55.333333333333336</v>
      </c>
      <c r="E110" s="256">
        <v>54.516666666666673</v>
      </c>
      <c r="F110" s="256">
        <v>53.583333333333336</v>
      </c>
      <c r="G110" s="256">
        <v>52.766666666666673</v>
      </c>
      <c r="H110" s="256">
        <v>56.266666666666673</v>
      </c>
      <c r="I110" s="256">
        <v>57.083333333333336</v>
      </c>
      <c r="J110" s="256">
        <v>58.016666666666673</v>
      </c>
      <c r="K110" s="254">
        <v>56.15</v>
      </c>
      <c r="L110" s="254">
        <v>54.4</v>
      </c>
      <c r="M110" s="254">
        <v>50.652009999999997</v>
      </c>
    </row>
    <row r="111" spans="1:13">
      <c r="A111" s="273">
        <v>102</v>
      </c>
      <c r="B111" s="254" t="s">
        <v>108</v>
      </c>
      <c r="C111" s="254">
        <v>2494.9499999999998</v>
      </c>
      <c r="D111" s="256">
        <v>2503.083333333333</v>
      </c>
      <c r="E111" s="256">
        <v>2483.0666666666662</v>
      </c>
      <c r="F111" s="256">
        <v>2471.1833333333329</v>
      </c>
      <c r="G111" s="256">
        <v>2451.1666666666661</v>
      </c>
      <c r="H111" s="256">
        <v>2514.9666666666662</v>
      </c>
      <c r="I111" s="256">
        <v>2534.9833333333327</v>
      </c>
      <c r="J111" s="256">
        <v>2546.8666666666663</v>
      </c>
      <c r="K111" s="254">
        <v>2523.1</v>
      </c>
      <c r="L111" s="254">
        <v>2491.1999999999998</v>
      </c>
      <c r="M111" s="254">
        <v>21.403459999999999</v>
      </c>
    </row>
    <row r="112" spans="1:13">
      <c r="A112" s="273">
        <v>103</v>
      </c>
      <c r="B112" s="254" t="s">
        <v>116</v>
      </c>
      <c r="C112" s="254">
        <v>650.29999999999995</v>
      </c>
      <c r="D112" s="256">
        <v>649.81666666666661</v>
      </c>
      <c r="E112" s="256">
        <v>646.63333333333321</v>
      </c>
      <c r="F112" s="256">
        <v>642.96666666666658</v>
      </c>
      <c r="G112" s="256">
        <v>639.78333333333319</v>
      </c>
      <c r="H112" s="256">
        <v>653.48333333333323</v>
      </c>
      <c r="I112" s="256">
        <v>656.66666666666663</v>
      </c>
      <c r="J112" s="256">
        <v>660.33333333333326</v>
      </c>
      <c r="K112" s="254">
        <v>653</v>
      </c>
      <c r="L112" s="254">
        <v>646.15</v>
      </c>
      <c r="M112" s="254">
        <v>120.93491</v>
      </c>
    </row>
    <row r="113" spans="1:13">
      <c r="A113" s="273">
        <v>104</v>
      </c>
      <c r="B113" s="254" t="s">
        <v>252</v>
      </c>
      <c r="C113" s="254">
        <v>1598.35</v>
      </c>
      <c r="D113" s="256">
        <v>1584.8333333333333</v>
      </c>
      <c r="E113" s="256">
        <v>1562.6666666666665</v>
      </c>
      <c r="F113" s="256">
        <v>1526.9833333333333</v>
      </c>
      <c r="G113" s="256">
        <v>1504.8166666666666</v>
      </c>
      <c r="H113" s="256">
        <v>1620.5166666666664</v>
      </c>
      <c r="I113" s="256">
        <v>1642.6833333333329</v>
      </c>
      <c r="J113" s="256">
        <v>1678.3666666666663</v>
      </c>
      <c r="K113" s="254">
        <v>1607</v>
      </c>
      <c r="L113" s="254">
        <v>1549.15</v>
      </c>
      <c r="M113" s="254">
        <v>14.831239999999999</v>
      </c>
    </row>
    <row r="114" spans="1:13">
      <c r="A114" s="273">
        <v>105</v>
      </c>
      <c r="B114" s="254" t="s">
        <v>117</v>
      </c>
      <c r="C114" s="254">
        <v>619.6</v>
      </c>
      <c r="D114" s="256">
        <v>617.93333333333339</v>
      </c>
      <c r="E114" s="256">
        <v>613.91666666666674</v>
      </c>
      <c r="F114" s="256">
        <v>608.23333333333335</v>
      </c>
      <c r="G114" s="256">
        <v>604.2166666666667</v>
      </c>
      <c r="H114" s="256">
        <v>623.61666666666679</v>
      </c>
      <c r="I114" s="256">
        <v>627.63333333333344</v>
      </c>
      <c r="J114" s="256">
        <v>633.31666666666683</v>
      </c>
      <c r="K114" s="254">
        <v>621.95000000000005</v>
      </c>
      <c r="L114" s="254">
        <v>612.25</v>
      </c>
      <c r="M114" s="254">
        <v>18.856339999999999</v>
      </c>
    </row>
    <row r="115" spans="1:13">
      <c r="A115" s="273">
        <v>106</v>
      </c>
      <c r="B115" s="254" t="s">
        <v>387</v>
      </c>
      <c r="C115" s="254">
        <v>632.1</v>
      </c>
      <c r="D115" s="256">
        <v>630.68333333333339</v>
      </c>
      <c r="E115" s="256">
        <v>625.41666666666674</v>
      </c>
      <c r="F115" s="256">
        <v>618.73333333333335</v>
      </c>
      <c r="G115" s="256">
        <v>613.4666666666667</v>
      </c>
      <c r="H115" s="256">
        <v>637.36666666666679</v>
      </c>
      <c r="I115" s="256">
        <v>642.63333333333344</v>
      </c>
      <c r="J115" s="256">
        <v>649.31666666666683</v>
      </c>
      <c r="K115" s="254">
        <v>635.95000000000005</v>
      </c>
      <c r="L115" s="254">
        <v>624</v>
      </c>
      <c r="M115" s="254">
        <v>2.2683499999999999</v>
      </c>
    </row>
    <row r="116" spans="1:13">
      <c r="A116" s="273">
        <v>107</v>
      </c>
      <c r="B116" s="254" t="s">
        <v>119</v>
      </c>
      <c r="C116" s="254">
        <v>56.95</v>
      </c>
      <c r="D116" s="256">
        <v>57.5</v>
      </c>
      <c r="E116" s="256">
        <v>56.2</v>
      </c>
      <c r="F116" s="256">
        <v>55.45</v>
      </c>
      <c r="G116" s="256">
        <v>54.150000000000006</v>
      </c>
      <c r="H116" s="256">
        <v>58.25</v>
      </c>
      <c r="I116" s="256">
        <v>59.55</v>
      </c>
      <c r="J116" s="256">
        <v>60.3</v>
      </c>
      <c r="K116" s="254">
        <v>58.8</v>
      </c>
      <c r="L116" s="254">
        <v>56.75</v>
      </c>
      <c r="M116" s="254">
        <v>627.28540999999996</v>
      </c>
    </row>
    <row r="117" spans="1:13">
      <c r="A117" s="273">
        <v>108</v>
      </c>
      <c r="B117" s="254" t="s">
        <v>126</v>
      </c>
      <c r="C117" s="254">
        <v>203.6</v>
      </c>
      <c r="D117" s="256">
        <v>204.28333333333333</v>
      </c>
      <c r="E117" s="256">
        <v>202.66666666666666</v>
      </c>
      <c r="F117" s="256">
        <v>201.73333333333332</v>
      </c>
      <c r="G117" s="256">
        <v>200.11666666666665</v>
      </c>
      <c r="H117" s="256">
        <v>205.21666666666667</v>
      </c>
      <c r="I117" s="256">
        <v>206.83333333333334</v>
      </c>
      <c r="J117" s="256">
        <v>207.76666666666668</v>
      </c>
      <c r="K117" s="254">
        <v>205.9</v>
      </c>
      <c r="L117" s="254">
        <v>203.35</v>
      </c>
      <c r="M117" s="254">
        <v>146.27153000000001</v>
      </c>
    </row>
    <row r="118" spans="1:13">
      <c r="A118" s="273">
        <v>109</v>
      </c>
      <c r="B118" s="254" t="s">
        <v>115</v>
      </c>
      <c r="C118" s="254">
        <v>268.14999999999998</v>
      </c>
      <c r="D118" s="256">
        <v>270.95</v>
      </c>
      <c r="E118" s="256">
        <v>263.89999999999998</v>
      </c>
      <c r="F118" s="256">
        <v>259.64999999999998</v>
      </c>
      <c r="G118" s="256">
        <v>252.59999999999997</v>
      </c>
      <c r="H118" s="256">
        <v>275.2</v>
      </c>
      <c r="I118" s="256">
        <v>282.25000000000006</v>
      </c>
      <c r="J118" s="256">
        <v>286.5</v>
      </c>
      <c r="K118" s="254">
        <v>278</v>
      </c>
      <c r="L118" s="254">
        <v>266.7</v>
      </c>
      <c r="M118" s="254">
        <v>154.10694000000001</v>
      </c>
    </row>
    <row r="119" spans="1:13">
      <c r="A119" s="273">
        <v>110</v>
      </c>
      <c r="B119" s="254" t="s">
        <v>255</v>
      </c>
      <c r="C119" s="254">
        <v>145.6</v>
      </c>
      <c r="D119" s="256">
        <v>145.63333333333333</v>
      </c>
      <c r="E119" s="256">
        <v>142.86666666666665</v>
      </c>
      <c r="F119" s="256">
        <v>140.13333333333333</v>
      </c>
      <c r="G119" s="256">
        <v>137.36666666666665</v>
      </c>
      <c r="H119" s="256">
        <v>148.36666666666665</v>
      </c>
      <c r="I119" s="256">
        <v>151.1333333333333</v>
      </c>
      <c r="J119" s="256">
        <v>153.86666666666665</v>
      </c>
      <c r="K119" s="254">
        <v>148.4</v>
      </c>
      <c r="L119" s="254">
        <v>142.9</v>
      </c>
      <c r="M119" s="254">
        <v>41.937399999999997</v>
      </c>
    </row>
    <row r="120" spans="1:13">
      <c r="A120" s="273">
        <v>111</v>
      </c>
      <c r="B120" s="254" t="s">
        <v>125</v>
      </c>
      <c r="C120" s="254">
        <v>110.85</v>
      </c>
      <c r="D120" s="256">
        <v>111.16666666666667</v>
      </c>
      <c r="E120" s="256">
        <v>110.38333333333334</v>
      </c>
      <c r="F120" s="256">
        <v>109.91666666666667</v>
      </c>
      <c r="G120" s="256">
        <v>109.13333333333334</v>
      </c>
      <c r="H120" s="256">
        <v>111.63333333333334</v>
      </c>
      <c r="I120" s="256">
        <v>112.41666666666667</v>
      </c>
      <c r="J120" s="256">
        <v>112.88333333333334</v>
      </c>
      <c r="K120" s="254">
        <v>111.95</v>
      </c>
      <c r="L120" s="254">
        <v>110.7</v>
      </c>
      <c r="M120" s="254">
        <v>65.174629999999993</v>
      </c>
    </row>
    <row r="121" spans="1:13">
      <c r="A121" s="273">
        <v>112</v>
      </c>
      <c r="B121" s="254" t="s">
        <v>772</v>
      </c>
      <c r="C121" s="254">
        <v>2077.75</v>
      </c>
      <c r="D121" s="256">
        <v>2086.2000000000003</v>
      </c>
      <c r="E121" s="256">
        <v>2059.9500000000007</v>
      </c>
      <c r="F121" s="256">
        <v>2042.1500000000005</v>
      </c>
      <c r="G121" s="256">
        <v>2015.900000000001</v>
      </c>
      <c r="H121" s="256">
        <v>2104.0000000000005</v>
      </c>
      <c r="I121" s="256">
        <v>2130.2499999999995</v>
      </c>
      <c r="J121" s="256">
        <v>2148.0500000000002</v>
      </c>
      <c r="K121" s="254">
        <v>2112.4499999999998</v>
      </c>
      <c r="L121" s="254">
        <v>2068.4</v>
      </c>
      <c r="M121" s="254">
        <v>7.0773200000000003</v>
      </c>
    </row>
    <row r="122" spans="1:13">
      <c r="A122" s="273">
        <v>113</v>
      </c>
      <c r="B122" s="254" t="s">
        <v>120</v>
      </c>
      <c r="C122" s="254">
        <v>533.54999999999995</v>
      </c>
      <c r="D122" s="256">
        <v>532.61666666666667</v>
      </c>
      <c r="E122" s="256">
        <v>520.23333333333335</v>
      </c>
      <c r="F122" s="256">
        <v>506.91666666666663</v>
      </c>
      <c r="G122" s="256">
        <v>494.5333333333333</v>
      </c>
      <c r="H122" s="256">
        <v>545.93333333333339</v>
      </c>
      <c r="I122" s="256">
        <v>558.31666666666683</v>
      </c>
      <c r="J122" s="256">
        <v>571.63333333333344</v>
      </c>
      <c r="K122" s="254">
        <v>545</v>
      </c>
      <c r="L122" s="254">
        <v>519.29999999999995</v>
      </c>
      <c r="M122" s="254">
        <v>110.34403</v>
      </c>
    </row>
    <row r="123" spans="1:13">
      <c r="A123" s="273">
        <v>114</v>
      </c>
      <c r="B123" s="254" t="s">
        <v>822</v>
      </c>
      <c r="C123" s="254">
        <v>244.6</v>
      </c>
      <c r="D123" s="256">
        <v>245.20000000000002</v>
      </c>
      <c r="E123" s="256">
        <v>242.40000000000003</v>
      </c>
      <c r="F123" s="256">
        <v>240.20000000000002</v>
      </c>
      <c r="G123" s="256">
        <v>237.40000000000003</v>
      </c>
      <c r="H123" s="256">
        <v>247.40000000000003</v>
      </c>
      <c r="I123" s="256">
        <v>250.20000000000005</v>
      </c>
      <c r="J123" s="256">
        <v>252.40000000000003</v>
      </c>
      <c r="K123" s="254">
        <v>248</v>
      </c>
      <c r="L123" s="254">
        <v>243</v>
      </c>
      <c r="M123" s="254">
        <v>57.240839999999999</v>
      </c>
    </row>
    <row r="124" spans="1:13">
      <c r="A124" s="273">
        <v>115</v>
      </c>
      <c r="B124" s="254" t="s">
        <v>122</v>
      </c>
      <c r="C124" s="254">
        <v>1008.9</v>
      </c>
      <c r="D124" s="256">
        <v>1010.5</v>
      </c>
      <c r="E124" s="256">
        <v>999.4</v>
      </c>
      <c r="F124" s="256">
        <v>989.9</v>
      </c>
      <c r="G124" s="256">
        <v>978.8</v>
      </c>
      <c r="H124" s="256">
        <v>1020</v>
      </c>
      <c r="I124" s="256">
        <v>1031.0999999999999</v>
      </c>
      <c r="J124" s="256">
        <v>1040.5999999999999</v>
      </c>
      <c r="K124" s="254">
        <v>1021.6</v>
      </c>
      <c r="L124" s="254">
        <v>1001</v>
      </c>
      <c r="M124" s="254">
        <v>28.19763</v>
      </c>
    </row>
    <row r="125" spans="1:13">
      <c r="A125" s="273">
        <v>116</v>
      </c>
      <c r="B125" s="254" t="s">
        <v>256</v>
      </c>
      <c r="C125" s="254">
        <v>4978.1000000000004</v>
      </c>
      <c r="D125" s="256">
        <v>4965.8833333333341</v>
      </c>
      <c r="E125" s="256">
        <v>4921.7666666666682</v>
      </c>
      <c r="F125" s="256">
        <v>4865.4333333333343</v>
      </c>
      <c r="G125" s="256">
        <v>4821.3166666666684</v>
      </c>
      <c r="H125" s="256">
        <v>5022.2166666666681</v>
      </c>
      <c r="I125" s="256">
        <v>5066.3333333333348</v>
      </c>
      <c r="J125" s="256">
        <v>5122.6666666666679</v>
      </c>
      <c r="K125" s="254">
        <v>5010</v>
      </c>
      <c r="L125" s="254">
        <v>4909.55</v>
      </c>
      <c r="M125" s="254">
        <v>2.5829399999999998</v>
      </c>
    </row>
    <row r="126" spans="1:13">
      <c r="A126" s="273">
        <v>117</v>
      </c>
      <c r="B126" s="254" t="s">
        <v>124</v>
      </c>
      <c r="C126" s="254">
        <v>1571.8</v>
      </c>
      <c r="D126" s="256">
        <v>1570.8499999999997</v>
      </c>
      <c r="E126" s="256">
        <v>1561.5499999999993</v>
      </c>
      <c r="F126" s="256">
        <v>1551.2999999999995</v>
      </c>
      <c r="G126" s="256">
        <v>1541.9999999999991</v>
      </c>
      <c r="H126" s="256">
        <v>1581.0999999999995</v>
      </c>
      <c r="I126" s="256">
        <v>1590.4</v>
      </c>
      <c r="J126" s="256">
        <v>1600.6499999999996</v>
      </c>
      <c r="K126" s="254">
        <v>1580.15</v>
      </c>
      <c r="L126" s="254">
        <v>1560.6</v>
      </c>
      <c r="M126" s="254">
        <v>50.191780000000001</v>
      </c>
    </row>
    <row r="127" spans="1:13">
      <c r="A127" s="273">
        <v>118</v>
      </c>
      <c r="B127" s="254" t="s">
        <v>121</v>
      </c>
      <c r="C127" s="254">
        <v>1729.6</v>
      </c>
      <c r="D127" s="256">
        <v>1732.3666666666668</v>
      </c>
      <c r="E127" s="256">
        <v>1717.2833333333335</v>
      </c>
      <c r="F127" s="256">
        <v>1704.9666666666667</v>
      </c>
      <c r="G127" s="256">
        <v>1689.8833333333334</v>
      </c>
      <c r="H127" s="256">
        <v>1744.6833333333336</v>
      </c>
      <c r="I127" s="256">
        <v>1759.7666666666667</v>
      </c>
      <c r="J127" s="256">
        <v>1772.0833333333337</v>
      </c>
      <c r="K127" s="254">
        <v>1747.45</v>
      </c>
      <c r="L127" s="254">
        <v>1720.05</v>
      </c>
      <c r="M127" s="254">
        <v>2.9001100000000002</v>
      </c>
    </row>
    <row r="128" spans="1:13">
      <c r="A128" s="273">
        <v>119</v>
      </c>
      <c r="B128" s="254" t="s">
        <v>257</v>
      </c>
      <c r="C128" s="254">
        <v>2014.95</v>
      </c>
      <c r="D128" s="256">
        <v>2015.6666666666667</v>
      </c>
      <c r="E128" s="256">
        <v>2003.3333333333335</v>
      </c>
      <c r="F128" s="256">
        <v>1991.7166666666667</v>
      </c>
      <c r="G128" s="256">
        <v>1979.3833333333334</v>
      </c>
      <c r="H128" s="256">
        <v>2027.2833333333335</v>
      </c>
      <c r="I128" s="256">
        <v>2039.616666666667</v>
      </c>
      <c r="J128" s="256">
        <v>2051.2333333333336</v>
      </c>
      <c r="K128" s="254">
        <v>2028</v>
      </c>
      <c r="L128" s="254">
        <v>2004.05</v>
      </c>
      <c r="M128" s="254">
        <v>0.47223999999999999</v>
      </c>
    </row>
    <row r="129" spans="1:13">
      <c r="A129" s="273">
        <v>120</v>
      </c>
      <c r="B129" s="254" t="s">
        <v>258</v>
      </c>
      <c r="C129" s="254">
        <v>153.6</v>
      </c>
      <c r="D129" s="256">
        <v>154.28333333333333</v>
      </c>
      <c r="E129" s="256">
        <v>151.31666666666666</v>
      </c>
      <c r="F129" s="256">
        <v>149.03333333333333</v>
      </c>
      <c r="G129" s="256">
        <v>146.06666666666666</v>
      </c>
      <c r="H129" s="256">
        <v>156.56666666666666</v>
      </c>
      <c r="I129" s="256">
        <v>159.5333333333333</v>
      </c>
      <c r="J129" s="256">
        <v>161.81666666666666</v>
      </c>
      <c r="K129" s="254">
        <v>157.25</v>
      </c>
      <c r="L129" s="254">
        <v>152</v>
      </c>
      <c r="M129" s="254">
        <v>34.028370000000002</v>
      </c>
    </row>
    <row r="130" spans="1:13">
      <c r="A130" s="273">
        <v>121</v>
      </c>
      <c r="B130" s="254" t="s">
        <v>128</v>
      </c>
      <c r="C130" s="254">
        <v>695.35</v>
      </c>
      <c r="D130" s="256">
        <v>693.15</v>
      </c>
      <c r="E130" s="256">
        <v>684.94999999999993</v>
      </c>
      <c r="F130" s="256">
        <v>674.55</v>
      </c>
      <c r="G130" s="256">
        <v>666.34999999999991</v>
      </c>
      <c r="H130" s="256">
        <v>703.55</v>
      </c>
      <c r="I130" s="256">
        <v>711.75</v>
      </c>
      <c r="J130" s="256">
        <v>722.15</v>
      </c>
      <c r="K130" s="254">
        <v>701.35</v>
      </c>
      <c r="L130" s="254">
        <v>682.75</v>
      </c>
      <c r="M130" s="254">
        <v>56.696539999999999</v>
      </c>
    </row>
    <row r="131" spans="1:13">
      <c r="A131" s="273">
        <v>122</v>
      </c>
      <c r="B131" s="254" t="s">
        <v>127</v>
      </c>
      <c r="C131" s="254">
        <v>408.35</v>
      </c>
      <c r="D131" s="256">
        <v>404.05</v>
      </c>
      <c r="E131" s="256">
        <v>398.35</v>
      </c>
      <c r="F131" s="256">
        <v>388.35</v>
      </c>
      <c r="G131" s="256">
        <v>382.65000000000003</v>
      </c>
      <c r="H131" s="256">
        <v>414.05</v>
      </c>
      <c r="I131" s="256">
        <v>419.74999999999994</v>
      </c>
      <c r="J131" s="256">
        <v>429.75</v>
      </c>
      <c r="K131" s="254">
        <v>409.75</v>
      </c>
      <c r="L131" s="254">
        <v>394.05</v>
      </c>
      <c r="M131" s="254">
        <v>109.10974</v>
      </c>
    </row>
    <row r="132" spans="1:13">
      <c r="A132" s="273">
        <v>123</v>
      </c>
      <c r="B132" s="254" t="s">
        <v>129</v>
      </c>
      <c r="C132" s="254">
        <v>3117.9</v>
      </c>
      <c r="D132" s="256">
        <v>3119.4666666666672</v>
      </c>
      <c r="E132" s="256">
        <v>3093.4833333333345</v>
      </c>
      <c r="F132" s="256">
        <v>3069.0666666666675</v>
      </c>
      <c r="G132" s="256">
        <v>3043.0833333333348</v>
      </c>
      <c r="H132" s="256">
        <v>3143.8833333333341</v>
      </c>
      <c r="I132" s="256">
        <v>3169.8666666666668</v>
      </c>
      <c r="J132" s="256">
        <v>3194.2833333333338</v>
      </c>
      <c r="K132" s="254">
        <v>3145.45</v>
      </c>
      <c r="L132" s="254">
        <v>3095.05</v>
      </c>
      <c r="M132" s="254">
        <v>1.9520299999999999</v>
      </c>
    </row>
    <row r="133" spans="1:13">
      <c r="A133" s="273">
        <v>124</v>
      </c>
      <c r="B133" s="254" t="s">
        <v>131</v>
      </c>
      <c r="C133" s="254">
        <v>1733.05</v>
      </c>
      <c r="D133" s="256">
        <v>1734.4166666666667</v>
      </c>
      <c r="E133" s="256">
        <v>1720.8333333333335</v>
      </c>
      <c r="F133" s="256">
        <v>1708.6166666666668</v>
      </c>
      <c r="G133" s="256">
        <v>1695.0333333333335</v>
      </c>
      <c r="H133" s="256">
        <v>1746.6333333333334</v>
      </c>
      <c r="I133" s="256">
        <v>1760.2166666666669</v>
      </c>
      <c r="J133" s="256">
        <v>1772.4333333333334</v>
      </c>
      <c r="K133" s="254">
        <v>1748</v>
      </c>
      <c r="L133" s="254">
        <v>1722.2</v>
      </c>
      <c r="M133" s="254">
        <v>35.005070000000003</v>
      </c>
    </row>
    <row r="134" spans="1:13">
      <c r="A134" s="273">
        <v>125</v>
      </c>
      <c r="B134" s="254" t="s">
        <v>132</v>
      </c>
      <c r="C134" s="254">
        <v>95.05</v>
      </c>
      <c r="D134" s="256">
        <v>95.333333333333329</v>
      </c>
      <c r="E134" s="256">
        <v>94.36666666666666</v>
      </c>
      <c r="F134" s="256">
        <v>93.683333333333337</v>
      </c>
      <c r="G134" s="256">
        <v>92.716666666666669</v>
      </c>
      <c r="H134" s="256">
        <v>96.016666666666652</v>
      </c>
      <c r="I134" s="256">
        <v>96.98333333333332</v>
      </c>
      <c r="J134" s="256">
        <v>97.666666666666643</v>
      </c>
      <c r="K134" s="254">
        <v>96.3</v>
      </c>
      <c r="L134" s="254">
        <v>94.65</v>
      </c>
      <c r="M134" s="254">
        <v>65.364490000000004</v>
      </c>
    </row>
    <row r="135" spans="1:13">
      <c r="A135" s="273">
        <v>126</v>
      </c>
      <c r="B135" s="254" t="s">
        <v>259</v>
      </c>
      <c r="C135" s="254">
        <v>2885.45</v>
      </c>
      <c r="D135" s="256">
        <v>2903.6666666666665</v>
      </c>
      <c r="E135" s="256">
        <v>2857.333333333333</v>
      </c>
      <c r="F135" s="256">
        <v>2829.2166666666667</v>
      </c>
      <c r="G135" s="256">
        <v>2782.8833333333332</v>
      </c>
      <c r="H135" s="256">
        <v>2931.7833333333328</v>
      </c>
      <c r="I135" s="256">
        <v>2978.1166666666659</v>
      </c>
      <c r="J135" s="256">
        <v>3006.2333333333327</v>
      </c>
      <c r="K135" s="254">
        <v>2950</v>
      </c>
      <c r="L135" s="254">
        <v>2875.55</v>
      </c>
      <c r="M135" s="254">
        <v>1.1787799999999999</v>
      </c>
    </row>
    <row r="136" spans="1:13">
      <c r="A136" s="273">
        <v>127</v>
      </c>
      <c r="B136" s="254" t="s">
        <v>133</v>
      </c>
      <c r="C136" s="254">
        <v>468.2</v>
      </c>
      <c r="D136" s="256">
        <v>469.08333333333331</v>
      </c>
      <c r="E136" s="256">
        <v>466.16666666666663</v>
      </c>
      <c r="F136" s="256">
        <v>464.13333333333333</v>
      </c>
      <c r="G136" s="256">
        <v>461.21666666666664</v>
      </c>
      <c r="H136" s="256">
        <v>471.11666666666662</v>
      </c>
      <c r="I136" s="256">
        <v>474.03333333333325</v>
      </c>
      <c r="J136" s="256">
        <v>476.06666666666661</v>
      </c>
      <c r="K136" s="254">
        <v>472</v>
      </c>
      <c r="L136" s="254">
        <v>467.05</v>
      </c>
      <c r="M136" s="254">
        <v>23.502230000000001</v>
      </c>
    </row>
    <row r="137" spans="1:13">
      <c r="A137" s="273">
        <v>128</v>
      </c>
      <c r="B137" s="254" t="s">
        <v>260</v>
      </c>
      <c r="C137" s="254">
        <v>4122.1499999999996</v>
      </c>
      <c r="D137" s="256">
        <v>4152.9000000000005</v>
      </c>
      <c r="E137" s="256">
        <v>4080.8000000000011</v>
      </c>
      <c r="F137" s="256">
        <v>4039.4500000000007</v>
      </c>
      <c r="G137" s="256">
        <v>3967.3500000000013</v>
      </c>
      <c r="H137" s="256">
        <v>4194.2500000000009</v>
      </c>
      <c r="I137" s="256">
        <v>4266.3500000000013</v>
      </c>
      <c r="J137" s="256">
        <v>4307.7000000000007</v>
      </c>
      <c r="K137" s="254">
        <v>4225</v>
      </c>
      <c r="L137" s="254">
        <v>4111.55</v>
      </c>
      <c r="M137" s="254">
        <v>2.6146500000000001</v>
      </c>
    </row>
    <row r="138" spans="1:13">
      <c r="A138" s="273">
        <v>129</v>
      </c>
      <c r="B138" s="254" t="s">
        <v>134</v>
      </c>
      <c r="C138" s="254">
        <v>1514.45</v>
      </c>
      <c r="D138" s="256">
        <v>1517.5833333333333</v>
      </c>
      <c r="E138" s="256">
        <v>1507.2166666666665</v>
      </c>
      <c r="F138" s="256">
        <v>1499.9833333333331</v>
      </c>
      <c r="G138" s="256">
        <v>1489.6166666666663</v>
      </c>
      <c r="H138" s="256">
        <v>1524.8166666666666</v>
      </c>
      <c r="I138" s="256">
        <v>1535.1833333333334</v>
      </c>
      <c r="J138" s="256">
        <v>1542.4166666666667</v>
      </c>
      <c r="K138" s="254">
        <v>1527.95</v>
      </c>
      <c r="L138" s="254">
        <v>1510.35</v>
      </c>
      <c r="M138" s="254">
        <v>11.73658</v>
      </c>
    </row>
    <row r="139" spans="1:13">
      <c r="A139" s="273">
        <v>130</v>
      </c>
      <c r="B139" s="254" t="s">
        <v>135</v>
      </c>
      <c r="C139" s="254">
        <v>1164.25</v>
      </c>
      <c r="D139" s="256">
        <v>1162.9166666666667</v>
      </c>
      <c r="E139" s="256">
        <v>1156.4833333333336</v>
      </c>
      <c r="F139" s="256">
        <v>1148.7166666666669</v>
      </c>
      <c r="G139" s="256">
        <v>1142.2833333333338</v>
      </c>
      <c r="H139" s="256">
        <v>1170.6833333333334</v>
      </c>
      <c r="I139" s="256">
        <v>1177.1166666666663</v>
      </c>
      <c r="J139" s="256">
        <v>1184.8833333333332</v>
      </c>
      <c r="K139" s="254">
        <v>1169.3499999999999</v>
      </c>
      <c r="L139" s="254">
        <v>1155.1500000000001</v>
      </c>
      <c r="M139" s="254">
        <v>13.027369999999999</v>
      </c>
    </row>
    <row r="140" spans="1:13">
      <c r="A140" s="273">
        <v>131</v>
      </c>
      <c r="B140" s="254" t="s">
        <v>146</v>
      </c>
      <c r="C140" s="254">
        <v>80554.649999999994</v>
      </c>
      <c r="D140" s="256">
        <v>80614.833333333328</v>
      </c>
      <c r="E140" s="256">
        <v>80080.816666666651</v>
      </c>
      <c r="F140" s="256">
        <v>79606.983333333323</v>
      </c>
      <c r="G140" s="256">
        <v>79072.966666666645</v>
      </c>
      <c r="H140" s="256">
        <v>81088.666666666657</v>
      </c>
      <c r="I140" s="256">
        <v>81622.683333333349</v>
      </c>
      <c r="J140" s="256">
        <v>82096.516666666663</v>
      </c>
      <c r="K140" s="254">
        <v>81148.850000000006</v>
      </c>
      <c r="L140" s="254">
        <v>80141</v>
      </c>
      <c r="M140" s="254">
        <v>0.10158</v>
      </c>
    </row>
    <row r="141" spans="1:13">
      <c r="A141" s="273">
        <v>132</v>
      </c>
      <c r="B141" s="254" t="s">
        <v>143</v>
      </c>
      <c r="C141" s="254">
        <v>1151.2</v>
      </c>
      <c r="D141" s="256">
        <v>1144.5333333333333</v>
      </c>
      <c r="E141" s="256">
        <v>1132.0666666666666</v>
      </c>
      <c r="F141" s="256">
        <v>1112.9333333333334</v>
      </c>
      <c r="G141" s="256">
        <v>1100.4666666666667</v>
      </c>
      <c r="H141" s="256">
        <v>1163.6666666666665</v>
      </c>
      <c r="I141" s="256">
        <v>1176.1333333333332</v>
      </c>
      <c r="J141" s="256">
        <v>1195.2666666666664</v>
      </c>
      <c r="K141" s="254">
        <v>1157</v>
      </c>
      <c r="L141" s="254">
        <v>1125.4000000000001</v>
      </c>
      <c r="M141" s="254">
        <v>12.16305</v>
      </c>
    </row>
    <row r="142" spans="1:13">
      <c r="A142" s="273">
        <v>133</v>
      </c>
      <c r="B142" s="254" t="s">
        <v>137</v>
      </c>
      <c r="C142" s="254">
        <v>158.65</v>
      </c>
      <c r="D142" s="256">
        <v>159.1</v>
      </c>
      <c r="E142" s="256">
        <v>157.79999999999998</v>
      </c>
      <c r="F142" s="256">
        <v>156.94999999999999</v>
      </c>
      <c r="G142" s="256">
        <v>155.64999999999998</v>
      </c>
      <c r="H142" s="256">
        <v>159.94999999999999</v>
      </c>
      <c r="I142" s="256">
        <v>161.25</v>
      </c>
      <c r="J142" s="256">
        <v>162.1</v>
      </c>
      <c r="K142" s="254">
        <v>160.4</v>
      </c>
      <c r="L142" s="254">
        <v>158.25</v>
      </c>
      <c r="M142" s="254">
        <v>36.357030000000002</v>
      </c>
    </row>
    <row r="143" spans="1:13">
      <c r="A143" s="273">
        <v>134</v>
      </c>
      <c r="B143" s="254" t="s">
        <v>136</v>
      </c>
      <c r="C143" s="254">
        <v>793.5</v>
      </c>
      <c r="D143" s="256">
        <v>793.91666666666663</v>
      </c>
      <c r="E143" s="256">
        <v>788.83333333333326</v>
      </c>
      <c r="F143" s="256">
        <v>784.16666666666663</v>
      </c>
      <c r="G143" s="256">
        <v>779.08333333333326</v>
      </c>
      <c r="H143" s="256">
        <v>798.58333333333326</v>
      </c>
      <c r="I143" s="256">
        <v>803.66666666666652</v>
      </c>
      <c r="J143" s="256">
        <v>808.33333333333326</v>
      </c>
      <c r="K143" s="254">
        <v>799</v>
      </c>
      <c r="L143" s="254">
        <v>789.25</v>
      </c>
      <c r="M143" s="254">
        <v>14.09432</v>
      </c>
    </row>
    <row r="144" spans="1:13">
      <c r="A144" s="273">
        <v>135</v>
      </c>
      <c r="B144" s="254" t="s">
        <v>138</v>
      </c>
      <c r="C144" s="254">
        <v>164.1</v>
      </c>
      <c r="D144" s="256">
        <v>164.28333333333333</v>
      </c>
      <c r="E144" s="256">
        <v>163.26666666666665</v>
      </c>
      <c r="F144" s="256">
        <v>162.43333333333331</v>
      </c>
      <c r="G144" s="256">
        <v>161.41666666666663</v>
      </c>
      <c r="H144" s="256">
        <v>165.11666666666667</v>
      </c>
      <c r="I144" s="256">
        <v>166.13333333333338</v>
      </c>
      <c r="J144" s="256">
        <v>166.9666666666667</v>
      </c>
      <c r="K144" s="254">
        <v>165.3</v>
      </c>
      <c r="L144" s="254">
        <v>163.44999999999999</v>
      </c>
      <c r="M144" s="254">
        <v>24.616540000000001</v>
      </c>
    </row>
    <row r="145" spans="1:13">
      <c r="A145" s="273">
        <v>136</v>
      </c>
      <c r="B145" s="254" t="s">
        <v>139</v>
      </c>
      <c r="C145" s="254">
        <v>509.55</v>
      </c>
      <c r="D145" s="256">
        <v>509.76666666666665</v>
      </c>
      <c r="E145" s="256">
        <v>506.0333333333333</v>
      </c>
      <c r="F145" s="256">
        <v>502.51666666666665</v>
      </c>
      <c r="G145" s="256">
        <v>498.7833333333333</v>
      </c>
      <c r="H145" s="256">
        <v>513.2833333333333</v>
      </c>
      <c r="I145" s="256">
        <v>517.01666666666665</v>
      </c>
      <c r="J145" s="256">
        <v>520.5333333333333</v>
      </c>
      <c r="K145" s="254">
        <v>513.5</v>
      </c>
      <c r="L145" s="254">
        <v>506.25</v>
      </c>
      <c r="M145" s="254">
        <v>10.816890000000001</v>
      </c>
    </row>
    <row r="146" spans="1:13">
      <c r="A146" s="273">
        <v>137</v>
      </c>
      <c r="B146" s="254" t="s">
        <v>140</v>
      </c>
      <c r="C146" s="254">
        <v>7596.25</v>
      </c>
      <c r="D146" s="256">
        <v>7621.8833333333341</v>
      </c>
      <c r="E146" s="256">
        <v>7545.7666666666682</v>
      </c>
      <c r="F146" s="256">
        <v>7495.2833333333338</v>
      </c>
      <c r="G146" s="256">
        <v>7419.1666666666679</v>
      </c>
      <c r="H146" s="256">
        <v>7672.3666666666686</v>
      </c>
      <c r="I146" s="256">
        <v>7748.4833333333354</v>
      </c>
      <c r="J146" s="256">
        <v>7798.966666666669</v>
      </c>
      <c r="K146" s="254">
        <v>7698</v>
      </c>
      <c r="L146" s="254">
        <v>7571.4</v>
      </c>
      <c r="M146" s="254">
        <v>4.3336399999999999</v>
      </c>
    </row>
    <row r="147" spans="1:13">
      <c r="A147" s="273">
        <v>138</v>
      </c>
      <c r="B147" s="254" t="s">
        <v>142</v>
      </c>
      <c r="C147" s="254">
        <v>1079.5999999999999</v>
      </c>
      <c r="D147" s="256">
        <v>1078.8166666666666</v>
      </c>
      <c r="E147" s="256">
        <v>1064.3833333333332</v>
      </c>
      <c r="F147" s="256">
        <v>1049.1666666666665</v>
      </c>
      <c r="G147" s="256">
        <v>1034.7333333333331</v>
      </c>
      <c r="H147" s="256">
        <v>1094.0333333333333</v>
      </c>
      <c r="I147" s="256">
        <v>1108.4666666666667</v>
      </c>
      <c r="J147" s="256">
        <v>1123.6833333333334</v>
      </c>
      <c r="K147" s="254">
        <v>1093.25</v>
      </c>
      <c r="L147" s="254">
        <v>1063.5999999999999</v>
      </c>
      <c r="M147" s="254">
        <v>8.1859500000000001</v>
      </c>
    </row>
    <row r="148" spans="1:13">
      <c r="A148" s="273">
        <v>139</v>
      </c>
      <c r="B148" s="254" t="s">
        <v>144</v>
      </c>
      <c r="C148" s="254">
        <v>2551.5</v>
      </c>
      <c r="D148" s="256">
        <v>2545.25</v>
      </c>
      <c r="E148" s="256">
        <v>2522.85</v>
      </c>
      <c r="F148" s="256">
        <v>2494.1999999999998</v>
      </c>
      <c r="G148" s="256">
        <v>2471.7999999999997</v>
      </c>
      <c r="H148" s="256">
        <v>2573.9</v>
      </c>
      <c r="I148" s="256">
        <v>2596.2999999999997</v>
      </c>
      <c r="J148" s="256">
        <v>2624.9500000000003</v>
      </c>
      <c r="K148" s="254">
        <v>2567.65</v>
      </c>
      <c r="L148" s="254">
        <v>2516.6</v>
      </c>
      <c r="M148" s="254">
        <v>3.6026699999999998</v>
      </c>
    </row>
    <row r="149" spans="1:13">
      <c r="A149" s="273">
        <v>140</v>
      </c>
      <c r="B149" s="254" t="s">
        <v>145</v>
      </c>
      <c r="C149" s="254">
        <v>235.3</v>
      </c>
      <c r="D149" s="256">
        <v>236.13333333333333</v>
      </c>
      <c r="E149" s="256">
        <v>233.51666666666665</v>
      </c>
      <c r="F149" s="256">
        <v>231.73333333333332</v>
      </c>
      <c r="G149" s="256">
        <v>229.11666666666665</v>
      </c>
      <c r="H149" s="256">
        <v>237.91666666666666</v>
      </c>
      <c r="I149" s="256">
        <v>240.53333333333333</v>
      </c>
      <c r="J149" s="256">
        <v>242.31666666666666</v>
      </c>
      <c r="K149" s="254">
        <v>238.75</v>
      </c>
      <c r="L149" s="254">
        <v>234.35</v>
      </c>
      <c r="M149" s="254">
        <v>43.758879999999998</v>
      </c>
    </row>
    <row r="150" spans="1:13">
      <c r="A150" s="273">
        <v>141</v>
      </c>
      <c r="B150" s="254" t="s">
        <v>262</v>
      </c>
      <c r="C150" s="254">
        <v>2049.4</v>
      </c>
      <c r="D150" s="256">
        <v>2056.5</v>
      </c>
      <c r="E150" s="256">
        <v>2033</v>
      </c>
      <c r="F150" s="256">
        <v>2016.6</v>
      </c>
      <c r="G150" s="256">
        <v>1993.1</v>
      </c>
      <c r="H150" s="256">
        <v>2072.9</v>
      </c>
      <c r="I150" s="256">
        <v>2096.4</v>
      </c>
      <c r="J150" s="256">
        <v>2112.8000000000002</v>
      </c>
      <c r="K150" s="254">
        <v>2080</v>
      </c>
      <c r="L150" s="254">
        <v>2040.1</v>
      </c>
      <c r="M150" s="254">
        <v>1.7548900000000001</v>
      </c>
    </row>
    <row r="151" spans="1:13">
      <c r="A151" s="273">
        <v>142</v>
      </c>
      <c r="B151" s="254" t="s">
        <v>147</v>
      </c>
      <c r="C151" s="254">
        <v>1489.95</v>
      </c>
      <c r="D151" s="256">
        <v>1486.6499999999999</v>
      </c>
      <c r="E151" s="256">
        <v>1478.2999999999997</v>
      </c>
      <c r="F151" s="256">
        <v>1466.6499999999999</v>
      </c>
      <c r="G151" s="256">
        <v>1458.2999999999997</v>
      </c>
      <c r="H151" s="256">
        <v>1498.2999999999997</v>
      </c>
      <c r="I151" s="256">
        <v>1506.6499999999996</v>
      </c>
      <c r="J151" s="256">
        <v>1518.2999999999997</v>
      </c>
      <c r="K151" s="254">
        <v>1495</v>
      </c>
      <c r="L151" s="254">
        <v>1475</v>
      </c>
      <c r="M151" s="254">
        <v>5.1126300000000002</v>
      </c>
    </row>
    <row r="152" spans="1:13">
      <c r="A152" s="273">
        <v>143</v>
      </c>
      <c r="B152" s="254" t="s">
        <v>263</v>
      </c>
      <c r="C152" s="254">
        <v>1088.25</v>
      </c>
      <c r="D152" s="256">
        <v>1084.8999999999999</v>
      </c>
      <c r="E152" s="256">
        <v>1074.7999999999997</v>
      </c>
      <c r="F152" s="256">
        <v>1061.3499999999999</v>
      </c>
      <c r="G152" s="256">
        <v>1051.2499999999998</v>
      </c>
      <c r="H152" s="256">
        <v>1098.3499999999997</v>
      </c>
      <c r="I152" s="256">
        <v>1108.4499999999996</v>
      </c>
      <c r="J152" s="256">
        <v>1121.8999999999996</v>
      </c>
      <c r="K152" s="254">
        <v>1095</v>
      </c>
      <c r="L152" s="254">
        <v>1071.45</v>
      </c>
      <c r="M152" s="254">
        <v>4.42401</v>
      </c>
    </row>
    <row r="153" spans="1:13">
      <c r="A153" s="273">
        <v>144</v>
      </c>
      <c r="B153" s="254" t="s">
        <v>152</v>
      </c>
      <c r="C153" s="254">
        <v>182.1</v>
      </c>
      <c r="D153" s="256">
        <v>181.94999999999996</v>
      </c>
      <c r="E153" s="256">
        <v>178.94999999999993</v>
      </c>
      <c r="F153" s="256">
        <v>175.79999999999998</v>
      </c>
      <c r="G153" s="256">
        <v>172.79999999999995</v>
      </c>
      <c r="H153" s="256">
        <v>185.09999999999991</v>
      </c>
      <c r="I153" s="256">
        <v>188.09999999999997</v>
      </c>
      <c r="J153" s="256">
        <v>191.24999999999989</v>
      </c>
      <c r="K153" s="254">
        <v>184.95</v>
      </c>
      <c r="L153" s="254">
        <v>178.8</v>
      </c>
      <c r="M153" s="254">
        <v>260.11423000000002</v>
      </c>
    </row>
    <row r="154" spans="1:13">
      <c r="A154" s="273">
        <v>145</v>
      </c>
      <c r="B154" s="254" t="s">
        <v>153</v>
      </c>
      <c r="C154" s="254">
        <v>116.15</v>
      </c>
      <c r="D154" s="256">
        <v>116.66666666666667</v>
      </c>
      <c r="E154" s="256">
        <v>115.48333333333335</v>
      </c>
      <c r="F154" s="256">
        <v>114.81666666666668</v>
      </c>
      <c r="G154" s="256">
        <v>113.63333333333335</v>
      </c>
      <c r="H154" s="256">
        <v>117.33333333333334</v>
      </c>
      <c r="I154" s="256">
        <v>118.51666666666665</v>
      </c>
      <c r="J154" s="256">
        <v>119.18333333333334</v>
      </c>
      <c r="K154" s="254">
        <v>117.85</v>
      </c>
      <c r="L154" s="254">
        <v>116</v>
      </c>
      <c r="M154" s="254">
        <v>107.09748</v>
      </c>
    </row>
    <row r="155" spans="1:13">
      <c r="A155" s="273">
        <v>146</v>
      </c>
      <c r="B155" s="254" t="s">
        <v>148</v>
      </c>
      <c r="C155" s="254">
        <v>80.05</v>
      </c>
      <c r="D155" s="256">
        <v>79.45</v>
      </c>
      <c r="E155" s="256">
        <v>74.600000000000009</v>
      </c>
      <c r="F155" s="256">
        <v>69.150000000000006</v>
      </c>
      <c r="G155" s="256">
        <v>64.300000000000011</v>
      </c>
      <c r="H155" s="256">
        <v>84.9</v>
      </c>
      <c r="I155" s="256">
        <v>89.75</v>
      </c>
      <c r="J155" s="256">
        <v>95.2</v>
      </c>
      <c r="K155" s="254">
        <v>84.3</v>
      </c>
      <c r="L155" s="254">
        <v>74</v>
      </c>
      <c r="M155" s="254">
        <v>1961.5646999999999</v>
      </c>
    </row>
    <row r="156" spans="1:13">
      <c r="A156" s="273">
        <v>147</v>
      </c>
      <c r="B156" s="254" t="s">
        <v>450</v>
      </c>
      <c r="C156" s="254">
        <v>3709.8</v>
      </c>
      <c r="D156" s="256">
        <v>3693.35</v>
      </c>
      <c r="E156" s="256">
        <v>3642.45</v>
      </c>
      <c r="F156" s="256">
        <v>3575.1</v>
      </c>
      <c r="G156" s="256">
        <v>3524.2</v>
      </c>
      <c r="H156" s="256">
        <v>3760.7</v>
      </c>
      <c r="I156" s="256">
        <v>3811.6000000000004</v>
      </c>
      <c r="J156" s="256">
        <v>3878.95</v>
      </c>
      <c r="K156" s="254">
        <v>3744.25</v>
      </c>
      <c r="L156" s="254">
        <v>3626</v>
      </c>
      <c r="M156" s="254">
        <v>6.5495999999999999</v>
      </c>
    </row>
    <row r="157" spans="1:13">
      <c r="A157" s="273">
        <v>148</v>
      </c>
      <c r="B157" s="254" t="s">
        <v>151</v>
      </c>
      <c r="C157" s="254">
        <v>17506.150000000001</v>
      </c>
      <c r="D157" s="256">
        <v>17526.55</v>
      </c>
      <c r="E157" s="256">
        <v>17433.099999999999</v>
      </c>
      <c r="F157" s="256">
        <v>17360.05</v>
      </c>
      <c r="G157" s="256">
        <v>17266.599999999999</v>
      </c>
      <c r="H157" s="256">
        <v>17599.599999999999</v>
      </c>
      <c r="I157" s="256">
        <v>17693.050000000003</v>
      </c>
      <c r="J157" s="256">
        <v>17766.099999999999</v>
      </c>
      <c r="K157" s="254">
        <v>17620</v>
      </c>
      <c r="L157" s="254">
        <v>17453.5</v>
      </c>
      <c r="M157" s="254">
        <v>0.40450000000000003</v>
      </c>
    </row>
    <row r="158" spans="1:13">
      <c r="A158" s="273">
        <v>149</v>
      </c>
      <c r="B158" s="254" t="s">
        <v>790</v>
      </c>
      <c r="C158" s="254">
        <v>368.15</v>
      </c>
      <c r="D158" s="256">
        <v>366.88333333333338</v>
      </c>
      <c r="E158" s="256">
        <v>362.26666666666677</v>
      </c>
      <c r="F158" s="256">
        <v>356.38333333333338</v>
      </c>
      <c r="G158" s="256">
        <v>351.76666666666677</v>
      </c>
      <c r="H158" s="256">
        <v>372.76666666666677</v>
      </c>
      <c r="I158" s="256">
        <v>377.38333333333344</v>
      </c>
      <c r="J158" s="256">
        <v>383.26666666666677</v>
      </c>
      <c r="K158" s="254">
        <v>371.5</v>
      </c>
      <c r="L158" s="254">
        <v>361</v>
      </c>
      <c r="M158" s="254">
        <v>11.41826</v>
      </c>
    </row>
    <row r="159" spans="1:13">
      <c r="A159" s="273">
        <v>150</v>
      </c>
      <c r="B159" s="254" t="s">
        <v>265</v>
      </c>
      <c r="C159" s="254">
        <v>606.85</v>
      </c>
      <c r="D159" s="256">
        <v>611.45000000000005</v>
      </c>
      <c r="E159" s="256">
        <v>598.70000000000005</v>
      </c>
      <c r="F159" s="256">
        <v>590.54999999999995</v>
      </c>
      <c r="G159" s="256">
        <v>577.79999999999995</v>
      </c>
      <c r="H159" s="256">
        <v>619.60000000000014</v>
      </c>
      <c r="I159" s="256">
        <v>632.35000000000014</v>
      </c>
      <c r="J159" s="256">
        <v>640.50000000000023</v>
      </c>
      <c r="K159" s="254">
        <v>624.20000000000005</v>
      </c>
      <c r="L159" s="254">
        <v>603.29999999999995</v>
      </c>
      <c r="M159" s="254">
        <v>5.7119200000000001</v>
      </c>
    </row>
    <row r="160" spans="1:13">
      <c r="A160" s="273">
        <v>151</v>
      </c>
      <c r="B160" s="254" t="s">
        <v>155</v>
      </c>
      <c r="C160" s="254">
        <v>122.35</v>
      </c>
      <c r="D160" s="256">
        <v>122.88333333333333</v>
      </c>
      <c r="E160" s="256">
        <v>121.26666666666665</v>
      </c>
      <c r="F160" s="256">
        <v>120.18333333333332</v>
      </c>
      <c r="G160" s="256">
        <v>118.56666666666665</v>
      </c>
      <c r="H160" s="256">
        <v>123.96666666666665</v>
      </c>
      <c r="I160" s="256">
        <v>125.58333333333333</v>
      </c>
      <c r="J160" s="256">
        <v>126.66666666666666</v>
      </c>
      <c r="K160" s="254">
        <v>124.5</v>
      </c>
      <c r="L160" s="254">
        <v>121.8</v>
      </c>
      <c r="M160" s="254">
        <v>237.28169</v>
      </c>
    </row>
    <row r="161" spans="1:13">
      <c r="A161" s="273">
        <v>152</v>
      </c>
      <c r="B161" s="254" t="s">
        <v>154</v>
      </c>
      <c r="C161" s="254">
        <v>162.05000000000001</v>
      </c>
      <c r="D161" s="256">
        <v>161.04999999999998</v>
      </c>
      <c r="E161" s="256">
        <v>158.09999999999997</v>
      </c>
      <c r="F161" s="256">
        <v>154.14999999999998</v>
      </c>
      <c r="G161" s="256">
        <v>151.19999999999996</v>
      </c>
      <c r="H161" s="256">
        <v>164.99999999999997</v>
      </c>
      <c r="I161" s="256">
        <v>167.94999999999996</v>
      </c>
      <c r="J161" s="256">
        <v>171.89999999999998</v>
      </c>
      <c r="K161" s="254">
        <v>164</v>
      </c>
      <c r="L161" s="254">
        <v>157.1</v>
      </c>
      <c r="M161" s="254">
        <v>23.38205</v>
      </c>
    </row>
    <row r="162" spans="1:13">
      <c r="A162" s="273">
        <v>153</v>
      </c>
      <c r="B162" s="254" t="s">
        <v>266</v>
      </c>
      <c r="C162" s="254">
        <v>3593.95</v>
      </c>
      <c r="D162" s="256">
        <v>3607.1166666666668</v>
      </c>
      <c r="E162" s="256">
        <v>3566.8333333333335</v>
      </c>
      <c r="F162" s="256">
        <v>3539.7166666666667</v>
      </c>
      <c r="G162" s="256">
        <v>3499.4333333333334</v>
      </c>
      <c r="H162" s="256">
        <v>3634.2333333333336</v>
      </c>
      <c r="I162" s="256">
        <v>3674.5166666666664</v>
      </c>
      <c r="J162" s="256">
        <v>3701.6333333333337</v>
      </c>
      <c r="K162" s="254">
        <v>3647.4</v>
      </c>
      <c r="L162" s="254">
        <v>3580</v>
      </c>
      <c r="M162" s="254">
        <v>0.47391</v>
      </c>
    </row>
    <row r="163" spans="1:13">
      <c r="A163" s="273">
        <v>154</v>
      </c>
      <c r="B163" s="254" t="s">
        <v>267</v>
      </c>
      <c r="C163" s="254">
        <v>2939.9</v>
      </c>
      <c r="D163" s="256">
        <v>2929.2000000000003</v>
      </c>
      <c r="E163" s="256">
        <v>2897.8000000000006</v>
      </c>
      <c r="F163" s="256">
        <v>2855.7000000000003</v>
      </c>
      <c r="G163" s="256">
        <v>2824.3000000000006</v>
      </c>
      <c r="H163" s="256">
        <v>2971.3000000000006</v>
      </c>
      <c r="I163" s="256">
        <v>3002.7000000000003</v>
      </c>
      <c r="J163" s="256">
        <v>3044.8000000000006</v>
      </c>
      <c r="K163" s="254">
        <v>2960.6</v>
      </c>
      <c r="L163" s="254">
        <v>2887.1</v>
      </c>
      <c r="M163" s="254">
        <v>2.6229</v>
      </c>
    </row>
    <row r="164" spans="1:13">
      <c r="A164" s="273">
        <v>155</v>
      </c>
      <c r="B164" s="254" t="s">
        <v>156</v>
      </c>
      <c r="C164" s="254">
        <v>29588.35</v>
      </c>
      <c r="D164" s="256">
        <v>29531.583333333332</v>
      </c>
      <c r="E164" s="256">
        <v>29438.166666666664</v>
      </c>
      <c r="F164" s="256">
        <v>29287.983333333334</v>
      </c>
      <c r="G164" s="256">
        <v>29194.566666666666</v>
      </c>
      <c r="H164" s="256">
        <v>29681.766666666663</v>
      </c>
      <c r="I164" s="256">
        <v>29775.183333333327</v>
      </c>
      <c r="J164" s="256">
        <v>29925.366666666661</v>
      </c>
      <c r="K164" s="254">
        <v>29625</v>
      </c>
      <c r="L164" s="254">
        <v>29381.4</v>
      </c>
      <c r="M164" s="254">
        <v>0.22703000000000001</v>
      </c>
    </row>
    <row r="165" spans="1:13">
      <c r="A165" s="273">
        <v>156</v>
      </c>
      <c r="B165" s="254" t="s">
        <v>158</v>
      </c>
      <c r="C165" s="254">
        <v>227.85</v>
      </c>
      <c r="D165" s="256">
        <v>228.13333333333335</v>
      </c>
      <c r="E165" s="256">
        <v>227.01666666666671</v>
      </c>
      <c r="F165" s="256">
        <v>226.18333333333337</v>
      </c>
      <c r="G165" s="256">
        <v>225.06666666666672</v>
      </c>
      <c r="H165" s="256">
        <v>228.9666666666667</v>
      </c>
      <c r="I165" s="256">
        <v>230.08333333333331</v>
      </c>
      <c r="J165" s="256">
        <v>230.91666666666669</v>
      </c>
      <c r="K165" s="254">
        <v>229.25</v>
      </c>
      <c r="L165" s="254">
        <v>227.3</v>
      </c>
      <c r="M165" s="254">
        <v>12.087590000000001</v>
      </c>
    </row>
    <row r="166" spans="1:13">
      <c r="A166" s="273">
        <v>157</v>
      </c>
      <c r="B166" s="254" t="s">
        <v>269</v>
      </c>
      <c r="C166" s="254">
        <v>5578.95</v>
      </c>
      <c r="D166" s="256">
        <v>5578.7</v>
      </c>
      <c r="E166" s="256">
        <v>5535.5499999999993</v>
      </c>
      <c r="F166" s="256">
        <v>5492.15</v>
      </c>
      <c r="G166" s="256">
        <v>5448.9999999999991</v>
      </c>
      <c r="H166" s="256">
        <v>5622.0999999999995</v>
      </c>
      <c r="I166" s="256">
        <v>5665.2499999999991</v>
      </c>
      <c r="J166" s="256">
        <v>5708.65</v>
      </c>
      <c r="K166" s="254">
        <v>5621.85</v>
      </c>
      <c r="L166" s="254">
        <v>5535.3</v>
      </c>
      <c r="M166" s="254">
        <v>0.36303000000000002</v>
      </c>
    </row>
    <row r="167" spans="1:13">
      <c r="A167" s="273">
        <v>158</v>
      </c>
      <c r="B167" s="254" t="s">
        <v>160</v>
      </c>
      <c r="C167" s="254">
        <v>2155.1999999999998</v>
      </c>
      <c r="D167" s="256">
        <v>2156.4166666666665</v>
      </c>
      <c r="E167" s="256">
        <v>2134.0333333333328</v>
      </c>
      <c r="F167" s="256">
        <v>2112.8666666666663</v>
      </c>
      <c r="G167" s="256">
        <v>2090.4833333333327</v>
      </c>
      <c r="H167" s="256">
        <v>2177.583333333333</v>
      </c>
      <c r="I167" s="256">
        <v>2199.9666666666672</v>
      </c>
      <c r="J167" s="256">
        <v>2221.1333333333332</v>
      </c>
      <c r="K167" s="254">
        <v>2178.8000000000002</v>
      </c>
      <c r="L167" s="254">
        <v>2135.25</v>
      </c>
      <c r="M167" s="254">
        <v>2.75535</v>
      </c>
    </row>
    <row r="168" spans="1:13">
      <c r="A168" s="273">
        <v>159</v>
      </c>
      <c r="B168" s="254" t="s">
        <v>157</v>
      </c>
      <c r="C168" s="254">
        <v>2417.0500000000002</v>
      </c>
      <c r="D168" s="256">
        <v>2447.8333333333335</v>
      </c>
      <c r="E168" s="256">
        <v>2374.7666666666669</v>
      </c>
      <c r="F168" s="256">
        <v>2332.4833333333336</v>
      </c>
      <c r="G168" s="256">
        <v>2259.416666666667</v>
      </c>
      <c r="H168" s="256">
        <v>2490.1166666666668</v>
      </c>
      <c r="I168" s="256">
        <v>2563.1833333333334</v>
      </c>
      <c r="J168" s="256">
        <v>2605.4666666666667</v>
      </c>
      <c r="K168" s="254">
        <v>2520.9</v>
      </c>
      <c r="L168" s="254">
        <v>2405.5500000000002</v>
      </c>
      <c r="M168" s="254">
        <v>13.875540000000001</v>
      </c>
    </row>
    <row r="169" spans="1:13">
      <c r="A169" s="273">
        <v>160</v>
      </c>
      <c r="B169" s="254" t="s">
        <v>461</v>
      </c>
      <c r="C169" s="254">
        <v>1948.55</v>
      </c>
      <c r="D169" s="256">
        <v>1956.8</v>
      </c>
      <c r="E169" s="256">
        <v>1931.75</v>
      </c>
      <c r="F169" s="256">
        <v>1914.95</v>
      </c>
      <c r="G169" s="256">
        <v>1889.9</v>
      </c>
      <c r="H169" s="256">
        <v>1973.6</v>
      </c>
      <c r="I169" s="256">
        <v>1998.6499999999996</v>
      </c>
      <c r="J169" s="256">
        <v>2015.4499999999998</v>
      </c>
      <c r="K169" s="254">
        <v>1981.85</v>
      </c>
      <c r="L169" s="254">
        <v>1940</v>
      </c>
      <c r="M169" s="254">
        <v>1.34196</v>
      </c>
    </row>
    <row r="170" spans="1:13">
      <c r="A170" s="273">
        <v>161</v>
      </c>
      <c r="B170" s="254" t="s">
        <v>159</v>
      </c>
      <c r="C170" s="254">
        <v>124.15</v>
      </c>
      <c r="D170" s="256">
        <v>124.46666666666665</v>
      </c>
      <c r="E170" s="256">
        <v>123.08333333333331</v>
      </c>
      <c r="F170" s="256">
        <v>122.01666666666667</v>
      </c>
      <c r="G170" s="256">
        <v>120.63333333333333</v>
      </c>
      <c r="H170" s="256">
        <v>125.5333333333333</v>
      </c>
      <c r="I170" s="256">
        <v>126.91666666666666</v>
      </c>
      <c r="J170" s="256">
        <v>127.98333333333329</v>
      </c>
      <c r="K170" s="254">
        <v>125.85</v>
      </c>
      <c r="L170" s="254">
        <v>123.4</v>
      </c>
      <c r="M170" s="254">
        <v>58.224089999999997</v>
      </c>
    </row>
    <row r="171" spans="1:13">
      <c r="A171" s="273">
        <v>162</v>
      </c>
      <c r="B171" s="254" t="s">
        <v>162</v>
      </c>
      <c r="C171" s="254">
        <v>231.85</v>
      </c>
      <c r="D171" s="256">
        <v>231.68333333333331</v>
      </c>
      <c r="E171" s="256">
        <v>230.86666666666662</v>
      </c>
      <c r="F171" s="256">
        <v>229.8833333333333</v>
      </c>
      <c r="G171" s="256">
        <v>229.06666666666661</v>
      </c>
      <c r="H171" s="256">
        <v>232.66666666666663</v>
      </c>
      <c r="I171" s="256">
        <v>233.48333333333329</v>
      </c>
      <c r="J171" s="256">
        <v>234.46666666666664</v>
      </c>
      <c r="K171" s="254">
        <v>232.5</v>
      </c>
      <c r="L171" s="254">
        <v>230.7</v>
      </c>
      <c r="M171" s="254">
        <v>56.191490000000002</v>
      </c>
    </row>
    <row r="172" spans="1:13">
      <c r="A172" s="273">
        <v>163</v>
      </c>
      <c r="B172" s="254" t="s">
        <v>270</v>
      </c>
      <c r="C172" s="254">
        <v>289.39999999999998</v>
      </c>
      <c r="D172" s="256">
        <v>289.5333333333333</v>
      </c>
      <c r="E172" s="256">
        <v>285.56666666666661</v>
      </c>
      <c r="F172" s="256">
        <v>281.73333333333329</v>
      </c>
      <c r="G172" s="256">
        <v>277.76666666666659</v>
      </c>
      <c r="H172" s="256">
        <v>293.36666666666662</v>
      </c>
      <c r="I172" s="256">
        <v>297.33333333333331</v>
      </c>
      <c r="J172" s="256">
        <v>301.16666666666663</v>
      </c>
      <c r="K172" s="254">
        <v>293.5</v>
      </c>
      <c r="L172" s="254">
        <v>285.7</v>
      </c>
      <c r="M172" s="254">
        <v>3.0676000000000001</v>
      </c>
    </row>
    <row r="173" spans="1:13">
      <c r="A173" s="273">
        <v>164</v>
      </c>
      <c r="B173" s="254" t="s">
        <v>271</v>
      </c>
      <c r="C173" s="254">
        <v>13605.4</v>
      </c>
      <c r="D173" s="256">
        <v>13693.166666666666</v>
      </c>
      <c r="E173" s="256">
        <v>13438.233333333332</v>
      </c>
      <c r="F173" s="256">
        <v>13271.066666666666</v>
      </c>
      <c r="G173" s="256">
        <v>13016.133333333331</v>
      </c>
      <c r="H173" s="256">
        <v>13860.333333333332</v>
      </c>
      <c r="I173" s="256">
        <v>14115.266666666666</v>
      </c>
      <c r="J173" s="256">
        <v>14282.433333333332</v>
      </c>
      <c r="K173" s="254">
        <v>13948.1</v>
      </c>
      <c r="L173" s="254">
        <v>13526</v>
      </c>
      <c r="M173" s="254">
        <v>2.9340000000000001E-2</v>
      </c>
    </row>
    <row r="174" spans="1:13">
      <c r="A174" s="273">
        <v>165</v>
      </c>
      <c r="B174" s="254" t="s">
        <v>161</v>
      </c>
      <c r="C174" s="254">
        <v>43.35</v>
      </c>
      <c r="D174" s="256">
        <v>43.216666666666669</v>
      </c>
      <c r="E174" s="256">
        <v>42.733333333333334</v>
      </c>
      <c r="F174" s="256">
        <v>42.116666666666667</v>
      </c>
      <c r="G174" s="256">
        <v>41.633333333333333</v>
      </c>
      <c r="H174" s="256">
        <v>43.833333333333336</v>
      </c>
      <c r="I174" s="256">
        <v>44.31666666666667</v>
      </c>
      <c r="J174" s="256">
        <v>44.933333333333337</v>
      </c>
      <c r="K174" s="254">
        <v>43.7</v>
      </c>
      <c r="L174" s="254">
        <v>42.6</v>
      </c>
      <c r="M174" s="254">
        <v>1655.9628499999999</v>
      </c>
    </row>
    <row r="175" spans="1:13">
      <c r="A175" s="273">
        <v>166</v>
      </c>
      <c r="B175" s="254" t="s">
        <v>165</v>
      </c>
      <c r="C175" s="254">
        <v>214.7</v>
      </c>
      <c r="D175" s="256">
        <v>214.78333333333333</v>
      </c>
      <c r="E175" s="256">
        <v>211.56666666666666</v>
      </c>
      <c r="F175" s="256">
        <v>208.43333333333334</v>
      </c>
      <c r="G175" s="256">
        <v>205.21666666666667</v>
      </c>
      <c r="H175" s="256">
        <v>217.91666666666666</v>
      </c>
      <c r="I175" s="256">
        <v>221.1333333333333</v>
      </c>
      <c r="J175" s="256">
        <v>224.26666666666665</v>
      </c>
      <c r="K175" s="254">
        <v>218</v>
      </c>
      <c r="L175" s="254">
        <v>211.65</v>
      </c>
      <c r="M175" s="254">
        <v>69.429259999999999</v>
      </c>
    </row>
    <row r="176" spans="1:13">
      <c r="A176" s="273">
        <v>167</v>
      </c>
      <c r="B176" s="254" t="s">
        <v>166</v>
      </c>
      <c r="C176" s="254">
        <v>142.55000000000001</v>
      </c>
      <c r="D176" s="256">
        <v>143.31666666666666</v>
      </c>
      <c r="E176" s="256">
        <v>141.53333333333333</v>
      </c>
      <c r="F176" s="256">
        <v>140.51666666666668</v>
      </c>
      <c r="G176" s="256">
        <v>138.73333333333335</v>
      </c>
      <c r="H176" s="256">
        <v>144.33333333333331</v>
      </c>
      <c r="I176" s="256">
        <v>146.11666666666662</v>
      </c>
      <c r="J176" s="256">
        <v>147.1333333333333</v>
      </c>
      <c r="K176" s="254">
        <v>145.1</v>
      </c>
      <c r="L176" s="254">
        <v>142.30000000000001</v>
      </c>
      <c r="M176" s="254">
        <v>29.023050000000001</v>
      </c>
    </row>
    <row r="177" spans="1:13">
      <c r="A177" s="273">
        <v>168</v>
      </c>
      <c r="B177" s="254" t="s">
        <v>273</v>
      </c>
      <c r="C177" s="254">
        <v>571.79999999999995</v>
      </c>
      <c r="D177" s="256">
        <v>573.65</v>
      </c>
      <c r="E177" s="256">
        <v>562.5</v>
      </c>
      <c r="F177" s="256">
        <v>553.20000000000005</v>
      </c>
      <c r="G177" s="256">
        <v>542.05000000000007</v>
      </c>
      <c r="H177" s="256">
        <v>582.94999999999993</v>
      </c>
      <c r="I177" s="256">
        <v>594.0999999999998</v>
      </c>
      <c r="J177" s="256">
        <v>603.39999999999986</v>
      </c>
      <c r="K177" s="254">
        <v>584.79999999999995</v>
      </c>
      <c r="L177" s="254">
        <v>564.35</v>
      </c>
      <c r="M177" s="254">
        <v>2.0634700000000001</v>
      </c>
    </row>
    <row r="178" spans="1:13">
      <c r="A178" s="273">
        <v>169</v>
      </c>
      <c r="B178" s="254" t="s">
        <v>167</v>
      </c>
      <c r="C178" s="254">
        <v>2086</v>
      </c>
      <c r="D178" s="256">
        <v>2097.8333333333335</v>
      </c>
      <c r="E178" s="256">
        <v>2069.166666666667</v>
      </c>
      <c r="F178" s="256">
        <v>2052.3333333333335</v>
      </c>
      <c r="G178" s="256">
        <v>2023.666666666667</v>
      </c>
      <c r="H178" s="256">
        <v>2114.666666666667</v>
      </c>
      <c r="I178" s="256">
        <v>2143.3333333333339</v>
      </c>
      <c r="J178" s="256">
        <v>2160.166666666667</v>
      </c>
      <c r="K178" s="254">
        <v>2126.5</v>
      </c>
      <c r="L178" s="254">
        <v>2081</v>
      </c>
      <c r="M178" s="254">
        <v>93.578519999999997</v>
      </c>
    </row>
    <row r="179" spans="1:13">
      <c r="A179" s="273">
        <v>170</v>
      </c>
      <c r="B179" s="254" t="s">
        <v>814</v>
      </c>
      <c r="C179" s="254">
        <v>960.2</v>
      </c>
      <c r="D179" s="256">
        <v>964.5333333333333</v>
      </c>
      <c r="E179" s="256">
        <v>950.06666666666661</v>
      </c>
      <c r="F179" s="256">
        <v>939.93333333333328</v>
      </c>
      <c r="G179" s="256">
        <v>925.46666666666658</v>
      </c>
      <c r="H179" s="256">
        <v>974.66666666666663</v>
      </c>
      <c r="I179" s="256">
        <v>989.13333333333333</v>
      </c>
      <c r="J179" s="256">
        <v>999.26666666666665</v>
      </c>
      <c r="K179" s="254">
        <v>979</v>
      </c>
      <c r="L179" s="254">
        <v>954.4</v>
      </c>
      <c r="M179" s="254">
        <v>21.9971</v>
      </c>
    </row>
    <row r="180" spans="1:13">
      <c r="A180" s="273">
        <v>171</v>
      </c>
      <c r="B180" s="254" t="s">
        <v>274</v>
      </c>
      <c r="C180" s="254">
        <v>1002.1</v>
      </c>
      <c r="D180" s="256">
        <v>1006.6</v>
      </c>
      <c r="E180" s="256">
        <v>993.5</v>
      </c>
      <c r="F180" s="256">
        <v>984.9</v>
      </c>
      <c r="G180" s="256">
        <v>971.8</v>
      </c>
      <c r="H180" s="256">
        <v>1015.2</v>
      </c>
      <c r="I180" s="256">
        <v>1028.3000000000002</v>
      </c>
      <c r="J180" s="256">
        <v>1036.9000000000001</v>
      </c>
      <c r="K180" s="254">
        <v>1019.7</v>
      </c>
      <c r="L180" s="254">
        <v>998</v>
      </c>
      <c r="M180" s="254">
        <v>11.07325</v>
      </c>
    </row>
    <row r="181" spans="1:13">
      <c r="A181" s="273">
        <v>172</v>
      </c>
      <c r="B181" s="254" t="s">
        <v>172</v>
      </c>
      <c r="C181" s="254">
        <v>7118.65</v>
      </c>
      <c r="D181" s="256">
        <v>7102.6500000000005</v>
      </c>
      <c r="E181" s="256">
        <v>7061.0000000000009</v>
      </c>
      <c r="F181" s="256">
        <v>7003.35</v>
      </c>
      <c r="G181" s="256">
        <v>6961.7000000000007</v>
      </c>
      <c r="H181" s="256">
        <v>7160.3000000000011</v>
      </c>
      <c r="I181" s="256">
        <v>7201.9500000000007</v>
      </c>
      <c r="J181" s="256">
        <v>7259.6000000000013</v>
      </c>
      <c r="K181" s="254">
        <v>7144.3</v>
      </c>
      <c r="L181" s="254">
        <v>7045</v>
      </c>
      <c r="M181" s="254">
        <v>0.63197999999999999</v>
      </c>
    </row>
    <row r="182" spans="1:13">
      <c r="A182" s="273">
        <v>173</v>
      </c>
      <c r="B182" s="254" t="s">
        <v>478</v>
      </c>
      <c r="C182" s="254">
        <v>7624.95</v>
      </c>
      <c r="D182" s="256">
        <v>7658.2833333333328</v>
      </c>
      <c r="E182" s="256">
        <v>7581.5666666666657</v>
      </c>
      <c r="F182" s="256">
        <v>7538.1833333333325</v>
      </c>
      <c r="G182" s="256">
        <v>7461.4666666666653</v>
      </c>
      <c r="H182" s="256">
        <v>7701.6666666666661</v>
      </c>
      <c r="I182" s="256">
        <v>7778.3833333333332</v>
      </c>
      <c r="J182" s="256">
        <v>7821.7666666666664</v>
      </c>
      <c r="K182" s="254">
        <v>7735</v>
      </c>
      <c r="L182" s="254">
        <v>7614.9</v>
      </c>
      <c r="M182" s="254">
        <v>0.18490999999999999</v>
      </c>
    </row>
    <row r="183" spans="1:13">
      <c r="A183" s="273">
        <v>174</v>
      </c>
      <c r="B183" s="254" t="s">
        <v>170</v>
      </c>
      <c r="C183" s="254">
        <v>28390.2</v>
      </c>
      <c r="D183" s="256">
        <v>28561.233333333337</v>
      </c>
      <c r="E183" s="256">
        <v>28179.116666666676</v>
      </c>
      <c r="F183" s="256">
        <v>27968.03333333334</v>
      </c>
      <c r="G183" s="256">
        <v>27585.916666666679</v>
      </c>
      <c r="H183" s="256">
        <v>28772.316666666673</v>
      </c>
      <c r="I183" s="256">
        <v>29154.433333333334</v>
      </c>
      <c r="J183" s="256">
        <v>29365.51666666667</v>
      </c>
      <c r="K183" s="254">
        <v>28943.35</v>
      </c>
      <c r="L183" s="254">
        <v>28350.15</v>
      </c>
      <c r="M183" s="254">
        <v>0.21571000000000001</v>
      </c>
    </row>
    <row r="184" spans="1:13">
      <c r="A184" s="273">
        <v>175</v>
      </c>
      <c r="B184" s="254" t="s">
        <v>173</v>
      </c>
      <c r="C184" s="254">
        <v>1372.55</v>
      </c>
      <c r="D184" s="256">
        <v>1374.6833333333334</v>
      </c>
      <c r="E184" s="256">
        <v>1360.3666666666668</v>
      </c>
      <c r="F184" s="256">
        <v>1348.1833333333334</v>
      </c>
      <c r="G184" s="256">
        <v>1333.8666666666668</v>
      </c>
      <c r="H184" s="256">
        <v>1386.8666666666668</v>
      </c>
      <c r="I184" s="256">
        <v>1401.1833333333334</v>
      </c>
      <c r="J184" s="256">
        <v>1413.3666666666668</v>
      </c>
      <c r="K184" s="254">
        <v>1389</v>
      </c>
      <c r="L184" s="254">
        <v>1362.5</v>
      </c>
      <c r="M184" s="254">
        <v>8.2056400000000007</v>
      </c>
    </row>
    <row r="185" spans="1:13">
      <c r="A185" s="273">
        <v>176</v>
      </c>
      <c r="B185" s="254" t="s">
        <v>171</v>
      </c>
      <c r="C185" s="254">
        <v>2011.45</v>
      </c>
      <c r="D185" s="256">
        <v>2015.8333333333333</v>
      </c>
      <c r="E185" s="256">
        <v>2002.1666666666665</v>
      </c>
      <c r="F185" s="256">
        <v>1992.8833333333332</v>
      </c>
      <c r="G185" s="256">
        <v>1979.2166666666665</v>
      </c>
      <c r="H185" s="256">
        <v>2025.1166666666666</v>
      </c>
      <c r="I185" s="256">
        <v>2038.7833333333331</v>
      </c>
      <c r="J185" s="256">
        <v>2048.0666666666666</v>
      </c>
      <c r="K185" s="254">
        <v>2029.5</v>
      </c>
      <c r="L185" s="254">
        <v>2006.55</v>
      </c>
      <c r="M185" s="254">
        <v>1.1529400000000001</v>
      </c>
    </row>
    <row r="186" spans="1:13">
      <c r="A186" s="273">
        <v>177</v>
      </c>
      <c r="B186" s="254" t="s">
        <v>169</v>
      </c>
      <c r="C186" s="254">
        <v>426.75</v>
      </c>
      <c r="D186" s="256">
        <v>428.15000000000003</v>
      </c>
      <c r="E186" s="256">
        <v>423.15000000000009</v>
      </c>
      <c r="F186" s="256">
        <v>419.55000000000007</v>
      </c>
      <c r="G186" s="256">
        <v>414.55000000000013</v>
      </c>
      <c r="H186" s="256">
        <v>431.75000000000006</v>
      </c>
      <c r="I186" s="256">
        <v>436.74999999999994</v>
      </c>
      <c r="J186" s="256">
        <v>440.35</v>
      </c>
      <c r="K186" s="254">
        <v>433.15</v>
      </c>
      <c r="L186" s="254">
        <v>424.55</v>
      </c>
      <c r="M186" s="254">
        <v>293.70659999999998</v>
      </c>
    </row>
    <row r="187" spans="1:13">
      <c r="A187" s="273">
        <v>178</v>
      </c>
      <c r="B187" s="254" t="s">
        <v>168</v>
      </c>
      <c r="C187" s="254">
        <v>133.19999999999999</v>
      </c>
      <c r="D187" s="256">
        <v>132.33333333333334</v>
      </c>
      <c r="E187" s="256">
        <v>130.86666666666667</v>
      </c>
      <c r="F187" s="256">
        <v>128.53333333333333</v>
      </c>
      <c r="G187" s="256">
        <v>127.06666666666666</v>
      </c>
      <c r="H187" s="256">
        <v>134.66666666666669</v>
      </c>
      <c r="I187" s="256">
        <v>136.13333333333333</v>
      </c>
      <c r="J187" s="256">
        <v>138.4666666666667</v>
      </c>
      <c r="K187" s="254">
        <v>133.80000000000001</v>
      </c>
      <c r="L187" s="254">
        <v>130</v>
      </c>
      <c r="M187" s="254">
        <v>438.37860000000001</v>
      </c>
    </row>
    <row r="188" spans="1:13">
      <c r="A188" s="273">
        <v>179</v>
      </c>
      <c r="B188" s="254" t="s">
        <v>175</v>
      </c>
      <c r="C188" s="254">
        <v>676.3</v>
      </c>
      <c r="D188" s="256">
        <v>675.24999999999989</v>
      </c>
      <c r="E188" s="256">
        <v>670.5999999999998</v>
      </c>
      <c r="F188" s="256">
        <v>664.89999999999986</v>
      </c>
      <c r="G188" s="256">
        <v>660.24999999999977</v>
      </c>
      <c r="H188" s="256">
        <v>680.94999999999982</v>
      </c>
      <c r="I188" s="256">
        <v>685.59999999999991</v>
      </c>
      <c r="J188" s="256">
        <v>691.29999999999984</v>
      </c>
      <c r="K188" s="254">
        <v>679.9</v>
      </c>
      <c r="L188" s="254">
        <v>669.55</v>
      </c>
      <c r="M188" s="254">
        <v>33.423850000000002</v>
      </c>
    </row>
    <row r="189" spans="1:13">
      <c r="A189" s="273">
        <v>180</v>
      </c>
      <c r="B189" s="254" t="s">
        <v>176</v>
      </c>
      <c r="C189" s="254">
        <v>538.35</v>
      </c>
      <c r="D189" s="256">
        <v>540.69999999999993</v>
      </c>
      <c r="E189" s="256">
        <v>532.64999999999986</v>
      </c>
      <c r="F189" s="256">
        <v>526.94999999999993</v>
      </c>
      <c r="G189" s="256">
        <v>518.89999999999986</v>
      </c>
      <c r="H189" s="256">
        <v>546.39999999999986</v>
      </c>
      <c r="I189" s="256">
        <v>554.44999999999982</v>
      </c>
      <c r="J189" s="256">
        <v>560.14999999999986</v>
      </c>
      <c r="K189" s="254">
        <v>548.75</v>
      </c>
      <c r="L189" s="254">
        <v>535</v>
      </c>
      <c r="M189" s="254">
        <v>23.338979999999999</v>
      </c>
    </row>
    <row r="190" spans="1:13">
      <c r="A190" s="273">
        <v>181</v>
      </c>
      <c r="B190" s="254" t="s">
        <v>275</v>
      </c>
      <c r="C190" s="254">
        <v>584.15</v>
      </c>
      <c r="D190" s="256">
        <v>584.4</v>
      </c>
      <c r="E190" s="256">
        <v>581.84999999999991</v>
      </c>
      <c r="F190" s="256">
        <v>579.54999999999995</v>
      </c>
      <c r="G190" s="256">
        <v>576.99999999999989</v>
      </c>
      <c r="H190" s="256">
        <v>586.69999999999993</v>
      </c>
      <c r="I190" s="256">
        <v>589.24999999999989</v>
      </c>
      <c r="J190" s="256">
        <v>591.54999999999995</v>
      </c>
      <c r="K190" s="254">
        <v>586.95000000000005</v>
      </c>
      <c r="L190" s="254">
        <v>582.1</v>
      </c>
      <c r="M190" s="254">
        <v>3.2941799999999999</v>
      </c>
    </row>
    <row r="191" spans="1:13">
      <c r="A191" s="273">
        <v>182</v>
      </c>
      <c r="B191" s="254" t="s">
        <v>188</v>
      </c>
      <c r="C191" s="254">
        <v>621.54999999999995</v>
      </c>
      <c r="D191" s="256">
        <v>623.76666666666665</v>
      </c>
      <c r="E191" s="256">
        <v>616.7833333333333</v>
      </c>
      <c r="F191" s="256">
        <v>612.01666666666665</v>
      </c>
      <c r="G191" s="256">
        <v>605.0333333333333</v>
      </c>
      <c r="H191" s="256">
        <v>628.5333333333333</v>
      </c>
      <c r="I191" s="256">
        <v>635.51666666666665</v>
      </c>
      <c r="J191" s="256">
        <v>640.2833333333333</v>
      </c>
      <c r="K191" s="254">
        <v>630.75</v>
      </c>
      <c r="L191" s="254">
        <v>619</v>
      </c>
      <c r="M191" s="254">
        <v>6.8435100000000002</v>
      </c>
    </row>
    <row r="192" spans="1:13">
      <c r="A192" s="273">
        <v>183</v>
      </c>
      <c r="B192" s="254" t="s">
        <v>177</v>
      </c>
      <c r="C192" s="254">
        <v>721.9</v>
      </c>
      <c r="D192" s="256">
        <v>722.80000000000007</v>
      </c>
      <c r="E192" s="256">
        <v>717.10000000000014</v>
      </c>
      <c r="F192" s="256">
        <v>712.30000000000007</v>
      </c>
      <c r="G192" s="256">
        <v>706.60000000000014</v>
      </c>
      <c r="H192" s="256">
        <v>727.60000000000014</v>
      </c>
      <c r="I192" s="256">
        <v>733.30000000000018</v>
      </c>
      <c r="J192" s="256">
        <v>738.10000000000014</v>
      </c>
      <c r="K192" s="254">
        <v>728.5</v>
      </c>
      <c r="L192" s="254">
        <v>718</v>
      </c>
      <c r="M192" s="254">
        <v>16.24567</v>
      </c>
    </row>
    <row r="193" spans="1:13">
      <c r="A193" s="273">
        <v>184</v>
      </c>
      <c r="B193" s="254" t="s">
        <v>183</v>
      </c>
      <c r="C193" s="254">
        <v>3336.75</v>
      </c>
      <c r="D193" s="256">
        <v>3353.75</v>
      </c>
      <c r="E193" s="256">
        <v>3316</v>
      </c>
      <c r="F193" s="256">
        <v>3295.25</v>
      </c>
      <c r="G193" s="256">
        <v>3257.5</v>
      </c>
      <c r="H193" s="256">
        <v>3374.5</v>
      </c>
      <c r="I193" s="256">
        <v>3412.25</v>
      </c>
      <c r="J193" s="256">
        <v>3433</v>
      </c>
      <c r="K193" s="254">
        <v>3391.5</v>
      </c>
      <c r="L193" s="254">
        <v>3333</v>
      </c>
      <c r="M193" s="254">
        <v>13.552379999999999</v>
      </c>
    </row>
    <row r="194" spans="1:13">
      <c r="A194" s="273">
        <v>185</v>
      </c>
      <c r="B194" s="254" t="s">
        <v>804</v>
      </c>
      <c r="C194" s="254">
        <v>765.65</v>
      </c>
      <c r="D194" s="256">
        <v>764.7833333333333</v>
      </c>
      <c r="E194" s="256">
        <v>759.86666666666656</v>
      </c>
      <c r="F194" s="256">
        <v>754.08333333333326</v>
      </c>
      <c r="G194" s="256">
        <v>749.16666666666652</v>
      </c>
      <c r="H194" s="256">
        <v>770.56666666666661</v>
      </c>
      <c r="I194" s="256">
        <v>775.48333333333335</v>
      </c>
      <c r="J194" s="256">
        <v>781.26666666666665</v>
      </c>
      <c r="K194" s="254">
        <v>769.7</v>
      </c>
      <c r="L194" s="254">
        <v>759</v>
      </c>
      <c r="M194" s="254">
        <v>14.869020000000001</v>
      </c>
    </row>
    <row r="195" spans="1:13">
      <c r="A195" s="273">
        <v>186</v>
      </c>
      <c r="B195" s="254" t="s">
        <v>179</v>
      </c>
      <c r="C195" s="254">
        <v>342.8</v>
      </c>
      <c r="D195" s="256">
        <v>341.7833333333333</v>
      </c>
      <c r="E195" s="256">
        <v>338.56666666666661</v>
      </c>
      <c r="F195" s="256">
        <v>334.33333333333331</v>
      </c>
      <c r="G195" s="256">
        <v>331.11666666666662</v>
      </c>
      <c r="H195" s="256">
        <v>346.01666666666659</v>
      </c>
      <c r="I195" s="256">
        <v>349.23333333333329</v>
      </c>
      <c r="J195" s="256">
        <v>353.46666666666658</v>
      </c>
      <c r="K195" s="254">
        <v>345</v>
      </c>
      <c r="L195" s="254">
        <v>337.55</v>
      </c>
      <c r="M195" s="254">
        <v>178.43975</v>
      </c>
    </row>
    <row r="196" spans="1:13">
      <c r="A196" s="273">
        <v>187</v>
      </c>
      <c r="B196" s="245" t="s">
        <v>181</v>
      </c>
      <c r="C196" s="245">
        <v>122.55</v>
      </c>
      <c r="D196" s="280">
        <v>122.28333333333335</v>
      </c>
      <c r="E196" s="280">
        <v>121.06666666666669</v>
      </c>
      <c r="F196" s="280">
        <v>119.58333333333334</v>
      </c>
      <c r="G196" s="280">
        <v>118.36666666666669</v>
      </c>
      <c r="H196" s="280">
        <v>123.76666666666669</v>
      </c>
      <c r="I196" s="280">
        <v>124.98333333333336</v>
      </c>
      <c r="J196" s="280">
        <v>126.4666666666667</v>
      </c>
      <c r="K196" s="245">
        <v>123.5</v>
      </c>
      <c r="L196" s="245">
        <v>120.8</v>
      </c>
      <c r="M196" s="245">
        <v>276.16278</v>
      </c>
    </row>
    <row r="197" spans="1:13">
      <c r="A197" s="273">
        <v>188</v>
      </c>
      <c r="B197" s="245" t="s">
        <v>182</v>
      </c>
      <c r="C197" s="245">
        <v>1184</v>
      </c>
      <c r="D197" s="280">
        <v>1178.6666666666667</v>
      </c>
      <c r="E197" s="280">
        <v>1168.3333333333335</v>
      </c>
      <c r="F197" s="280">
        <v>1152.6666666666667</v>
      </c>
      <c r="G197" s="280">
        <v>1142.3333333333335</v>
      </c>
      <c r="H197" s="280">
        <v>1194.3333333333335</v>
      </c>
      <c r="I197" s="280">
        <v>1204.666666666667</v>
      </c>
      <c r="J197" s="280">
        <v>1220.3333333333335</v>
      </c>
      <c r="K197" s="245">
        <v>1189</v>
      </c>
      <c r="L197" s="245">
        <v>1163</v>
      </c>
      <c r="M197" s="245">
        <v>116.60335000000001</v>
      </c>
    </row>
    <row r="198" spans="1:13">
      <c r="A198" s="273">
        <v>189</v>
      </c>
      <c r="B198" s="245" t="s">
        <v>184</v>
      </c>
      <c r="C198" s="245">
        <v>1105.0999999999999</v>
      </c>
      <c r="D198" s="280">
        <v>1098.0666666666666</v>
      </c>
      <c r="E198" s="280">
        <v>1088.1333333333332</v>
      </c>
      <c r="F198" s="280">
        <v>1071.1666666666665</v>
      </c>
      <c r="G198" s="280">
        <v>1061.2333333333331</v>
      </c>
      <c r="H198" s="280">
        <v>1115.0333333333333</v>
      </c>
      <c r="I198" s="280">
        <v>1124.9666666666667</v>
      </c>
      <c r="J198" s="280">
        <v>1141.9333333333334</v>
      </c>
      <c r="K198" s="245">
        <v>1108</v>
      </c>
      <c r="L198" s="245">
        <v>1081.0999999999999</v>
      </c>
      <c r="M198" s="245">
        <v>21.437550000000002</v>
      </c>
    </row>
    <row r="199" spans="1:13">
      <c r="A199" s="273">
        <v>190</v>
      </c>
      <c r="B199" s="245" t="s">
        <v>164</v>
      </c>
      <c r="C199" s="245">
        <v>1037.55</v>
      </c>
      <c r="D199" s="280">
        <v>1040.5166666666667</v>
      </c>
      <c r="E199" s="280">
        <v>1032.0333333333333</v>
      </c>
      <c r="F199" s="280">
        <v>1026.5166666666667</v>
      </c>
      <c r="G199" s="280">
        <v>1018.0333333333333</v>
      </c>
      <c r="H199" s="280">
        <v>1046.0333333333333</v>
      </c>
      <c r="I199" s="280">
        <v>1054.5166666666664</v>
      </c>
      <c r="J199" s="280">
        <v>1060.0333333333333</v>
      </c>
      <c r="K199" s="245">
        <v>1049</v>
      </c>
      <c r="L199" s="245">
        <v>1035</v>
      </c>
      <c r="M199" s="245">
        <v>1.4246099999999999</v>
      </c>
    </row>
    <row r="200" spans="1:13">
      <c r="A200" s="273">
        <v>191</v>
      </c>
      <c r="B200" s="245" t="s">
        <v>185</v>
      </c>
      <c r="C200" s="245">
        <v>1728.05</v>
      </c>
      <c r="D200" s="280">
        <v>1738.7666666666667</v>
      </c>
      <c r="E200" s="280">
        <v>1709.0333333333333</v>
      </c>
      <c r="F200" s="280">
        <v>1690.0166666666667</v>
      </c>
      <c r="G200" s="280">
        <v>1660.2833333333333</v>
      </c>
      <c r="H200" s="280">
        <v>1757.7833333333333</v>
      </c>
      <c r="I200" s="280">
        <v>1787.5166666666664</v>
      </c>
      <c r="J200" s="280">
        <v>1806.5333333333333</v>
      </c>
      <c r="K200" s="245">
        <v>1768.5</v>
      </c>
      <c r="L200" s="245">
        <v>1719.75</v>
      </c>
      <c r="M200" s="245">
        <v>13.39433</v>
      </c>
    </row>
    <row r="201" spans="1:13">
      <c r="A201" s="273">
        <v>192</v>
      </c>
      <c r="B201" s="245" t="s">
        <v>186</v>
      </c>
      <c r="C201" s="245">
        <v>2936.05</v>
      </c>
      <c r="D201" s="280">
        <v>2930.35</v>
      </c>
      <c r="E201" s="280">
        <v>2880.7</v>
      </c>
      <c r="F201" s="280">
        <v>2825.35</v>
      </c>
      <c r="G201" s="280">
        <v>2775.7</v>
      </c>
      <c r="H201" s="280">
        <v>2985.7</v>
      </c>
      <c r="I201" s="280">
        <v>3035.3500000000004</v>
      </c>
      <c r="J201" s="280">
        <v>3090.7</v>
      </c>
      <c r="K201" s="245">
        <v>2980</v>
      </c>
      <c r="L201" s="245">
        <v>2875</v>
      </c>
      <c r="M201" s="245">
        <v>2.5297700000000001</v>
      </c>
    </row>
    <row r="202" spans="1:13">
      <c r="A202" s="273">
        <v>193</v>
      </c>
      <c r="B202" s="245" t="s">
        <v>187</v>
      </c>
      <c r="C202" s="245">
        <v>452.4</v>
      </c>
      <c r="D202" s="280">
        <v>452.55</v>
      </c>
      <c r="E202" s="280">
        <v>444.95000000000005</v>
      </c>
      <c r="F202" s="280">
        <v>437.50000000000006</v>
      </c>
      <c r="G202" s="280">
        <v>429.90000000000009</v>
      </c>
      <c r="H202" s="280">
        <v>460</v>
      </c>
      <c r="I202" s="280">
        <v>467.6</v>
      </c>
      <c r="J202" s="280">
        <v>475.04999999999995</v>
      </c>
      <c r="K202" s="245">
        <v>460.15</v>
      </c>
      <c r="L202" s="245">
        <v>445.1</v>
      </c>
      <c r="M202" s="245">
        <v>11.74109</v>
      </c>
    </row>
    <row r="203" spans="1:13">
      <c r="A203" s="273">
        <v>194</v>
      </c>
      <c r="B203" s="245" t="s">
        <v>510</v>
      </c>
      <c r="C203" s="245">
        <v>881.35</v>
      </c>
      <c r="D203" s="280">
        <v>874.16666666666663</v>
      </c>
      <c r="E203" s="280">
        <v>862.43333333333328</v>
      </c>
      <c r="F203" s="280">
        <v>843.51666666666665</v>
      </c>
      <c r="G203" s="280">
        <v>831.7833333333333</v>
      </c>
      <c r="H203" s="280">
        <v>893.08333333333326</v>
      </c>
      <c r="I203" s="280">
        <v>904.81666666666661</v>
      </c>
      <c r="J203" s="280">
        <v>923.73333333333323</v>
      </c>
      <c r="K203" s="245">
        <v>885.9</v>
      </c>
      <c r="L203" s="245">
        <v>855.25</v>
      </c>
      <c r="M203" s="245">
        <v>4.1423500000000004</v>
      </c>
    </row>
    <row r="204" spans="1:13">
      <c r="A204" s="273">
        <v>195</v>
      </c>
      <c r="B204" s="245" t="s">
        <v>193</v>
      </c>
      <c r="C204" s="245">
        <v>809.1</v>
      </c>
      <c r="D204" s="280">
        <v>807.66666666666663</v>
      </c>
      <c r="E204" s="280">
        <v>802.73333333333323</v>
      </c>
      <c r="F204" s="280">
        <v>796.36666666666656</v>
      </c>
      <c r="G204" s="280">
        <v>791.43333333333317</v>
      </c>
      <c r="H204" s="280">
        <v>814.0333333333333</v>
      </c>
      <c r="I204" s="280">
        <v>818.9666666666667</v>
      </c>
      <c r="J204" s="280">
        <v>825.33333333333337</v>
      </c>
      <c r="K204" s="245">
        <v>812.6</v>
      </c>
      <c r="L204" s="245">
        <v>801.3</v>
      </c>
      <c r="M204" s="245">
        <v>24.99662</v>
      </c>
    </row>
    <row r="205" spans="1:13">
      <c r="A205" s="273">
        <v>196</v>
      </c>
      <c r="B205" s="245" t="s">
        <v>191</v>
      </c>
      <c r="C205" s="245">
        <v>6869.45</v>
      </c>
      <c r="D205" s="280">
        <v>6902.7166666666672</v>
      </c>
      <c r="E205" s="280">
        <v>6825.4833333333345</v>
      </c>
      <c r="F205" s="280">
        <v>6781.5166666666673</v>
      </c>
      <c r="G205" s="280">
        <v>6704.2833333333347</v>
      </c>
      <c r="H205" s="280">
        <v>6946.6833333333343</v>
      </c>
      <c r="I205" s="280">
        <v>7023.9166666666679</v>
      </c>
      <c r="J205" s="280">
        <v>7067.8833333333341</v>
      </c>
      <c r="K205" s="245">
        <v>6979.95</v>
      </c>
      <c r="L205" s="245">
        <v>6858.75</v>
      </c>
      <c r="M205" s="245">
        <v>1.27275</v>
      </c>
    </row>
    <row r="206" spans="1:13">
      <c r="A206" s="273">
        <v>197</v>
      </c>
      <c r="B206" s="245" t="s">
        <v>192</v>
      </c>
      <c r="C206" s="245">
        <v>39.35</v>
      </c>
      <c r="D206" s="280">
        <v>39.483333333333327</v>
      </c>
      <c r="E206" s="280">
        <v>38.716666666666654</v>
      </c>
      <c r="F206" s="280">
        <v>38.083333333333329</v>
      </c>
      <c r="G206" s="280">
        <v>37.316666666666656</v>
      </c>
      <c r="H206" s="280">
        <v>40.116666666666653</v>
      </c>
      <c r="I206" s="280">
        <v>40.883333333333319</v>
      </c>
      <c r="J206" s="280">
        <v>41.516666666666652</v>
      </c>
      <c r="K206" s="245">
        <v>40.25</v>
      </c>
      <c r="L206" s="245">
        <v>38.85</v>
      </c>
      <c r="M206" s="245">
        <v>288.13654000000002</v>
      </c>
    </row>
    <row r="207" spans="1:13">
      <c r="A207" s="273">
        <v>198</v>
      </c>
      <c r="B207" s="245" t="s">
        <v>189</v>
      </c>
      <c r="C207" s="245">
        <v>1429.75</v>
      </c>
      <c r="D207" s="280">
        <v>1417</v>
      </c>
      <c r="E207" s="280">
        <v>1394.05</v>
      </c>
      <c r="F207" s="280">
        <v>1358.35</v>
      </c>
      <c r="G207" s="280">
        <v>1335.3999999999999</v>
      </c>
      <c r="H207" s="280">
        <v>1452.7</v>
      </c>
      <c r="I207" s="280">
        <v>1475.6499999999999</v>
      </c>
      <c r="J207" s="280">
        <v>1511.3500000000001</v>
      </c>
      <c r="K207" s="245">
        <v>1439.95</v>
      </c>
      <c r="L207" s="245">
        <v>1381.3</v>
      </c>
      <c r="M207" s="245">
        <v>18.6417</v>
      </c>
    </row>
    <row r="208" spans="1:13">
      <c r="A208" s="273">
        <v>199</v>
      </c>
      <c r="B208" s="245" t="s">
        <v>141</v>
      </c>
      <c r="C208" s="245">
        <v>670.8</v>
      </c>
      <c r="D208" s="280">
        <v>668.4666666666667</v>
      </c>
      <c r="E208" s="280">
        <v>661.93333333333339</v>
      </c>
      <c r="F208" s="280">
        <v>653.06666666666672</v>
      </c>
      <c r="G208" s="280">
        <v>646.53333333333342</v>
      </c>
      <c r="H208" s="280">
        <v>677.33333333333337</v>
      </c>
      <c r="I208" s="280">
        <v>683.86666666666667</v>
      </c>
      <c r="J208" s="280">
        <v>692.73333333333335</v>
      </c>
      <c r="K208" s="245">
        <v>675</v>
      </c>
      <c r="L208" s="245">
        <v>659.6</v>
      </c>
      <c r="M208" s="245">
        <v>12.65218</v>
      </c>
    </row>
    <row r="209" spans="1:13">
      <c r="A209" s="273">
        <v>200</v>
      </c>
      <c r="B209" s="245" t="s">
        <v>277</v>
      </c>
      <c r="C209" s="245">
        <v>268.5</v>
      </c>
      <c r="D209" s="280">
        <v>269.90000000000003</v>
      </c>
      <c r="E209" s="280">
        <v>264.30000000000007</v>
      </c>
      <c r="F209" s="280">
        <v>260.10000000000002</v>
      </c>
      <c r="G209" s="280">
        <v>254.50000000000006</v>
      </c>
      <c r="H209" s="280">
        <v>274.10000000000008</v>
      </c>
      <c r="I209" s="280">
        <v>279.7000000000001</v>
      </c>
      <c r="J209" s="280">
        <v>283.90000000000009</v>
      </c>
      <c r="K209" s="245">
        <v>275.5</v>
      </c>
      <c r="L209" s="245">
        <v>265.7</v>
      </c>
      <c r="M209" s="245">
        <v>7.66357</v>
      </c>
    </row>
    <row r="210" spans="1:13">
      <c r="A210" s="273">
        <v>201</v>
      </c>
      <c r="B210" s="245" t="s">
        <v>522</v>
      </c>
      <c r="C210" s="245">
        <v>729.35</v>
      </c>
      <c r="D210" s="280">
        <v>727.43333333333339</v>
      </c>
      <c r="E210" s="280">
        <v>719.91666666666674</v>
      </c>
      <c r="F210" s="280">
        <v>710.48333333333335</v>
      </c>
      <c r="G210" s="280">
        <v>702.9666666666667</v>
      </c>
      <c r="H210" s="280">
        <v>736.86666666666679</v>
      </c>
      <c r="I210" s="280">
        <v>744.38333333333344</v>
      </c>
      <c r="J210" s="280">
        <v>753.81666666666683</v>
      </c>
      <c r="K210" s="245">
        <v>734.95</v>
      </c>
      <c r="L210" s="245">
        <v>718</v>
      </c>
      <c r="M210" s="245">
        <v>6.0340100000000003</v>
      </c>
    </row>
    <row r="211" spans="1:13">
      <c r="A211" s="273">
        <v>202</v>
      </c>
      <c r="B211" s="245" t="s">
        <v>118</v>
      </c>
      <c r="C211" s="245">
        <v>10.45</v>
      </c>
      <c r="D211" s="280">
        <v>10.583333333333334</v>
      </c>
      <c r="E211" s="280">
        <v>10.216666666666669</v>
      </c>
      <c r="F211" s="280">
        <v>9.9833333333333343</v>
      </c>
      <c r="G211" s="280">
        <v>9.6166666666666689</v>
      </c>
      <c r="H211" s="280">
        <v>10.816666666666668</v>
      </c>
      <c r="I211" s="280">
        <v>11.183333333333332</v>
      </c>
      <c r="J211" s="280">
        <v>11.416666666666668</v>
      </c>
      <c r="K211" s="245">
        <v>10.95</v>
      </c>
      <c r="L211" s="245">
        <v>10.35</v>
      </c>
      <c r="M211" s="245">
        <v>2723.0449400000002</v>
      </c>
    </row>
    <row r="212" spans="1:13">
      <c r="A212" s="273">
        <v>203</v>
      </c>
      <c r="B212" s="245" t="s">
        <v>195</v>
      </c>
      <c r="C212" s="245">
        <v>1042.55</v>
      </c>
      <c r="D212" s="280">
        <v>1045.3500000000001</v>
      </c>
      <c r="E212" s="280">
        <v>1029.7000000000003</v>
      </c>
      <c r="F212" s="280">
        <v>1016.8500000000001</v>
      </c>
      <c r="G212" s="280">
        <v>1001.2000000000003</v>
      </c>
      <c r="H212" s="280">
        <v>1058.2000000000003</v>
      </c>
      <c r="I212" s="280">
        <v>1073.8500000000004</v>
      </c>
      <c r="J212" s="280">
        <v>1086.7000000000003</v>
      </c>
      <c r="K212" s="245">
        <v>1061</v>
      </c>
      <c r="L212" s="245">
        <v>1032.5</v>
      </c>
      <c r="M212" s="245">
        <v>21.82272</v>
      </c>
    </row>
    <row r="213" spans="1:13">
      <c r="A213" s="273">
        <v>204</v>
      </c>
      <c r="B213" s="245" t="s">
        <v>528</v>
      </c>
      <c r="C213" s="245">
        <v>2209.0500000000002</v>
      </c>
      <c r="D213" s="280">
        <v>2208.4833333333336</v>
      </c>
      <c r="E213" s="280">
        <v>2193.5666666666671</v>
      </c>
      <c r="F213" s="280">
        <v>2178.0833333333335</v>
      </c>
      <c r="G213" s="280">
        <v>2163.166666666667</v>
      </c>
      <c r="H213" s="280">
        <v>2223.9666666666672</v>
      </c>
      <c r="I213" s="280">
        <v>2238.8833333333332</v>
      </c>
      <c r="J213" s="280">
        <v>2254.3666666666672</v>
      </c>
      <c r="K213" s="245">
        <v>2223.4</v>
      </c>
      <c r="L213" s="245">
        <v>2193</v>
      </c>
      <c r="M213" s="245">
        <v>0.61743999999999999</v>
      </c>
    </row>
    <row r="214" spans="1:13">
      <c r="A214" s="273">
        <v>205</v>
      </c>
      <c r="B214" s="245" t="s">
        <v>196</v>
      </c>
      <c r="C214" s="280">
        <v>547.4</v>
      </c>
      <c r="D214" s="280">
        <v>547.48333333333323</v>
      </c>
      <c r="E214" s="280">
        <v>544.16666666666652</v>
      </c>
      <c r="F214" s="280">
        <v>540.93333333333328</v>
      </c>
      <c r="G214" s="280">
        <v>537.61666666666656</v>
      </c>
      <c r="H214" s="280">
        <v>550.71666666666647</v>
      </c>
      <c r="I214" s="280">
        <v>554.0333333333333</v>
      </c>
      <c r="J214" s="280">
        <v>557.26666666666642</v>
      </c>
      <c r="K214" s="280">
        <v>550.79999999999995</v>
      </c>
      <c r="L214" s="280">
        <v>544.25</v>
      </c>
      <c r="M214" s="280">
        <v>32.598300000000002</v>
      </c>
    </row>
    <row r="215" spans="1:13">
      <c r="A215" s="273">
        <v>206</v>
      </c>
      <c r="B215" s="245" t="s">
        <v>197</v>
      </c>
      <c r="C215" s="280">
        <v>13.65</v>
      </c>
      <c r="D215" s="280">
        <v>13.683333333333335</v>
      </c>
      <c r="E215" s="280">
        <v>13.56666666666667</v>
      </c>
      <c r="F215" s="280">
        <v>13.483333333333334</v>
      </c>
      <c r="G215" s="280">
        <v>13.366666666666669</v>
      </c>
      <c r="H215" s="280">
        <v>13.766666666666671</v>
      </c>
      <c r="I215" s="280">
        <v>13.883333333333335</v>
      </c>
      <c r="J215" s="280">
        <v>13.966666666666672</v>
      </c>
      <c r="K215" s="280">
        <v>13.8</v>
      </c>
      <c r="L215" s="280">
        <v>13.6</v>
      </c>
      <c r="M215" s="280">
        <v>552.78873999999996</v>
      </c>
    </row>
    <row r="216" spans="1:13">
      <c r="A216" s="273">
        <v>207</v>
      </c>
      <c r="B216" s="245" t="s">
        <v>198</v>
      </c>
      <c r="C216" s="280">
        <v>219.15</v>
      </c>
      <c r="D216" s="280">
        <v>219.29999999999998</v>
      </c>
      <c r="E216" s="280">
        <v>217.09999999999997</v>
      </c>
      <c r="F216" s="280">
        <v>215.04999999999998</v>
      </c>
      <c r="G216" s="280">
        <v>212.84999999999997</v>
      </c>
      <c r="H216" s="280">
        <v>221.34999999999997</v>
      </c>
      <c r="I216" s="280">
        <v>223.54999999999995</v>
      </c>
      <c r="J216" s="280">
        <v>225.59999999999997</v>
      </c>
      <c r="K216" s="280">
        <v>221.5</v>
      </c>
      <c r="L216" s="280">
        <v>217.25</v>
      </c>
      <c r="M216" s="280">
        <v>65.507990000000007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86"/>
      <c r="B1" s="586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44376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83" t="s">
        <v>16</v>
      </c>
      <c r="B9" s="584" t="s">
        <v>18</v>
      </c>
      <c r="C9" s="582" t="s">
        <v>19</v>
      </c>
      <c r="D9" s="582" t="s">
        <v>20</v>
      </c>
      <c r="E9" s="582" t="s">
        <v>21</v>
      </c>
      <c r="F9" s="582"/>
      <c r="G9" s="582"/>
      <c r="H9" s="582" t="s">
        <v>22</v>
      </c>
      <c r="I9" s="582"/>
      <c r="J9" s="582"/>
      <c r="K9" s="251"/>
      <c r="L9" s="258"/>
      <c r="M9" s="259"/>
    </row>
    <row r="10" spans="1:15" ht="42.75" customHeight="1">
      <c r="A10" s="578"/>
      <c r="B10" s="580"/>
      <c r="C10" s="585" t="s">
        <v>23</v>
      </c>
      <c r="D10" s="585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28" t="s">
        <v>284</v>
      </c>
      <c r="C11" s="425">
        <v>24756.85</v>
      </c>
      <c r="D11" s="426">
        <v>24911.25</v>
      </c>
      <c r="E11" s="426">
        <v>24524.5</v>
      </c>
      <c r="F11" s="426">
        <v>24292.15</v>
      </c>
      <c r="G11" s="426">
        <v>23905.4</v>
      </c>
      <c r="H11" s="426">
        <v>25143.599999999999</v>
      </c>
      <c r="I11" s="426">
        <v>25530.35</v>
      </c>
      <c r="J11" s="426">
        <v>25762.699999999997</v>
      </c>
      <c r="K11" s="425">
        <v>25298</v>
      </c>
      <c r="L11" s="425">
        <v>24678.9</v>
      </c>
      <c r="M11" s="425">
        <v>2.102E-2</v>
      </c>
    </row>
    <row r="12" spans="1:15" ht="12" customHeight="1">
      <c r="A12" s="245">
        <v>2</v>
      </c>
      <c r="B12" s="428" t="s">
        <v>785</v>
      </c>
      <c r="C12" s="425">
        <v>1809.8</v>
      </c>
      <c r="D12" s="426">
        <v>1819.6500000000003</v>
      </c>
      <c r="E12" s="426">
        <v>1782.3000000000006</v>
      </c>
      <c r="F12" s="426">
        <v>1754.8000000000004</v>
      </c>
      <c r="G12" s="426">
        <v>1717.4500000000007</v>
      </c>
      <c r="H12" s="426">
        <v>1847.1500000000005</v>
      </c>
      <c r="I12" s="426">
        <v>1884.5000000000005</v>
      </c>
      <c r="J12" s="426">
        <v>1912.0000000000005</v>
      </c>
      <c r="K12" s="425">
        <v>1857</v>
      </c>
      <c r="L12" s="425">
        <v>1792.15</v>
      </c>
      <c r="M12" s="425">
        <v>1.4285099999999999</v>
      </c>
    </row>
    <row r="13" spans="1:15" ht="12" customHeight="1">
      <c r="A13" s="245">
        <v>3</v>
      </c>
      <c r="B13" s="428" t="s">
        <v>815</v>
      </c>
      <c r="C13" s="425">
        <v>1823</v>
      </c>
      <c r="D13" s="426">
        <v>1819</v>
      </c>
      <c r="E13" s="426">
        <v>1804</v>
      </c>
      <c r="F13" s="426">
        <v>1785</v>
      </c>
      <c r="G13" s="426">
        <v>1770</v>
      </c>
      <c r="H13" s="426">
        <v>1838</v>
      </c>
      <c r="I13" s="426">
        <v>1853</v>
      </c>
      <c r="J13" s="426">
        <v>1872</v>
      </c>
      <c r="K13" s="425">
        <v>1834</v>
      </c>
      <c r="L13" s="425">
        <v>1800</v>
      </c>
      <c r="M13" s="425">
        <v>0.13059000000000001</v>
      </c>
    </row>
    <row r="14" spans="1:15" ht="12" customHeight="1">
      <c r="A14" s="245">
        <v>4</v>
      </c>
      <c r="B14" s="428" t="s">
        <v>38</v>
      </c>
      <c r="C14" s="425">
        <v>2050.9499999999998</v>
      </c>
      <c r="D14" s="426">
        <v>2044.6666666666667</v>
      </c>
      <c r="E14" s="426">
        <v>2029.3833333333337</v>
      </c>
      <c r="F14" s="426">
        <v>2007.8166666666668</v>
      </c>
      <c r="G14" s="426">
        <v>1992.5333333333338</v>
      </c>
      <c r="H14" s="426">
        <v>2066.2333333333336</v>
      </c>
      <c r="I14" s="426">
        <v>2081.5166666666669</v>
      </c>
      <c r="J14" s="426">
        <v>2103.0833333333335</v>
      </c>
      <c r="K14" s="425">
        <v>2059.9499999999998</v>
      </c>
      <c r="L14" s="425">
        <v>2023.1</v>
      </c>
      <c r="M14" s="425">
        <v>3.8008999999999999</v>
      </c>
    </row>
    <row r="15" spans="1:15" ht="12" customHeight="1">
      <c r="A15" s="245">
        <v>5</v>
      </c>
      <c r="B15" s="428" t="s">
        <v>285</v>
      </c>
      <c r="C15" s="425">
        <v>2141.15</v>
      </c>
      <c r="D15" s="426">
        <v>2140.0499999999997</v>
      </c>
      <c r="E15" s="426">
        <v>2111.0999999999995</v>
      </c>
      <c r="F15" s="426">
        <v>2081.0499999999997</v>
      </c>
      <c r="G15" s="426">
        <v>2052.0999999999995</v>
      </c>
      <c r="H15" s="426">
        <v>2170.0999999999995</v>
      </c>
      <c r="I15" s="426">
        <v>2199.0499999999993</v>
      </c>
      <c r="J15" s="426">
        <v>2229.0999999999995</v>
      </c>
      <c r="K15" s="425">
        <v>2169</v>
      </c>
      <c r="L15" s="425">
        <v>2110</v>
      </c>
      <c r="M15" s="425">
        <v>0.55567</v>
      </c>
    </row>
    <row r="16" spans="1:15" ht="12" customHeight="1">
      <c r="A16" s="245">
        <v>6</v>
      </c>
      <c r="B16" s="428" t="s">
        <v>286</v>
      </c>
      <c r="C16" s="425">
        <v>1603.35</v>
      </c>
      <c r="D16" s="426">
        <v>1606.1166666666668</v>
      </c>
      <c r="E16" s="426">
        <v>1587.2333333333336</v>
      </c>
      <c r="F16" s="426">
        <v>1571.1166666666668</v>
      </c>
      <c r="G16" s="426">
        <v>1552.2333333333336</v>
      </c>
      <c r="H16" s="426">
        <v>1622.2333333333336</v>
      </c>
      <c r="I16" s="426">
        <v>1641.1166666666668</v>
      </c>
      <c r="J16" s="426">
        <v>1657.2333333333336</v>
      </c>
      <c r="K16" s="425">
        <v>1625</v>
      </c>
      <c r="L16" s="425">
        <v>1590</v>
      </c>
      <c r="M16" s="425">
        <v>1.04074</v>
      </c>
    </row>
    <row r="17" spans="1:13" ht="12" customHeight="1">
      <c r="A17" s="245">
        <v>7</v>
      </c>
      <c r="B17" s="428" t="s">
        <v>222</v>
      </c>
      <c r="C17" s="425">
        <v>1050.45</v>
      </c>
      <c r="D17" s="426">
        <v>1045.1499999999999</v>
      </c>
      <c r="E17" s="426">
        <v>1034.2999999999997</v>
      </c>
      <c r="F17" s="426">
        <v>1018.1499999999999</v>
      </c>
      <c r="G17" s="426">
        <v>1007.2999999999997</v>
      </c>
      <c r="H17" s="426">
        <v>1061.2999999999997</v>
      </c>
      <c r="I17" s="426">
        <v>1072.1499999999996</v>
      </c>
      <c r="J17" s="426">
        <v>1088.2999999999997</v>
      </c>
      <c r="K17" s="425">
        <v>1056</v>
      </c>
      <c r="L17" s="425">
        <v>1029</v>
      </c>
      <c r="M17" s="425">
        <v>6.6204999999999998</v>
      </c>
    </row>
    <row r="18" spans="1:13" ht="12" customHeight="1">
      <c r="A18" s="245">
        <v>8</v>
      </c>
      <c r="B18" s="428" t="s">
        <v>734</v>
      </c>
      <c r="C18" s="425">
        <v>706.85</v>
      </c>
      <c r="D18" s="426">
        <v>709.08333333333337</v>
      </c>
      <c r="E18" s="426">
        <v>703.2166666666667</v>
      </c>
      <c r="F18" s="426">
        <v>699.58333333333337</v>
      </c>
      <c r="G18" s="426">
        <v>693.7166666666667</v>
      </c>
      <c r="H18" s="426">
        <v>712.7166666666667</v>
      </c>
      <c r="I18" s="426">
        <v>718.58333333333326</v>
      </c>
      <c r="J18" s="426">
        <v>722.2166666666667</v>
      </c>
      <c r="K18" s="425">
        <v>714.95</v>
      </c>
      <c r="L18" s="425">
        <v>705.45</v>
      </c>
      <c r="M18" s="425">
        <v>2.0847899999999999</v>
      </c>
    </row>
    <row r="19" spans="1:13" ht="12" customHeight="1">
      <c r="A19" s="245">
        <v>9</v>
      </c>
      <c r="B19" s="428" t="s">
        <v>735</v>
      </c>
      <c r="C19" s="425">
        <v>868</v>
      </c>
      <c r="D19" s="426">
        <v>867.48333333333323</v>
      </c>
      <c r="E19" s="426">
        <v>860.51666666666642</v>
      </c>
      <c r="F19" s="426">
        <v>853.03333333333319</v>
      </c>
      <c r="G19" s="426">
        <v>846.06666666666638</v>
      </c>
      <c r="H19" s="426">
        <v>874.96666666666647</v>
      </c>
      <c r="I19" s="426">
        <v>881.93333333333339</v>
      </c>
      <c r="J19" s="426">
        <v>889.41666666666652</v>
      </c>
      <c r="K19" s="425">
        <v>874.45</v>
      </c>
      <c r="L19" s="425">
        <v>860</v>
      </c>
      <c r="M19" s="425">
        <v>6.4155199999999999</v>
      </c>
    </row>
    <row r="20" spans="1:13" ht="12" customHeight="1">
      <c r="A20" s="245">
        <v>10</v>
      </c>
      <c r="B20" s="428" t="s">
        <v>287</v>
      </c>
      <c r="C20" s="425">
        <v>2646</v>
      </c>
      <c r="D20" s="426">
        <v>2625.6666666666665</v>
      </c>
      <c r="E20" s="426">
        <v>2556.333333333333</v>
      </c>
      <c r="F20" s="426">
        <v>2466.6666666666665</v>
      </c>
      <c r="G20" s="426">
        <v>2397.333333333333</v>
      </c>
      <c r="H20" s="426">
        <v>2715.333333333333</v>
      </c>
      <c r="I20" s="426">
        <v>2784.6666666666661</v>
      </c>
      <c r="J20" s="426">
        <v>2874.333333333333</v>
      </c>
      <c r="K20" s="425">
        <v>2695</v>
      </c>
      <c r="L20" s="425">
        <v>2536</v>
      </c>
      <c r="M20" s="425">
        <v>1.71286</v>
      </c>
    </row>
    <row r="21" spans="1:13" ht="12" customHeight="1">
      <c r="A21" s="245">
        <v>11</v>
      </c>
      <c r="B21" s="428" t="s">
        <v>288</v>
      </c>
      <c r="C21" s="425">
        <v>16828.3</v>
      </c>
      <c r="D21" s="426">
        <v>16709.5</v>
      </c>
      <c r="E21" s="426">
        <v>16519</v>
      </c>
      <c r="F21" s="426">
        <v>16209.7</v>
      </c>
      <c r="G21" s="426">
        <v>16019.2</v>
      </c>
      <c r="H21" s="426">
        <v>17018.8</v>
      </c>
      <c r="I21" s="426">
        <v>17209.3</v>
      </c>
      <c r="J21" s="426">
        <v>17518.599999999999</v>
      </c>
      <c r="K21" s="425">
        <v>16900</v>
      </c>
      <c r="L21" s="425">
        <v>16400.2</v>
      </c>
      <c r="M21" s="425">
        <v>0.21242</v>
      </c>
    </row>
    <row r="22" spans="1:13" ht="12" customHeight="1">
      <c r="A22" s="245">
        <v>12</v>
      </c>
      <c r="B22" s="428" t="s">
        <v>40</v>
      </c>
      <c r="C22" s="425">
        <v>1525.75</v>
      </c>
      <c r="D22" s="426">
        <v>1536.3166666666666</v>
      </c>
      <c r="E22" s="426">
        <v>1507.6333333333332</v>
      </c>
      <c r="F22" s="426">
        <v>1489.5166666666667</v>
      </c>
      <c r="G22" s="426">
        <v>1460.8333333333333</v>
      </c>
      <c r="H22" s="426">
        <v>1554.4333333333332</v>
      </c>
      <c r="I22" s="426">
        <v>1583.1166666666666</v>
      </c>
      <c r="J22" s="426">
        <v>1601.2333333333331</v>
      </c>
      <c r="K22" s="425">
        <v>1565</v>
      </c>
      <c r="L22" s="425">
        <v>1518.2</v>
      </c>
      <c r="M22" s="425">
        <v>61.78022</v>
      </c>
    </row>
    <row r="23" spans="1:13">
      <c r="A23" s="245">
        <v>13</v>
      </c>
      <c r="B23" s="428" t="s">
        <v>289</v>
      </c>
      <c r="C23" s="425">
        <v>1119.8499999999999</v>
      </c>
      <c r="D23" s="426">
        <v>1133.7833333333333</v>
      </c>
      <c r="E23" s="426">
        <v>1097.5666666666666</v>
      </c>
      <c r="F23" s="426">
        <v>1075.2833333333333</v>
      </c>
      <c r="G23" s="426">
        <v>1039.0666666666666</v>
      </c>
      <c r="H23" s="426">
        <v>1156.0666666666666</v>
      </c>
      <c r="I23" s="426">
        <v>1192.2833333333333</v>
      </c>
      <c r="J23" s="426">
        <v>1214.5666666666666</v>
      </c>
      <c r="K23" s="425">
        <v>1170</v>
      </c>
      <c r="L23" s="425">
        <v>1111.5</v>
      </c>
      <c r="M23" s="425">
        <v>18.921050000000001</v>
      </c>
    </row>
    <row r="24" spans="1:13">
      <c r="A24" s="245">
        <v>14</v>
      </c>
      <c r="B24" s="428" t="s">
        <v>41</v>
      </c>
      <c r="C24" s="425">
        <v>716.25</v>
      </c>
      <c r="D24" s="426">
        <v>719.73333333333323</v>
      </c>
      <c r="E24" s="426">
        <v>709.51666666666642</v>
      </c>
      <c r="F24" s="426">
        <v>702.78333333333319</v>
      </c>
      <c r="G24" s="426">
        <v>692.56666666666638</v>
      </c>
      <c r="H24" s="426">
        <v>726.46666666666647</v>
      </c>
      <c r="I24" s="426">
        <v>736.68333333333339</v>
      </c>
      <c r="J24" s="426">
        <v>743.41666666666652</v>
      </c>
      <c r="K24" s="425">
        <v>729.95</v>
      </c>
      <c r="L24" s="425">
        <v>713</v>
      </c>
      <c r="M24" s="425">
        <v>141.39292</v>
      </c>
    </row>
    <row r="25" spans="1:13">
      <c r="A25" s="245">
        <v>15</v>
      </c>
      <c r="B25" s="428" t="s">
        <v>826</v>
      </c>
      <c r="C25" s="425">
        <v>1129.95</v>
      </c>
      <c r="D25" s="426">
        <v>1129.95</v>
      </c>
      <c r="E25" s="426">
        <v>1129.95</v>
      </c>
      <c r="F25" s="426">
        <v>1129.95</v>
      </c>
      <c r="G25" s="426">
        <v>1129.95</v>
      </c>
      <c r="H25" s="426">
        <v>1129.95</v>
      </c>
      <c r="I25" s="426">
        <v>1129.95</v>
      </c>
      <c r="J25" s="426">
        <v>1129.95</v>
      </c>
      <c r="K25" s="425">
        <v>1129.95</v>
      </c>
      <c r="L25" s="425">
        <v>1129.95</v>
      </c>
      <c r="M25" s="425">
        <v>1.0950299999999999</v>
      </c>
    </row>
    <row r="26" spans="1:13">
      <c r="A26" s="245">
        <v>16</v>
      </c>
      <c r="B26" s="428" t="s">
        <v>290</v>
      </c>
      <c r="C26" s="425">
        <v>1159</v>
      </c>
      <c r="D26" s="426">
        <v>1164.1000000000001</v>
      </c>
      <c r="E26" s="426">
        <v>1128.2000000000003</v>
      </c>
      <c r="F26" s="426">
        <v>1097.4000000000001</v>
      </c>
      <c r="G26" s="426">
        <v>1061.5000000000002</v>
      </c>
      <c r="H26" s="426">
        <v>1194.9000000000003</v>
      </c>
      <c r="I26" s="426">
        <v>1230.8000000000004</v>
      </c>
      <c r="J26" s="426">
        <v>1261.6000000000004</v>
      </c>
      <c r="K26" s="425">
        <v>1200</v>
      </c>
      <c r="L26" s="425">
        <v>1133.3</v>
      </c>
      <c r="M26" s="425">
        <v>2.0287600000000001</v>
      </c>
    </row>
    <row r="27" spans="1:13">
      <c r="A27" s="245">
        <v>17</v>
      </c>
      <c r="B27" s="428" t="s">
        <v>223</v>
      </c>
      <c r="C27" s="425">
        <v>118.45</v>
      </c>
      <c r="D27" s="426">
        <v>118.95</v>
      </c>
      <c r="E27" s="426">
        <v>117.4</v>
      </c>
      <c r="F27" s="426">
        <v>116.35000000000001</v>
      </c>
      <c r="G27" s="426">
        <v>114.80000000000001</v>
      </c>
      <c r="H27" s="426">
        <v>120</v>
      </c>
      <c r="I27" s="426">
        <v>121.54999999999998</v>
      </c>
      <c r="J27" s="426">
        <v>122.6</v>
      </c>
      <c r="K27" s="425">
        <v>120.5</v>
      </c>
      <c r="L27" s="425">
        <v>117.9</v>
      </c>
      <c r="M27" s="425">
        <v>11.91089</v>
      </c>
    </row>
    <row r="28" spans="1:13">
      <c r="A28" s="245">
        <v>18</v>
      </c>
      <c r="B28" s="428" t="s">
        <v>224</v>
      </c>
      <c r="C28" s="425">
        <v>219.55</v>
      </c>
      <c r="D28" s="426">
        <v>220.76666666666665</v>
      </c>
      <c r="E28" s="426">
        <v>216.7833333333333</v>
      </c>
      <c r="F28" s="426">
        <v>214.01666666666665</v>
      </c>
      <c r="G28" s="426">
        <v>210.0333333333333</v>
      </c>
      <c r="H28" s="426">
        <v>223.5333333333333</v>
      </c>
      <c r="I28" s="426">
        <v>227.51666666666665</v>
      </c>
      <c r="J28" s="426">
        <v>230.2833333333333</v>
      </c>
      <c r="K28" s="425">
        <v>224.75</v>
      </c>
      <c r="L28" s="425">
        <v>218</v>
      </c>
      <c r="M28" s="425">
        <v>39.277909999999999</v>
      </c>
    </row>
    <row r="29" spans="1:13">
      <c r="A29" s="245">
        <v>19</v>
      </c>
      <c r="B29" s="428" t="s">
        <v>291</v>
      </c>
      <c r="C29" s="425">
        <v>411.15</v>
      </c>
      <c r="D29" s="426">
        <v>412.43333333333339</v>
      </c>
      <c r="E29" s="426">
        <v>408.81666666666678</v>
      </c>
      <c r="F29" s="426">
        <v>406.48333333333341</v>
      </c>
      <c r="G29" s="426">
        <v>402.86666666666679</v>
      </c>
      <c r="H29" s="426">
        <v>414.76666666666677</v>
      </c>
      <c r="I29" s="426">
        <v>418.38333333333333</v>
      </c>
      <c r="J29" s="426">
        <v>420.71666666666675</v>
      </c>
      <c r="K29" s="425">
        <v>416.05</v>
      </c>
      <c r="L29" s="425">
        <v>410.1</v>
      </c>
      <c r="M29" s="425">
        <v>1.38459</v>
      </c>
    </row>
    <row r="30" spans="1:13">
      <c r="A30" s="245">
        <v>20</v>
      </c>
      <c r="B30" s="428" t="s">
        <v>292</v>
      </c>
      <c r="C30" s="425">
        <v>348.95</v>
      </c>
      <c r="D30" s="426">
        <v>353.2833333333333</v>
      </c>
      <c r="E30" s="426">
        <v>343.66666666666663</v>
      </c>
      <c r="F30" s="426">
        <v>338.38333333333333</v>
      </c>
      <c r="G30" s="426">
        <v>328.76666666666665</v>
      </c>
      <c r="H30" s="426">
        <v>358.56666666666661</v>
      </c>
      <c r="I30" s="426">
        <v>368.18333333333328</v>
      </c>
      <c r="J30" s="426">
        <v>373.46666666666658</v>
      </c>
      <c r="K30" s="425">
        <v>362.9</v>
      </c>
      <c r="L30" s="425">
        <v>348</v>
      </c>
      <c r="M30" s="425">
        <v>2.8612299999999999</v>
      </c>
    </row>
    <row r="31" spans="1:13">
      <c r="A31" s="245">
        <v>21</v>
      </c>
      <c r="B31" s="428" t="s">
        <v>736</v>
      </c>
      <c r="C31" s="425">
        <v>4590.55</v>
      </c>
      <c r="D31" s="426">
        <v>4619.0166666666664</v>
      </c>
      <c r="E31" s="426">
        <v>4551.5333333333328</v>
      </c>
      <c r="F31" s="426">
        <v>4512.5166666666664</v>
      </c>
      <c r="G31" s="426">
        <v>4445.0333333333328</v>
      </c>
      <c r="H31" s="426">
        <v>4658.0333333333328</v>
      </c>
      <c r="I31" s="426">
        <v>4725.5166666666664</v>
      </c>
      <c r="J31" s="426">
        <v>4764.5333333333328</v>
      </c>
      <c r="K31" s="425">
        <v>4686.5</v>
      </c>
      <c r="L31" s="425">
        <v>4580</v>
      </c>
      <c r="M31" s="425">
        <v>0.59608000000000005</v>
      </c>
    </row>
    <row r="32" spans="1:13">
      <c r="A32" s="245">
        <v>22</v>
      </c>
      <c r="B32" s="428" t="s">
        <v>225</v>
      </c>
      <c r="C32" s="425">
        <v>2007.7</v>
      </c>
      <c r="D32" s="426">
        <v>1989.75</v>
      </c>
      <c r="E32" s="426">
        <v>1959.5</v>
      </c>
      <c r="F32" s="426">
        <v>1911.3</v>
      </c>
      <c r="G32" s="426">
        <v>1881.05</v>
      </c>
      <c r="H32" s="426">
        <v>2037.95</v>
      </c>
      <c r="I32" s="426">
        <v>2068.1999999999998</v>
      </c>
      <c r="J32" s="426">
        <v>2116.4</v>
      </c>
      <c r="K32" s="425">
        <v>2020</v>
      </c>
      <c r="L32" s="425">
        <v>1941.55</v>
      </c>
      <c r="M32" s="425">
        <v>1.0161100000000001</v>
      </c>
    </row>
    <row r="33" spans="1:13">
      <c r="A33" s="245">
        <v>23</v>
      </c>
      <c r="B33" s="428" t="s">
        <v>293</v>
      </c>
      <c r="C33" s="425">
        <v>2289.65</v>
      </c>
      <c r="D33" s="426">
        <v>2297.6666666666665</v>
      </c>
      <c r="E33" s="426">
        <v>2275.4833333333331</v>
      </c>
      <c r="F33" s="426">
        <v>2261.3166666666666</v>
      </c>
      <c r="G33" s="426">
        <v>2239.1333333333332</v>
      </c>
      <c r="H33" s="426">
        <v>2311.833333333333</v>
      </c>
      <c r="I33" s="426">
        <v>2334.0166666666664</v>
      </c>
      <c r="J33" s="426">
        <v>2348.1833333333329</v>
      </c>
      <c r="K33" s="425">
        <v>2319.85</v>
      </c>
      <c r="L33" s="425">
        <v>2283.5</v>
      </c>
      <c r="M33" s="425">
        <v>0.24343000000000001</v>
      </c>
    </row>
    <row r="34" spans="1:13">
      <c r="A34" s="245">
        <v>24</v>
      </c>
      <c r="B34" s="428" t="s">
        <v>737</v>
      </c>
      <c r="C34" s="425">
        <v>128.4</v>
      </c>
      <c r="D34" s="426">
        <v>128.76666666666668</v>
      </c>
      <c r="E34" s="426">
        <v>126.63333333333335</v>
      </c>
      <c r="F34" s="426">
        <v>124.86666666666667</v>
      </c>
      <c r="G34" s="426">
        <v>122.73333333333335</v>
      </c>
      <c r="H34" s="426">
        <v>130.53333333333336</v>
      </c>
      <c r="I34" s="426">
        <v>132.66666666666669</v>
      </c>
      <c r="J34" s="426">
        <v>134.43333333333337</v>
      </c>
      <c r="K34" s="425">
        <v>130.9</v>
      </c>
      <c r="L34" s="425">
        <v>127</v>
      </c>
      <c r="M34" s="425">
        <v>6.43384</v>
      </c>
    </row>
    <row r="35" spans="1:13">
      <c r="A35" s="245">
        <v>25</v>
      </c>
      <c r="B35" s="428" t="s">
        <v>294</v>
      </c>
      <c r="C35" s="425">
        <v>1001.65</v>
      </c>
      <c r="D35" s="426">
        <v>994.35</v>
      </c>
      <c r="E35" s="426">
        <v>982.7</v>
      </c>
      <c r="F35" s="426">
        <v>963.75</v>
      </c>
      <c r="G35" s="426">
        <v>952.1</v>
      </c>
      <c r="H35" s="426">
        <v>1013.3000000000001</v>
      </c>
      <c r="I35" s="426">
        <v>1024.9499999999998</v>
      </c>
      <c r="J35" s="426">
        <v>1043.9000000000001</v>
      </c>
      <c r="K35" s="425">
        <v>1006</v>
      </c>
      <c r="L35" s="425">
        <v>975.4</v>
      </c>
      <c r="M35" s="425">
        <v>3.0219200000000002</v>
      </c>
    </row>
    <row r="36" spans="1:13">
      <c r="A36" s="245">
        <v>26</v>
      </c>
      <c r="B36" s="428" t="s">
        <v>226</v>
      </c>
      <c r="C36" s="425">
        <v>3130.1</v>
      </c>
      <c r="D36" s="426">
        <v>3140.15</v>
      </c>
      <c r="E36" s="426">
        <v>3086.9500000000003</v>
      </c>
      <c r="F36" s="426">
        <v>3043.8</v>
      </c>
      <c r="G36" s="426">
        <v>2990.6000000000004</v>
      </c>
      <c r="H36" s="426">
        <v>3183.3</v>
      </c>
      <c r="I36" s="426">
        <v>3236.5</v>
      </c>
      <c r="J36" s="426">
        <v>3279.65</v>
      </c>
      <c r="K36" s="425">
        <v>3193.35</v>
      </c>
      <c r="L36" s="425">
        <v>3097</v>
      </c>
      <c r="M36" s="425">
        <v>1.05698</v>
      </c>
    </row>
    <row r="37" spans="1:13">
      <c r="A37" s="245">
        <v>27</v>
      </c>
      <c r="B37" s="428" t="s">
        <v>738</v>
      </c>
      <c r="C37" s="425">
        <v>3606.55</v>
      </c>
      <c r="D37" s="426">
        <v>3605.5166666666664</v>
      </c>
      <c r="E37" s="426">
        <v>3546.0333333333328</v>
      </c>
      <c r="F37" s="426">
        <v>3485.5166666666664</v>
      </c>
      <c r="G37" s="426">
        <v>3426.0333333333328</v>
      </c>
      <c r="H37" s="426">
        <v>3666.0333333333328</v>
      </c>
      <c r="I37" s="426">
        <v>3725.5166666666664</v>
      </c>
      <c r="J37" s="426">
        <v>3786.0333333333328</v>
      </c>
      <c r="K37" s="425">
        <v>3665</v>
      </c>
      <c r="L37" s="425">
        <v>3545</v>
      </c>
      <c r="M37" s="425">
        <v>0.38797999999999999</v>
      </c>
    </row>
    <row r="38" spans="1:13">
      <c r="A38" s="245">
        <v>28</v>
      </c>
      <c r="B38" s="428" t="s">
        <v>800</v>
      </c>
      <c r="C38" s="425">
        <v>25.15</v>
      </c>
      <c r="D38" s="426">
        <v>25.483333333333334</v>
      </c>
      <c r="E38" s="426">
        <v>24.716666666666669</v>
      </c>
      <c r="F38" s="426">
        <v>24.283333333333335</v>
      </c>
      <c r="G38" s="426">
        <v>23.516666666666669</v>
      </c>
      <c r="H38" s="426">
        <v>25.916666666666668</v>
      </c>
      <c r="I38" s="426">
        <v>26.683333333333334</v>
      </c>
      <c r="J38" s="426">
        <v>27.116666666666667</v>
      </c>
      <c r="K38" s="425">
        <v>26.25</v>
      </c>
      <c r="L38" s="425">
        <v>25.05</v>
      </c>
      <c r="M38" s="425">
        <v>132.68996000000001</v>
      </c>
    </row>
    <row r="39" spans="1:13">
      <c r="A39" s="245">
        <v>29</v>
      </c>
      <c r="B39" s="428" t="s">
        <v>44</v>
      </c>
      <c r="C39" s="425">
        <v>750.9</v>
      </c>
      <c r="D39" s="426">
        <v>750.7833333333333</v>
      </c>
      <c r="E39" s="426">
        <v>746.66666666666663</v>
      </c>
      <c r="F39" s="426">
        <v>742.43333333333328</v>
      </c>
      <c r="G39" s="426">
        <v>738.31666666666661</v>
      </c>
      <c r="H39" s="426">
        <v>755.01666666666665</v>
      </c>
      <c r="I39" s="426">
        <v>759.13333333333344</v>
      </c>
      <c r="J39" s="426">
        <v>763.36666666666667</v>
      </c>
      <c r="K39" s="425">
        <v>754.9</v>
      </c>
      <c r="L39" s="425">
        <v>746.55</v>
      </c>
      <c r="M39" s="425">
        <v>7.2395199999999997</v>
      </c>
    </row>
    <row r="40" spans="1:13">
      <c r="A40" s="245">
        <v>30</v>
      </c>
      <c r="B40" s="428" t="s">
        <v>296</v>
      </c>
      <c r="C40" s="425">
        <v>2950.75</v>
      </c>
      <c r="D40" s="426">
        <v>2945.1833333333329</v>
      </c>
      <c r="E40" s="426">
        <v>2901.3666666666659</v>
      </c>
      <c r="F40" s="426">
        <v>2851.9833333333331</v>
      </c>
      <c r="G40" s="426">
        <v>2808.1666666666661</v>
      </c>
      <c r="H40" s="426">
        <v>2994.5666666666657</v>
      </c>
      <c r="I40" s="426">
        <v>3038.3833333333323</v>
      </c>
      <c r="J40" s="426">
        <v>3087.7666666666655</v>
      </c>
      <c r="K40" s="425">
        <v>2989</v>
      </c>
      <c r="L40" s="425">
        <v>2895.8</v>
      </c>
      <c r="M40" s="425">
        <v>1.09501</v>
      </c>
    </row>
    <row r="41" spans="1:13">
      <c r="A41" s="245">
        <v>31</v>
      </c>
      <c r="B41" s="428" t="s">
        <v>45</v>
      </c>
      <c r="C41" s="425">
        <v>344.35</v>
      </c>
      <c r="D41" s="426">
        <v>346.31666666666666</v>
      </c>
      <c r="E41" s="426">
        <v>341.7833333333333</v>
      </c>
      <c r="F41" s="426">
        <v>339.21666666666664</v>
      </c>
      <c r="G41" s="426">
        <v>334.68333333333328</v>
      </c>
      <c r="H41" s="426">
        <v>348.88333333333333</v>
      </c>
      <c r="I41" s="426">
        <v>353.41666666666674</v>
      </c>
      <c r="J41" s="426">
        <v>355.98333333333335</v>
      </c>
      <c r="K41" s="425">
        <v>350.85</v>
      </c>
      <c r="L41" s="425">
        <v>343.75</v>
      </c>
      <c r="M41" s="425">
        <v>25.529620000000001</v>
      </c>
    </row>
    <row r="42" spans="1:13">
      <c r="A42" s="245">
        <v>32</v>
      </c>
      <c r="B42" s="428" t="s">
        <v>46</v>
      </c>
      <c r="C42" s="425">
        <v>3454.15</v>
      </c>
      <c r="D42" s="426">
        <v>3448.7833333333328</v>
      </c>
      <c r="E42" s="426">
        <v>3407.5666666666657</v>
      </c>
      <c r="F42" s="426">
        <v>3360.9833333333327</v>
      </c>
      <c r="G42" s="426">
        <v>3319.7666666666655</v>
      </c>
      <c r="H42" s="426">
        <v>3495.3666666666659</v>
      </c>
      <c r="I42" s="426">
        <v>3536.583333333333</v>
      </c>
      <c r="J42" s="426">
        <v>3583.1666666666661</v>
      </c>
      <c r="K42" s="425">
        <v>3490</v>
      </c>
      <c r="L42" s="425">
        <v>3402.2</v>
      </c>
      <c r="M42" s="425">
        <v>12.131130000000001</v>
      </c>
    </row>
    <row r="43" spans="1:13">
      <c r="A43" s="245">
        <v>33</v>
      </c>
      <c r="B43" s="428" t="s">
        <v>47</v>
      </c>
      <c r="C43" s="425">
        <v>229.05</v>
      </c>
      <c r="D43" s="426">
        <v>227.13333333333333</v>
      </c>
      <c r="E43" s="426">
        <v>223.26666666666665</v>
      </c>
      <c r="F43" s="426">
        <v>217.48333333333332</v>
      </c>
      <c r="G43" s="426">
        <v>213.61666666666665</v>
      </c>
      <c r="H43" s="426">
        <v>232.91666666666666</v>
      </c>
      <c r="I43" s="426">
        <v>236.78333333333333</v>
      </c>
      <c r="J43" s="426">
        <v>242.56666666666666</v>
      </c>
      <c r="K43" s="425">
        <v>231</v>
      </c>
      <c r="L43" s="425">
        <v>221.35</v>
      </c>
      <c r="M43" s="425">
        <v>52.05547</v>
      </c>
    </row>
    <row r="44" spans="1:13">
      <c r="A44" s="245">
        <v>34</v>
      </c>
      <c r="B44" s="428" t="s">
        <v>48</v>
      </c>
      <c r="C44" s="425">
        <v>124.75</v>
      </c>
      <c r="D44" s="426">
        <v>124.48333333333333</v>
      </c>
      <c r="E44" s="426">
        <v>123.06666666666666</v>
      </c>
      <c r="F44" s="426">
        <v>121.38333333333333</v>
      </c>
      <c r="G44" s="426">
        <v>119.96666666666665</v>
      </c>
      <c r="H44" s="426">
        <v>126.16666666666667</v>
      </c>
      <c r="I44" s="426">
        <v>127.58333333333333</v>
      </c>
      <c r="J44" s="426">
        <v>129.26666666666668</v>
      </c>
      <c r="K44" s="425">
        <v>125.9</v>
      </c>
      <c r="L44" s="425">
        <v>122.8</v>
      </c>
      <c r="M44" s="425">
        <v>217.72326000000001</v>
      </c>
    </row>
    <row r="45" spans="1:13">
      <c r="A45" s="245">
        <v>35</v>
      </c>
      <c r="B45" s="428" t="s">
        <v>297</v>
      </c>
      <c r="C45" s="425">
        <v>105.9</v>
      </c>
      <c r="D45" s="426">
        <v>106.11666666666667</v>
      </c>
      <c r="E45" s="426">
        <v>103.88333333333335</v>
      </c>
      <c r="F45" s="426">
        <v>101.86666666666667</v>
      </c>
      <c r="G45" s="426">
        <v>99.633333333333354</v>
      </c>
      <c r="H45" s="426">
        <v>108.13333333333335</v>
      </c>
      <c r="I45" s="426">
        <v>110.36666666666667</v>
      </c>
      <c r="J45" s="426">
        <v>112.38333333333335</v>
      </c>
      <c r="K45" s="425">
        <v>108.35</v>
      </c>
      <c r="L45" s="425">
        <v>104.1</v>
      </c>
      <c r="M45" s="425">
        <v>36.547800000000002</v>
      </c>
    </row>
    <row r="46" spans="1:13">
      <c r="A46" s="245">
        <v>36</v>
      </c>
      <c r="B46" s="428" t="s">
        <v>50</v>
      </c>
      <c r="C46" s="425">
        <v>2982.95</v>
      </c>
      <c r="D46" s="426">
        <v>2999.35</v>
      </c>
      <c r="E46" s="426">
        <v>2959.85</v>
      </c>
      <c r="F46" s="426">
        <v>2936.75</v>
      </c>
      <c r="G46" s="426">
        <v>2897.25</v>
      </c>
      <c r="H46" s="426">
        <v>3022.45</v>
      </c>
      <c r="I46" s="426">
        <v>3061.95</v>
      </c>
      <c r="J46" s="426">
        <v>3085.0499999999997</v>
      </c>
      <c r="K46" s="425">
        <v>3038.85</v>
      </c>
      <c r="L46" s="425">
        <v>2976.25</v>
      </c>
      <c r="M46" s="425">
        <v>8.9169499999999999</v>
      </c>
    </row>
    <row r="47" spans="1:13">
      <c r="A47" s="245">
        <v>37</v>
      </c>
      <c r="B47" s="428" t="s">
        <v>298</v>
      </c>
      <c r="C47" s="425">
        <v>155.75</v>
      </c>
      <c r="D47" s="426">
        <v>156.93333333333331</v>
      </c>
      <c r="E47" s="426">
        <v>153.91666666666663</v>
      </c>
      <c r="F47" s="426">
        <v>152.08333333333331</v>
      </c>
      <c r="G47" s="426">
        <v>149.06666666666663</v>
      </c>
      <c r="H47" s="426">
        <v>158.76666666666662</v>
      </c>
      <c r="I47" s="426">
        <v>161.78333333333333</v>
      </c>
      <c r="J47" s="426">
        <v>163.61666666666662</v>
      </c>
      <c r="K47" s="425">
        <v>159.94999999999999</v>
      </c>
      <c r="L47" s="425">
        <v>155.1</v>
      </c>
      <c r="M47" s="425">
        <v>8.1979699999999998</v>
      </c>
    </row>
    <row r="48" spans="1:13">
      <c r="A48" s="245">
        <v>38</v>
      </c>
      <c r="B48" s="428" t="s">
        <v>299</v>
      </c>
      <c r="C48" s="425">
        <v>3651.45</v>
      </c>
      <c r="D48" s="426">
        <v>3652.7333333333336</v>
      </c>
      <c r="E48" s="426">
        <v>3633.7166666666672</v>
      </c>
      <c r="F48" s="426">
        <v>3615.9833333333336</v>
      </c>
      <c r="G48" s="426">
        <v>3596.9666666666672</v>
      </c>
      <c r="H48" s="426">
        <v>3670.4666666666672</v>
      </c>
      <c r="I48" s="426">
        <v>3689.4833333333336</v>
      </c>
      <c r="J48" s="426">
        <v>3707.2166666666672</v>
      </c>
      <c r="K48" s="425">
        <v>3671.75</v>
      </c>
      <c r="L48" s="425">
        <v>3635</v>
      </c>
      <c r="M48" s="425">
        <v>0.17105999999999999</v>
      </c>
    </row>
    <row r="49" spans="1:13">
      <c r="A49" s="245">
        <v>39</v>
      </c>
      <c r="B49" s="428" t="s">
        <v>300</v>
      </c>
      <c r="C49" s="425">
        <v>1946.05</v>
      </c>
      <c r="D49" s="426">
        <v>1945.2833333333335</v>
      </c>
      <c r="E49" s="426">
        <v>1921.7666666666671</v>
      </c>
      <c r="F49" s="426">
        <v>1897.4833333333336</v>
      </c>
      <c r="G49" s="426">
        <v>1873.9666666666672</v>
      </c>
      <c r="H49" s="426">
        <v>1969.5666666666671</v>
      </c>
      <c r="I49" s="426">
        <v>1993.0833333333335</v>
      </c>
      <c r="J49" s="426">
        <v>2017.366666666667</v>
      </c>
      <c r="K49" s="425">
        <v>1968.8</v>
      </c>
      <c r="L49" s="425">
        <v>1921</v>
      </c>
      <c r="M49" s="425">
        <v>2.0550799999999998</v>
      </c>
    </row>
    <row r="50" spans="1:13">
      <c r="A50" s="245">
        <v>40</v>
      </c>
      <c r="B50" s="428" t="s">
        <v>301</v>
      </c>
      <c r="C50" s="425">
        <v>8936.0499999999993</v>
      </c>
      <c r="D50" s="426">
        <v>8920.6833333333325</v>
      </c>
      <c r="E50" s="426">
        <v>8816.366666666665</v>
      </c>
      <c r="F50" s="426">
        <v>8696.6833333333325</v>
      </c>
      <c r="G50" s="426">
        <v>8592.366666666665</v>
      </c>
      <c r="H50" s="426">
        <v>9040.366666666665</v>
      </c>
      <c r="I50" s="426">
        <v>9144.6833333333343</v>
      </c>
      <c r="J50" s="426">
        <v>9264.366666666665</v>
      </c>
      <c r="K50" s="425">
        <v>9025</v>
      </c>
      <c r="L50" s="425">
        <v>8801</v>
      </c>
      <c r="M50" s="425">
        <v>0.222</v>
      </c>
    </row>
    <row r="51" spans="1:13">
      <c r="A51" s="245">
        <v>41</v>
      </c>
      <c r="B51" s="428" t="s">
        <v>52</v>
      </c>
      <c r="C51" s="425">
        <v>967.8</v>
      </c>
      <c r="D51" s="426">
        <v>964.23333333333323</v>
      </c>
      <c r="E51" s="426">
        <v>955.66666666666652</v>
      </c>
      <c r="F51" s="426">
        <v>943.5333333333333</v>
      </c>
      <c r="G51" s="426">
        <v>934.96666666666658</v>
      </c>
      <c r="H51" s="426">
        <v>976.36666666666645</v>
      </c>
      <c r="I51" s="426">
        <v>984.93333333333328</v>
      </c>
      <c r="J51" s="426">
        <v>997.06666666666638</v>
      </c>
      <c r="K51" s="425">
        <v>972.8</v>
      </c>
      <c r="L51" s="425">
        <v>952.1</v>
      </c>
      <c r="M51" s="425">
        <v>18.118839999999999</v>
      </c>
    </row>
    <row r="52" spans="1:13">
      <c r="A52" s="245">
        <v>42</v>
      </c>
      <c r="B52" s="428" t="s">
        <v>302</v>
      </c>
      <c r="C52" s="425">
        <v>542</v>
      </c>
      <c r="D52" s="426">
        <v>544.9</v>
      </c>
      <c r="E52" s="426">
        <v>534.09999999999991</v>
      </c>
      <c r="F52" s="426">
        <v>526.19999999999993</v>
      </c>
      <c r="G52" s="426">
        <v>515.39999999999986</v>
      </c>
      <c r="H52" s="426">
        <v>552.79999999999995</v>
      </c>
      <c r="I52" s="426">
        <v>563.59999999999991</v>
      </c>
      <c r="J52" s="426">
        <v>571.5</v>
      </c>
      <c r="K52" s="425">
        <v>555.70000000000005</v>
      </c>
      <c r="L52" s="425">
        <v>537</v>
      </c>
      <c r="M52" s="425">
        <v>2.4672900000000002</v>
      </c>
    </row>
    <row r="53" spans="1:13">
      <c r="A53" s="245">
        <v>43</v>
      </c>
      <c r="B53" s="428" t="s">
        <v>227</v>
      </c>
      <c r="C53" s="425">
        <v>3332.2</v>
      </c>
      <c r="D53" s="426">
        <v>3319.7333333333336</v>
      </c>
      <c r="E53" s="426">
        <v>3289.4666666666672</v>
      </c>
      <c r="F53" s="426">
        <v>3246.7333333333336</v>
      </c>
      <c r="G53" s="426">
        <v>3216.4666666666672</v>
      </c>
      <c r="H53" s="426">
        <v>3362.4666666666672</v>
      </c>
      <c r="I53" s="426">
        <v>3392.7333333333336</v>
      </c>
      <c r="J53" s="426">
        <v>3435.4666666666672</v>
      </c>
      <c r="K53" s="425">
        <v>3350</v>
      </c>
      <c r="L53" s="425">
        <v>3277</v>
      </c>
      <c r="M53" s="425">
        <v>1.84379</v>
      </c>
    </row>
    <row r="54" spans="1:13">
      <c r="A54" s="245">
        <v>44</v>
      </c>
      <c r="B54" s="428" t="s">
        <v>54</v>
      </c>
      <c r="C54" s="425">
        <v>762.4</v>
      </c>
      <c r="D54" s="426">
        <v>763.25</v>
      </c>
      <c r="E54" s="426">
        <v>756.9</v>
      </c>
      <c r="F54" s="426">
        <v>751.4</v>
      </c>
      <c r="G54" s="426">
        <v>745.05</v>
      </c>
      <c r="H54" s="426">
        <v>768.75</v>
      </c>
      <c r="I54" s="426">
        <v>775.09999999999991</v>
      </c>
      <c r="J54" s="426">
        <v>780.6</v>
      </c>
      <c r="K54" s="425">
        <v>769.6</v>
      </c>
      <c r="L54" s="425">
        <v>757.75</v>
      </c>
      <c r="M54" s="425">
        <v>76.727429999999998</v>
      </c>
    </row>
    <row r="55" spans="1:13">
      <c r="A55" s="245">
        <v>45</v>
      </c>
      <c r="B55" s="428" t="s">
        <v>303</v>
      </c>
      <c r="C55" s="425">
        <v>2562.6</v>
      </c>
      <c r="D55" s="426">
        <v>2584.5333333333333</v>
      </c>
      <c r="E55" s="426">
        <v>2529.0666666666666</v>
      </c>
      <c r="F55" s="426">
        <v>2495.5333333333333</v>
      </c>
      <c r="G55" s="426">
        <v>2440.0666666666666</v>
      </c>
      <c r="H55" s="426">
        <v>2618.0666666666666</v>
      </c>
      <c r="I55" s="426">
        <v>2673.5333333333328</v>
      </c>
      <c r="J55" s="426">
        <v>2707.0666666666666</v>
      </c>
      <c r="K55" s="425">
        <v>2640</v>
      </c>
      <c r="L55" s="425">
        <v>2551</v>
      </c>
      <c r="M55" s="425">
        <v>0.2485</v>
      </c>
    </row>
    <row r="56" spans="1:13">
      <c r="A56" s="245">
        <v>46</v>
      </c>
      <c r="B56" s="428" t="s">
        <v>304</v>
      </c>
      <c r="C56" s="425">
        <v>1344.45</v>
      </c>
      <c r="D56" s="426">
        <v>1344.6333333333334</v>
      </c>
      <c r="E56" s="426">
        <v>1335.8666666666668</v>
      </c>
      <c r="F56" s="426">
        <v>1327.2833333333333</v>
      </c>
      <c r="G56" s="426">
        <v>1318.5166666666667</v>
      </c>
      <c r="H56" s="426">
        <v>1353.2166666666669</v>
      </c>
      <c r="I56" s="426">
        <v>1361.9833333333338</v>
      </c>
      <c r="J56" s="426">
        <v>1370.5666666666671</v>
      </c>
      <c r="K56" s="425">
        <v>1353.4</v>
      </c>
      <c r="L56" s="425">
        <v>1336.05</v>
      </c>
      <c r="M56" s="425">
        <v>1.7895799999999999</v>
      </c>
    </row>
    <row r="57" spans="1:13">
      <c r="A57" s="245">
        <v>47</v>
      </c>
      <c r="B57" s="428" t="s">
        <v>305</v>
      </c>
      <c r="C57" s="425">
        <v>923.75</v>
      </c>
      <c r="D57" s="426">
        <v>918.81666666666661</v>
      </c>
      <c r="E57" s="426">
        <v>908.23333333333323</v>
      </c>
      <c r="F57" s="426">
        <v>892.71666666666658</v>
      </c>
      <c r="G57" s="426">
        <v>882.13333333333321</v>
      </c>
      <c r="H57" s="426">
        <v>934.33333333333326</v>
      </c>
      <c r="I57" s="426">
        <v>944.91666666666674</v>
      </c>
      <c r="J57" s="426">
        <v>960.43333333333328</v>
      </c>
      <c r="K57" s="425">
        <v>929.4</v>
      </c>
      <c r="L57" s="425">
        <v>903.3</v>
      </c>
      <c r="M57" s="425">
        <v>8.4633099999999999</v>
      </c>
    </row>
    <row r="58" spans="1:13">
      <c r="A58" s="245">
        <v>48</v>
      </c>
      <c r="B58" s="428" t="s">
        <v>55</v>
      </c>
      <c r="C58" s="425">
        <v>4183.45</v>
      </c>
      <c r="D58" s="426">
        <v>4184.9000000000005</v>
      </c>
      <c r="E58" s="426">
        <v>4164.5500000000011</v>
      </c>
      <c r="F58" s="426">
        <v>4145.6500000000005</v>
      </c>
      <c r="G58" s="426">
        <v>4125.3000000000011</v>
      </c>
      <c r="H58" s="426">
        <v>4203.8000000000011</v>
      </c>
      <c r="I58" s="426">
        <v>4224.1500000000015</v>
      </c>
      <c r="J58" s="426">
        <v>4243.0500000000011</v>
      </c>
      <c r="K58" s="425">
        <v>4205.25</v>
      </c>
      <c r="L58" s="425">
        <v>4166</v>
      </c>
      <c r="M58" s="425">
        <v>1.58954</v>
      </c>
    </row>
    <row r="59" spans="1:13">
      <c r="A59" s="245">
        <v>49</v>
      </c>
      <c r="B59" s="428" t="s">
        <v>306</v>
      </c>
      <c r="C59" s="425">
        <v>285.60000000000002</v>
      </c>
      <c r="D59" s="426">
        <v>286.5</v>
      </c>
      <c r="E59" s="426">
        <v>283</v>
      </c>
      <c r="F59" s="426">
        <v>280.39999999999998</v>
      </c>
      <c r="G59" s="426">
        <v>276.89999999999998</v>
      </c>
      <c r="H59" s="426">
        <v>289.10000000000002</v>
      </c>
      <c r="I59" s="426">
        <v>292.60000000000002</v>
      </c>
      <c r="J59" s="426">
        <v>295.20000000000005</v>
      </c>
      <c r="K59" s="425">
        <v>290</v>
      </c>
      <c r="L59" s="425">
        <v>283.89999999999998</v>
      </c>
      <c r="M59" s="425">
        <v>3.7426599999999999</v>
      </c>
    </row>
    <row r="60" spans="1:13" ht="12" customHeight="1">
      <c r="A60" s="245">
        <v>50</v>
      </c>
      <c r="B60" s="428" t="s">
        <v>307</v>
      </c>
      <c r="C60" s="425">
        <v>1034.3499999999999</v>
      </c>
      <c r="D60" s="426">
        <v>1038.5</v>
      </c>
      <c r="E60" s="426">
        <v>1020</v>
      </c>
      <c r="F60" s="426">
        <v>1005.6500000000001</v>
      </c>
      <c r="G60" s="426">
        <v>987.15000000000009</v>
      </c>
      <c r="H60" s="426">
        <v>1052.8499999999999</v>
      </c>
      <c r="I60" s="426">
        <v>1071.3499999999999</v>
      </c>
      <c r="J60" s="426">
        <v>1085.6999999999998</v>
      </c>
      <c r="K60" s="425">
        <v>1057</v>
      </c>
      <c r="L60" s="425">
        <v>1024.1500000000001</v>
      </c>
      <c r="M60" s="425">
        <v>0.46339999999999998</v>
      </c>
    </row>
    <row r="61" spans="1:13">
      <c r="A61" s="245">
        <v>51</v>
      </c>
      <c r="B61" s="428" t="s">
        <v>58</v>
      </c>
      <c r="C61" s="425">
        <v>6037.05</v>
      </c>
      <c r="D61" s="426">
        <v>6056.583333333333</v>
      </c>
      <c r="E61" s="426">
        <v>5995.4666666666662</v>
      </c>
      <c r="F61" s="426">
        <v>5953.8833333333332</v>
      </c>
      <c r="G61" s="426">
        <v>5892.7666666666664</v>
      </c>
      <c r="H61" s="426">
        <v>6098.1666666666661</v>
      </c>
      <c r="I61" s="426">
        <v>6159.2833333333328</v>
      </c>
      <c r="J61" s="426">
        <v>6200.8666666666659</v>
      </c>
      <c r="K61" s="425">
        <v>6117.7</v>
      </c>
      <c r="L61" s="425">
        <v>6015</v>
      </c>
      <c r="M61" s="425">
        <v>8.2848100000000002</v>
      </c>
    </row>
    <row r="62" spans="1:13">
      <c r="A62" s="245">
        <v>52</v>
      </c>
      <c r="B62" s="428" t="s">
        <v>57</v>
      </c>
      <c r="C62" s="425">
        <v>12377.9</v>
      </c>
      <c r="D62" s="426">
        <v>12405.833333333334</v>
      </c>
      <c r="E62" s="426">
        <v>12292.066666666668</v>
      </c>
      <c r="F62" s="426">
        <v>12206.233333333334</v>
      </c>
      <c r="G62" s="426">
        <v>12092.466666666667</v>
      </c>
      <c r="H62" s="426">
        <v>12491.666666666668</v>
      </c>
      <c r="I62" s="426">
        <v>12605.433333333334</v>
      </c>
      <c r="J62" s="426">
        <v>12691.266666666668</v>
      </c>
      <c r="K62" s="425">
        <v>12519.6</v>
      </c>
      <c r="L62" s="425">
        <v>12320</v>
      </c>
      <c r="M62" s="425">
        <v>1.65517</v>
      </c>
    </row>
    <row r="63" spans="1:13">
      <c r="A63" s="245">
        <v>53</v>
      </c>
      <c r="B63" s="428" t="s">
        <v>228</v>
      </c>
      <c r="C63" s="425">
        <v>3669.8</v>
      </c>
      <c r="D63" s="426">
        <v>3662.4666666666667</v>
      </c>
      <c r="E63" s="426">
        <v>3639.8333333333335</v>
      </c>
      <c r="F63" s="426">
        <v>3609.8666666666668</v>
      </c>
      <c r="G63" s="426">
        <v>3587.2333333333336</v>
      </c>
      <c r="H63" s="426">
        <v>3692.4333333333334</v>
      </c>
      <c r="I63" s="426">
        <v>3715.0666666666666</v>
      </c>
      <c r="J63" s="426">
        <v>3745.0333333333333</v>
      </c>
      <c r="K63" s="425">
        <v>3685.1</v>
      </c>
      <c r="L63" s="425">
        <v>3632.5</v>
      </c>
      <c r="M63" s="425">
        <v>0.1273</v>
      </c>
    </row>
    <row r="64" spans="1:13">
      <c r="A64" s="245">
        <v>54</v>
      </c>
      <c r="B64" s="428" t="s">
        <v>59</v>
      </c>
      <c r="C64" s="425">
        <v>2258.1999999999998</v>
      </c>
      <c r="D64" s="426">
        <v>2258.4500000000003</v>
      </c>
      <c r="E64" s="426">
        <v>2241.9000000000005</v>
      </c>
      <c r="F64" s="426">
        <v>2225.6000000000004</v>
      </c>
      <c r="G64" s="426">
        <v>2209.0500000000006</v>
      </c>
      <c r="H64" s="426">
        <v>2274.7500000000005</v>
      </c>
      <c r="I64" s="426">
        <v>2291.3000000000006</v>
      </c>
      <c r="J64" s="426">
        <v>2307.6000000000004</v>
      </c>
      <c r="K64" s="425">
        <v>2275</v>
      </c>
      <c r="L64" s="425">
        <v>2242.15</v>
      </c>
      <c r="M64" s="425">
        <v>1.9795100000000001</v>
      </c>
    </row>
    <row r="65" spans="1:13">
      <c r="A65" s="245">
        <v>55</v>
      </c>
      <c r="B65" s="428" t="s">
        <v>308</v>
      </c>
      <c r="C65" s="425">
        <v>142.05000000000001</v>
      </c>
      <c r="D65" s="426">
        <v>143.08333333333334</v>
      </c>
      <c r="E65" s="426">
        <v>140.16666666666669</v>
      </c>
      <c r="F65" s="426">
        <v>138.28333333333333</v>
      </c>
      <c r="G65" s="426">
        <v>135.36666666666667</v>
      </c>
      <c r="H65" s="426">
        <v>144.9666666666667</v>
      </c>
      <c r="I65" s="426">
        <v>147.88333333333338</v>
      </c>
      <c r="J65" s="426">
        <v>149.76666666666671</v>
      </c>
      <c r="K65" s="425">
        <v>146</v>
      </c>
      <c r="L65" s="425">
        <v>141.19999999999999</v>
      </c>
      <c r="M65" s="425">
        <v>7.10236</v>
      </c>
    </row>
    <row r="66" spans="1:13">
      <c r="A66" s="245">
        <v>56</v>
      </c>
      <c r="B66" s="428" t="s">
        <v>309</v>
      </c>
      <c r="C66" s="425">
        <v>361.9</v>
      </c>
      <c r="D66" s="426">
        <v>361</v>
      </c>
      <c r="E66" s="426">
        <v>352.15</v>
      </c>
      <c r="F66" s="426">
        <v>342.4</v>
      </c>
      <c r="G66" s="426">
        <v>333.54999999999995</v>
      </c>
      <c r="H66" s="426">
        <v>370.75</v>
      </c>
      <c r="I66" s="426">
        <v>379.6</v>
      </c>
      <c r="J66" s="426">
        <v>389.35</v>
      </c>
      <c r="K66" s="425">
        <v>369.85</v>
      </c>
      <c r="L66" s="425">
        <v>351.25</v>
      </c>
      <c r="M66" s="425">
        <v>36.784230000000001</v>
      </c>
    </row>
    <row r="67" spans="1:13">
      <c r="A67" s="245">
        <v>57</v>
      </c>
      <c r="B67" s="428" t="s">
        <v>229</v>
      </c>
      <c r="C67" s="425">
        <v>346.7</v>
      </c>
      <c r="D67" s="426">
        <v>343.68333333333334</v>
      </c>
      <c r="E67" s="426">
        <v>333.01666666666665</v>
      </c>
      <c r="F67" s="426">
        <v>319.33333333333331</v>
      </c>
      <c r="G67" s="426">
        <v>308.66666666666663</v>
      </c>
      <c r="H67" s="426">
        <v>357.36666666666667</v>
      </c>
      <c r="I67" s="426">
        <v>368.0333333333333</v>
      </c>
      <c r="J67" s="426">
        <v>381.7166666666667</v>
      </c>
      <c r="K67" s="425">
        <v>354.35</v>
      </c>
      <c r="L67" s="425">
        <v>330</v>
      </c>
      <c r="M67" s="425">
        <v>63.166130000000003</v>
      </c>
    </row>
    <row r="68" spans="1:13">
      <c r="A68" s="245">
        <v>58</v>
      </c>
      <c r="B68" s="428" t="s">
        <v>60</v>
      </c>
      <c r="C68" s="425">
        <v>87.8</v>
      </c>
      <c r="D68" s="426">
        <v>86.8</v>
      </c>
      <c r="E68" s="426">
        <v>85.199999999999989</v>
      </c>
      <c r="F68" s="426">
        <v>82.6</v>
      </c>
      <c r="G68" s="426">
        <v>80.999999999999986</v>
      </c>
      <c r="H68" s="426">
        <v>89.399999999999991</v>
      </c>
      <c r="I68" s="426">
        <v>90.999999999999986</v>
      </c>
      <c r="J68" s="426">
        <v>93.6</v>
      </c>
      <c r="K68" s="425">
        <v>88.4</v>
      </c>
      <c r="L68" s="425">
        <v>84.2</v>
      </c>
      <c r="M68" s="425">
        <v>1297.9610399999999</v>
      </c>
    </row>
    <row r="69" spans="1:13">
      <c r="A69" s="245">
        <v>59</v>
      </c>
      <c r="B69" s="428" t="s">
        <v>61</v>
      </c>
      <c r="C69" s="425">
        <v>80.5</v>
      </c>
      <c r="D69" s="426">
        <v>79.933333333333337</v>
      </c>
      <c r="E69" s="426">
        <v>78.566666666666677</v>
      </c>
      <c r="F69" s="426">
        <v>76.63333333333334</v>
      </c>
      <c r="G69" s="426">
        <v>75.26666666666668</v>
      </c>
      <c r="H69" s="426">
        <v>81.866666666666674</v>
      </c>
      <c r="I69" s="426">
        <v>83.233333333333348</v>
      </c>
      <c r="J69" s="426">
        <v>85.166666666666671</v>
      </c>
      <c r="K69" s="425">
        <v>81.3</v>
      </c>
      <c r="L69" s="425">
        <v>78</v>
      </c>
      <c r="M69" s="425">
        <v>96.941220000000001</v>
      </c>
    </row>
    <row r="70" spans="1:13">
      <c r="A70" s="245">
        <v>60</v>
      </c>
      <c r="B70" s="428" t="s">
        <v>310</v>
      </c>
      <c r="C70" s="425">
        <v>25.65</v>
      </c>
      <c r="D70" s="426">
        <v>25.716666666666665</v>
      </c>
      <c r="E70" s="426">
        <v>25.233333333333331</v>
      </c>
      <c r="F70" s="426">
        <v>24.816666666666666</v>
      </c>
      <c r="G70" s="426">
        <v>24.333333333333332</v>
      </c>
      <c r="H70" s="426">
        <v>26.133333333333329</v>
      </c>
      <c r="I70" s="426">
        <v>26.616666666666664</v>
      </c>
      <c r="J70" s="426">
        <v>27.033333333333328</v>
      </c>
      <c r="K70" s="425">
        <v>26.2</v>
      </c>
      <c r="L70" s="425">
        <v>25.3</v>
      </c>
      <c r="M70" s="425">
        <v>92.046390000000002</v>
      </c>
    </row>
    <row r="71" spans="1:13">
      <c r="A71" s="245">
        <v>61</v>
      </c>
      <c r="B71" s="428" t="s">
        <v>62</v>
      </c>
      <c r="C71" s="425">
        <v>1625.6</v>
      </c>
      <c r="D71" s="426">
        <v>1627.95</v>
      </c>
      <c r="E71" s="426">
        <v>1617.9</v>
      </c>
      <c r="F71" s="426">
        <v>1610.2</v>
      </c>
      <c r="G71" s="426">
        <v>1600.15</v>
      </c>
      <c r="H71" s="426">
        <v>1635.65</v>
      </c>
      <c r="I71" s="426">
        <v>1645.6999999999998</v>
      </c>
      <c r="J71" s="426">
        <v>1653.4</v>
      </c>
      <c r="K71" s="425">
        <v>1638</v>
      </c>
      <c r="L71" s="425">
        <v>1620.25</v>
      </c>
      <c r="M71" s="425">
        <v>0.90381</v>
      </c>
    </row>
    <row r="72" spans="1:13">
      <c r="A72" s="245">
        <v>62</v>
      </c>
      <c r="B72" s="428" t="s">
        <v>311</v>
      </c>
      <c r="C72" s="425">
        <v>5649.65</v>
      </c>
      <c r="D72" s="426">
        <v>5632.7</v>
      </c>
      <c r="E72" s="426">
        <v>5579.4</v>
      </c>
      <c r="F72" s="426">
        <v>5509.15</v>
      </c>
      <c r="G72" s="426">
        <v>5455.8499999999995</v>
      </c>
      <c r="H72" s="426">
        <v>5702.95</v>
      </c>
      <c r="I72" s="426">
        <v>5756.2500000000009</v>
      </c>
      <c r="J72" s="426">
        <v>5826.5</v>
      </c>
      <c r="K72" s="425">
        <v>5686</v>
      </c>
      <c r="L72" s="425">
        <v>5562.45</v>
      </c>
      <c r="M72" s="425">
        <v>0.17585000000000001</v>
      </c>
    </row>
    <row r="73" spans="1:13">
      <c r="A73" s="245">
        <v>63</v>
      </c>
      <c r="B73" s="428" t="s">
        <v>65</v>
      </c>
      <c r="C73" s="425">
        <v>804.75</v>
      </c>
      <c r="D73" s="426">
        <v>808.38333333333333</v>
      </c>
      <c r="E73" s="426">
        <v>799.9666666666667</v>
      </c>
      <c r="F73" s="426">
        <v>795.18333333333339</v>
      </c>
      <c r="G73" s="426">
        <v>786.76666666666677</v>
      </c>
      <c r="H73" s="426">
        <v>813.16666666666663</v>
      </c>
      <c r="I73" s="426">
        <v>821.58333333333337</v>
      </c>
      <c r="J73" s="426">
        <v>826.36666666666656</v>
      </c>
      <c r="K73" s="425">
        <v>816.8</v>
      </c>
      <c r="L73" s="425">
        <v>803.6</v>
      </c>
      <c r="M73" s="425">
        <v>3.8101699999999998</v>
      </c>
    </row>
    <row r="74" spans="1:13">
      <c r="A74" s="245">
        <v>64</v>
      </c>
      <c r="B74" s="428" t="s">
        <v>312</v>
      </c>
      <c r="C74" s="425">
        <v>361.2</v>
      </c>
      <c r="D74" s="426">
        <v>359.15000000000003</v>
      </c>
      <c r="E74" s="426">
        <v>356.30000000000007</v>
      </c>
      <c r="F74" s="426">
        <v>351.40000000000003</v>
      </c>
      <c r="G74" s="426">
        <v>348.55000000000007</v>
      </c>
      <c r="H74" s="426">
        <v>364.05000000000007</v>
      </c>
      <c r="I74" s="426">
        <v>366.90000000000009</v>
      </c>
      <c r="J74" s="426">
        <v>371.80000000000007</v>
      </c>
      <c r="K74" s="425">
        <v>362</v>
      </c>
      <c r="L74" s="425">
        <v>354.25</v>
      </c>
      <c r="M74" s="425">
        <v>1.3837900000000001</v>
      </c>
    </row>
    <row r="75" spans="1:13">
      <c r="A75" s="245">
        <v>65</v>
      </c>
      <c r="B75" s="428" t="s">
        <v>64</v>
      </c>
      <c r="C75" s="425">
        <v>173.75</v>
      </c>
      <c r="D75" s="426">
        <v>174.61666666666667</v>
      </c>
      <c r="E75" s="426">
        <v>172.13333333333335</v>
      </c>
      <c r="F75" s="426">
        <v>170.51666666666668</v>
      </c>
      <c r="G75" s="426">
        <v>168.03333333333336</v>
      </c>
      <c r="H75" s="426">
        <v>176.23333333333335</v>
      </c>
      <c r="I75" s="426">
        <v>178.7166666666667</v>
      </c>
      <c r="J75" s="426">
        <v>180.33333333333334</v>
      </c>
      <c r="K75" s="425">
        <v>177.1</v>
      </c>
      <c r="L75" s="425">
        <v>173</v>
      </c>
      <c r="M75" s="425">
        <v>129.60351</v>
      </c>
    </row>
    <row r="76" spans="1:13" s="13" customFormat="1">
      <c r="A76" s="245">
        <v>66</v>
      </c>
      <c r="B76" s="428" t="s">
        <v>66</v>
      </c>
      <c r="C76" s="425">
        <v>738.85</v>
      </c>
      <c r="D76" s="426">
        <v>740.16666666666663</v>
      </c>
      <c r="E76" s="426">
        <v>734.48333333333323</v>
      </c>
      <c r="F76" s="426">
        <v>730.11666666666656</v>
      </c>
      <c r="G76" s="426">
        <v>724.43333333333317</v>
      </c>
      <c r="H76" s="426">
        <v>744.5333333333333</v>
      </c>
      <c r="I76" s="426">
        <v>750.2166666666667</v>
      </c>
      <c r="J76" s="426">
        <v>754.58333333333337</v>
      </c>
      <c r="K76" s="425">
        <v>745.85</v>
      </c>
      <c r="L76" s="425">
        <v>735.8</v>
      </c>
      <c r="M76" s="425">
        <v>10.623559999999999</v>
      </c>
    </row>
    <row r="77" spans="1:13" s="13" customFormat="1">
      <c r="A77" s="245">
        <v>67</v>
      </c>
      <c r="B77" s="428" t="s">
        <v>69</v>
      </c>
      <c r="C77" s="425">
        <v>66.3</v>
      </c>
      <c r="D77" s="426">
        <v>66.216666666666669</v>
      </c>
      <c r="E77" s="426">
        <v>65.233333333333334</v>
      </c>
      <c r="F77" s="426">
        <v>64.166666666666671</v>
      </c>
      <c r="G77" s="426">
        <v>63.183333333333337</v>
      </c>
      <c r="H77" s="426">
        <v>67.283333333333331</v>
      </c>
      <c r="I77" s="426">
        <v>68.26666666666668</v>
      </c>
      <c r="J77" s="426">
        <v>69.333333333333329</v>
      </c>
      <c r="K77" s="425">
        <v>67.2</v>
      </c>
      <c r="L77" s="425">
        <v>65.150000000000006</v>
      </c>
      <c r="M77" s="425">
        <v>494.21642000000003</v>
      </c>
    </row>
    <row r="78" spans="1:13" s="13" customFormat="1">
      <c r="A78" s="245">
        <v>68</v>
      </c>
      <c r="B78" s="428" t="s">
        <v>73</v>
      </c>
      <c r="C78" s="425">
        <v>467.15</v>
      </c>
      <c r="D78" s="426">
        <v>468.56666666666666</v>
      </c>
      <c r="E78" s="426">
        <v>465.13333333333333</v>
      </c>
      <c r="F78" s="426">
        <v>463.11666666666667</v>
      </c>
      <c r="G78" s="426">
        <v>459.68333333333334</v>
      </c>
      <c r="H78" s="426">
        <v>470.58333333333331</v>
      </c>
      <c r="I78" s="426">
        <v>474.01666666666659</v>
      </c>
      <c r="J78" s="426">
        <v>476.0333333333333</v>
      </c>
      <c r="K78" s="425">
        <v>472</v>
      </c>
      <c r="L78" s="425">
        <v>466.55</v>
      </c>
      <c r="M78" s="425">
        <v>21.671600000000002</v>
      </c>
    </row>
    <row r="79" spans="1:13" s="13" customFormat="1">
      <c r="A79" s="245">
        <v>69</v>
      </c>
      <c r="B79" s="428" t="s">
        <v>739</v>
      </c>
      <c r="C79" s="425">
        <v>12672.5</v>
      </c>
      <c r="D79" s="426">
        <v>12636.65</v>
      </c>
      <c r="E79" s="426">
        <v>12535.849999999999</v>
      </c>
      <c r="F79" s="426">
        <v>12399.199999999999</v>
      </c>
      <c r="G79" s="426">
        <v>12298.399999999998</v>
      </c>
      <c r="H79" s="426">
        <v>12773.3</v>
      </c>
      <c r="I79" s="426">
        <v>12874.099999999999</v>
      </c>
      <c r="J79" s="426">
        <v>13010.75</v>
      </c>
      <c r="K79" s="425">
        <v>12737.45</v>
      </c>
      <c r="L79" s="425">
        <v>12500</v>
      </c>
      <c r="M79" s="425">
        <v>1.8089999999999998E-2</v>
      </c>
    </row>
    <row r="80" spans="1:13" s="13" customFormat="1">
      <c r="A80" s="245">
        <v>70</v>
      </c>
      <c r="B80" s="428" t="s">
        <v>68</v>
      </c>
      <c r="C80" s="425">
        <v>531.20000000000005</v>
      </c>
      <c r="D80" s="426">
        <v>532.88333333333333</v>
      </c>
      <c r="E80" s="426">
        <v>528.76666666666665</v>
      </c>
      <c r="F80" s="426">
        <v>526.33333333333337</v>
      </c>
      <c r="G80" s="426">
        <v>522.2166666666667</v>
      </c>
      <c r="H80" s="426">
        <v>535.31666666666661</v>
      </c>
      <c r="I80" s="426">
        <v>539.43333333333317</v>
      </c>
      <c r="J80" s="426">
        <v>541.86666666666656</v>
      </c>
      <c r="K80" s="425">
        <v>537</v>
      </c>
      <c r="L80" s="425">
        <v>530.45000000000005</v>
      </c>
      <c r="M80" s="425">
        <v>51.687530000000002</v>
      </c>
    </row>
    <row r="81" spans="1:13" s="13" customFormat="1">
      <c r="A81" s="245">
        <v>71</v>
      </c>
      <c r="B81" s="428" t="s">
        <v>70</v>
      </c>
      <c r="C81" s="425">
        <v>404.15</v>
      </c>
      <c r="D81" s="426">
        <v>403.79999999999995</v>
      </c>
      <c r="E81" s="426">
        <v>397.89999999999992</v>
      </c>
      <c r="F81" s="426">
        <v>391.65</v>
      </c>
      <c r="G81" s="426">
        <v>385.74999999999994</v>
      </c>
      <c r="H81" s="426">
        <v>410.0499999999999</v>
      </c>
      <c r="I81" s="426">
        <v>415.95</v>
      </c>
      <c r="J81" s="426">
        <v>422.19999999999987</v>
      </c>
      <c r="K81" s="425">
        <v>409.7</v>
      </c>
      <c r="L81" s="425">
        <v>397.55</v>
      </c>
      <c r="M81" s="425">
        <v>30.19858</v>
      </c>
    </row>
    <row r="82" spans="1:13" s="13" customFormat="1">
      <c r="A82" s="245">
        <v>72</v>
      </c>
      <c r="B82" s="428" t="s">
        <v>313</v>
      </c>
      <c r="C82" s="425">
        <v>1240</v>
      </c>
      <c r="D82" s="426">
        <v>1236.6833333333334</v>
      </c>
      <c r="E82" s="426">
        <v>1218.3666666666668</v>
      </c>
      <c r="F82" s="426">
        <v>1196.7333333333333</v>
      </c>
      <c r="G82" s="426">
        <v>1178.4166666666667</v>
      </c>
      <c r="H82" s="426">
        <v>1258.3166666666668</v>
      </c>
      <c r="I82" s="426">
        <v>1276.6333333333334</v>
      </c>
      <c r="J82" s="426">
        <v>1298.2666666666669</v>
      </c>
      <c r="K82" s="425">
        <v>1255</v>
      </c>
      <c r="L82" s="425">
        <v>1215.05</v>
      </c>
      <c r="M82" s="425">
        <v>1.4402200000000001</v>
      </c>
    </row>
    <row r="83" spans="1:13" s="13" customFormat="1">
      <c r="A83" s="245">
        <v>73</v>
      </c>
      <c r="B83" s="428" t="s">
        <v>314</v>
      </c>
      <c r="C83" s="425">
        <v>385.95</v>
      </c>
      <c r="D83" s="426">
        <v>384.84999999999997</v>
      </c>
      <c r="E83" s="426">
        <v>380.74999999999994</v>
      </c>
      <c r="F83" s="426">
        <v>375.54999999999995</v>
      </c>
      <c r="G83" s="426">
        <v>371.44999999999993</v>
      </c>
      <c r="H83" s="426">
        <v>390.04999999999995</v>
      </c>
      <c r="I83" s="426">
        <v>394.15</v>
      </c>
      <c r="J83" s="426">
        <v>399.34999999999997</v>
      </c>
      <c r="K83" s="425">
        <v>388.95</v>
      </c>
      <c r="L83" s="425">
        <v>379.65</v>
      </c>
      <c r="M83" s="425">
        <v>10.047610000000001</v>
      </c>
    </row>
    <row r="84" spans="1:13" s="13" customFormat="1">
      <c r="A84" s="245">
        <v>74</v>
      </c>
      <c r="B84" s="428" t="s">
        <v>315</v>
      </c>
      <c r="C84" s="425">
        <v>108.4</v>
      </c>
      <c r="D84" s="426">
        <v>108.86666666666667</v>
      </c>
      <c r="E84" s="426">
        <v>107.43333333333335</v>
      </c>
      <c r="F84" s="426">
        <v>106.46666666666668</v>
      </c>
      <c r="G84" s="426">
        <v>105.03333333333336</v>
      </c>
      <c r="H84" s="426">
        <v>109.83333333333334</v>
      </c>
      <c r="I84" s="426">
        <v>111.26666666666668</v>
      </c>
      <c r="J84" s="426">
        <v>112.23333333333333</v>
      </c>
      <c r="K84" s="425">
        <v>110.3</v>
      </c>
      <c r="L84" s="425">
        <v>107.9</v>
      </c>
      <c r="M84" s="425">
        <v>1.8642099999999999</v>
      </c>
    </row>
    <row r="85" spans="1:13" s="13" customFormat="1">
      <c r="A85" s="245">
        <v>75</v>
      </c>
      <c r="B85" s="428" t="s">
        <v>316</v>
      </c>
      <c r="C85" s="425">
        <v>5733.3</v>
      </c>
      <c r="D85" s="426">
        <v>5766.3666666666659</v>
      </c>
      <c r="E85" s="426">
        <v>5646.9333333333316</v>
      </c>
      <c r="F85" s="426">
        <v>5560.5666666666657</v>
      </c>
      <c r="G85" s="426">
        <v>5441.1333333333314</v>
      </c>
      <c r="H85" s="426">
        <v>5852.7333333333318</v>
      </c>
      <c r="I85" s="426">
        <v>5972.1666666666661</v>
      </c>
      <c r="J85" s="426">
        <v>6058.5333333333319</v>
      </c>
      <c r="K85" s="425">
        <v>5885.8</v>
      </c>
      <c r="L85" s="425">
        <v>5680</v>
      </c>
      <c r="M85" s="425">
        <v>0.28996</v>
      </c>
    </row>
    <row r="86" spans="1:13" s="13" customFormat="1">
      <c r="A86" s="245">
        <v>76</v>
      </c>
      <c r="B86" s="428" t="s">
        <v>317</v>
      </c>
      <c r="C86" s="425">
        <v>814.25</v>
      </c>
      <c r="D86" s="426">
        <v>813.19999999999993</v>
      </c>
      <c r="E86" s="426">
        <v>806.59999999999991</v>
      </c>
      <c r="F86" s="426">
        <v>798.94999999999993</v>
      </c>
      <c r="G86" s="426">
        <v>792.34999999999991</v>
      </c>
      <c r="H86" s="426">
        <v>820.84999999999991</v>
      </c>
      <c r="I86" s="426">
        <v>827.45</v>
      </c>
      <c r="J86" s="426">
        <v>835.09999999999991</v>
      </c>
      <c r="K86" s="425">
        <v>819.8</v>
      </c>
      <c r="L86" s="425">
        <v>805.55</v>
      </c>
      <c r="M86" s="425">
        <v>0.85229999999999995</v>
      </c>
    </row>
    <row r="87" spans="1:13" s="13" customFormat="1">
      <c r="A87" s="245">
        <v>77</v>
      </c>
      <c r="B87" s="428" t="s">
        <v>230</v>
      </c>
      <c r="C87" s="425">
        <v>1370.3</v>
      </c>
      <c r="D87" s="426">
        <v>1365.1333333333334</v>
      </c>
      <c r="E87" s="426">
        <v>1345.7666666666669</v>
      </c>
      <c r="F87" s="426">
        <v>1321.2333333333333</v>
      </c>
      <c r="G87" s="426">
        <v>1301.8666666666668</v>
      </c>
      <c r="H87" s="426">
        <v>1389.666666666667</v>
      </c>
      <c r="I87" s="426">
        <v>1409.0333333333333</v>
      </c>
      <c r="J87" s="426">
        <v>1433.5666666666671</v>
      </c>
      <c r="K87" s="425">
        <v>1384.5</v>
      </c>
      <c r="L87" s="425">
        <v>1340.6</v>
      </c>
      <c r="M87" s="425">
        <v>2.4876800000000001</v>
      </c>
    </row>
    <row r="88" spans="1:13" s="13" customFormat="1">
      <c r="A88" s="245">
        <v>78</v>
      </c>
      <c r="B88" s="428" t="s">
        <v>318</v>
      </c>
      <c r="C88" s="425">
        <v>91.2</v>
      </c>
      <c r="D88" s="426">
        <v>91.3</v>
      </c>
      <c r="E88" s="426">
        <v>90.149999999999991</v>
      </c>
      <c r="F88" s="426">
        <v>89.1</v>
      </c>
      <c r="G88" s="426">
        <v>87.949999999999989</v>
      </c>
      <c r="H88" s="426">
        <v>92.35</v>
      </c>
      <c r="I88" s="426">
        <v>93.5</v>
      </c>
      <c r="J88" s="426">
        <v>94.55</v>
      </c>
      <c r="K88" s="425">
        <v>92.45</v>
      </c>
      <c r="L88" s="425">
        <v>90.25</v>
      </c>
      <c r="M88" s="425">
        <v>29.109950000000001</v>
      </c>
    </row>
    <row r="89" spans="1:13" s="13" customFormat="1">
      <c r="A89" s="245">
        <v>79</v>
      </c>
      <c r="B89" s="428" t="s">
        <v>71</v>
      </c>
      <c r="C89" s="425">
        <v>15152.3</v>
      </c>
      <c r="D89" s="426">
        <v>15136.083333333334</v>
      </c>
      <c r="E89" s="426">
        <v>15086.216666666667</v>
      </c>
      <c r="F89" s="426">
        <v>15020.133333333333</v>
      </c>
      <c r="G89" s="426">
        <v>14970.266666666666</v>
      </c>
      <c r="H89" s="426">
        <v>15202.166666666668</v>
      </c>
      <c r="I89" s="426">
        <v>15252.033333333333</v>
      </c>
      <c r="J89" s="426">
        <v>15318.116666666669</v>
      </c>
      <c r="K89" s="425">
        <v>15185.95</v>
      </c>
      <c r="L89" s="425">
        <v>15070</v>
      </c>
      <c r="M89" s="425">
        <v>0.19697999999999999</v>
      </c>
    </row>
    <row r="90" spans="1:13" s="13" customFormat="1">
      <c r="A90" s="245">
        <v>80</v>
      </c>
      <c r="B90" s="428" t="s">
        <v>319</v>
      </c>
      <c r="C90" s="425">
        <v>284</v>
      </c>
      <c r="D90" s="426">
        <v>285.36666666666667</v>
      </c>
      <c r="E90" s="426">
        <v>281.28333333333336</v>
      </c>
      <c r="F90" s="426">
        <v>278.56666666666666</v>
      </c>
      <c r="G90" s="426">
        <v>274.48333333333335</v>
      </c>
      <c r="H90" s="426">
        <v>288.08333333333337</v>
      </c>
      <c r="I90" s="426">
        <v>292.16666666666663</v>
      </c>
      <c r="J90" s="426">
        <v>294.88333333333338</v>
      </c>
      <c r="K90" s="425">
        <v>289.45</v>
      </c>
      <c r="L90" s="425">
        <v>282.64999999999998</v>
      </c>
      <c r="M90" s="425">
        <v>1.0477300000000001</v>
      </c>
    </row>
    <row r="91" spans="1:13" s="13" customFormat="1">
      <c r="A91" s="245">
        <v>81</v>
      </c>
      <c r="B91" s="428" t="s">
        <v>74</v>
      </c>
      <c r="C91" s="425">
        <v>3667.25</v>
      </c>
      <c r="D91" s="426">
        <v>3665.0833333333335</v>
      </c>
      <c r="E91" s="426">
        <v>3645.166666666667</v>
      </c>
      <c r="F91" s="426">
        <v>3623.0833333333335</v>
      </c>
      <c r="G91" s="426">
        <v>3603.166666666667</v>
      </c>
      <c r="H91" s="426">
        <v>3687.166666666667</v>
      </c>
      <c r="I91" s="426">
        <v>3707.0833333333339</v>
      </c>
      <c r="J91" s="426">
        <v>3729.166666666667</v>
      </c>
      <c r="K91" s="425">
        <v>3685</v>
      </c>
      <c r="L91" s="425">
        <v>3643</v>
      </c>
      <c r="M91" s="425">
        <v>1.81793</v>
      </c>
    </row>
    <row r="92" spans="1:13" s="13" customFormat="1">
      <c r="A92" s="245">
        <v>82</v>
      </c>
      <c r="B92" s="428" t="s">
        <v>320</v>
      </c>
      <c r="C92" s="425">
        <v>726.5</v>
      </c>
      <c r="D92" s="426">
        <v>726.2833333333333</v>
      </c>
      <c r="E92" s="426">
        <v>718.86666666666656</v>
      </c>
      <c r="F92" s="426">
        <v>711.23333333333323</v>
      </c>
      <c r="G92" s="426">
        <v>703.81666666666649</v>
      </c>
      <c r="H92" s="426">
        <v>733.91666666666663</v>
      </c>
      <c r="I92" s="426">
        <v>741.33333333333337</v>
      </c>
      <c r="J92" s="426">
        <v>748.9666666666667</v>
      </c>
      <c r="K92" s="425">
        <v>733.7</v>
      </c>
      <c r="L92" s="425">
        <v>718.65</v>
      </c>
      <c r="M92" s="425">
        <v>2.6923900000000001</v>
      </c>
    </row>
    <row r="93" spans="1:13" s="13" customFormat="1">
      <c r="A93" s="245">
        <v>83</v>
      </c>
      <c r="B93" s="428" t="s">
        <v>321</v>
      </c>
      <c r="C93" s="425">
        <v>360.65</v>
      </c>
      <c r="D93" s="426">
        <v>355.05</v>
      </c>
      <c r="E93" s="426">
        <v>347.1</v>
      </c>
      <c r="F93" s="426">
        <v>333.55</v>
      </c>
      <c r="G93" s="426">
        <v>325.60000000000002</v>
      </c>
      <c r="H93" s="426">
        <v>368.6</v>
      </c>
      <c r="I93" s="426">
        <v>376.54999999999995</v>
      </c>
      <c r="J93" s="426">
        <v>390.1</v>
      </c>
      <c r="K93" s="425">
        <v>363</v>
      </c>
      <c r="L93" s="425">
        <v>341.5</v>
      </c>
      <c r="M93" s="425">
        <v>5.8713300000000004</v>
      </c>
    </row>
    <row r="94" spans="1:13" s="13" customFormat="1">
      <c r="A94" s="245">
        <v>84</v>
      </c>
      <c r="B94" s="428" t="s">
        <v>80</v>
      </c>
      <c r="C94" s="425">
        <v>770.65</v>
      </c>
      <c r="D94" s="426">
        <v>772.33333333333337</v>
      </c>
      <c r="E94" s="426">
        <v>765.2166666666667</v>
      </c>
      <c r="F94" s="426">
        <v>759.7833333333333</v>
      </c>
      <c r="G94" s="426">
        <v>752.66666666666663</v>
      </c>
      <c r="H94" s="426">
        <v>777.76666666666677</v>
      </c>
      <c r="I94" s="426">
        <v>784.88333333333333</v>
      </c>
      <c r="J94" s="426">
        <v>790.31666666666683</v>
      </c>
      <c r="K94" s="425">
        <v>779.45</v>
      </c>
      <c r="L94" s="425">
        <v>766.9</v>
      </c>
      <c r="M94" s="425">
        <v>1.91103</v>
      </c>
    </row>
    <row r="95" spans="1:13" s="13" customFormat="1">
      <c r="A95" s="245">
        <v>85</v>
      </c>
      <c r="B95" s="428" t="s">
        <v>322</v>
      </c>
      <c r="C95" s="425">
        <v>2579.4</v>
      </c>
      <c r="D95" s="426">
        <v>2613.1333333333332</v>
      </c>
      <c r="E95" s="426">
        <v>2530.6666666666665</v>
      </c>
      <c r="F95" s="426">
        <v>2481.9333333333334</v>
      </c>
      <c r="G95" s="426">
        <v>2399.4666666666667</v>
      </c>
      <c r="H95" s="426">
        <v>2661.8666666666663</v>
      </c>
      <c r="I95" s="426">
        <v>2744.3333333333335</v>
      </c>
      <c r="J95" s="426">
        <v>2793.0666666666662</v>
      </c>
      <c r="K95" s="425">
        <v>2695.6</v>
      </c>
      <c r="L95" s="425">
        <v>2564.4</v>
      </c>
      <c r="M95" s="425">
        <v>0.38111</v>
      </c>
    </row>
    <row r="96" spans="1:13" s="13" customFormat="1">
      <c r="A96" s="245">
        <v>86</v>
      </c>
      <c r="B96" s="428" t="s">
        <v>783</v>
      </c>
      <c r="C96" s="425">
        <v>356.25</v>
      </c>
      <c r="D96" s="426">
        <v>352.08333333333331</v>
      </c>
      <c r="E96" s="426">
        <v>343.16666666666663</v>
      </c>
      <c r="F96" s="426">
        <v>330.08333333333331</v>
      </c>
      <c r="G96" s="426">
        <v>321.16666666666663</v>
      </c>
      <c r="H96" s="426">
        <v>365.16666666666663</v>
      </c>
      <c r="I96" s="426">
        <v>374.08333333333326</v>
      </c>
      <c r="J96" s="426">
        <v>387.16666666666663</v>
      </c>
      <c r="K96" s="425">
        <v>361</v>
      </c>
      <c r="L96" s="425">
        <v>339</v>
      </c>
      <c r="M96" s="425">
        <v>24.10961</v>
      </c>
    </row>
    <row r="97" spans="1:13" s="13" customFormat="1">
      <c r="A97" s="245">
        <v>87</v>
      </c>
      <c r="B97" s="428" t="s">
        <v>75</v>
      </c>
      <c r="C97" s="425">
        <v>642.5</v>
      </c>
      <c r="D97" s="426">
        <v>637.7833333333333</v>
      </c>
      <c r="E97" s="426">
        <v>631.31666666666661</v>
      </c>
      <c r="F97" s="426">
        <v>620.13333333333333</v>
      </c>
      <c r="G97" s="426">
        <v>613.66666666666663</v>
      </c>
      <c r="H97" s="426">
        <v>648.96666666666658</v>
      </c>
      <c r="I97" s="426">
        <v>655.43333333333328</v>
      </c>
      <c r="J97" s="426">
        <v>666.61666666666656</v>
      </c>
      <c r="K97" s="425">
        <v>644.25</v>
      </c>
      <c r="L97" s="425">
        <v>626.6</v>
      </c>
      <c r="M97" s="425">
        <v>49.676349999999999</v>
      </c>
    </row>
    <row r="98" spans="1:13" s="13" customFormat="1">
      <c r="A98" s="245">
        <v>88</v>
      </c>
      <c r="B98" s="428" t="s">
        <v>323</v>
      </c>
      <c r="C98" s="425">
        <v>520.65</v>
      </c>
      <c r="D98" s="426">
        <v>521.31666666666661</v>
      </c>
      <c r="E98" s="426">
        <v>517.33333333333326</v>
      </c>
      <c r="F98" s="426">
        <v>514.01666666666665</v>
      </c>
      <c r="G98" s="426">
        <v>510.0333333333333</v>
      </c>
      <c r="H98" s="426">
        <v>524.63333333333321</v>
      </c>
      <c r="I98" s="426">
        <v>528.61666666666656</v>
      </c>
      <c r="J98" s="426">
        <v>531.93333333333317</v>
      </c>
      <c r="K98" s="425">
        <v>525.29999999999995</v>
      </c>
      <c r="L98" s="425">
        <v>518</v>
      </c>
      <c r="M98" s="425">
        <v>2.2223199999999999</v>
      </c>
    </row>
    <row r="99" spans="1:13" s="13" customFormat="1">
      <c r="A99" s="245">
        <v>89</v>
      </c>
      <c r="B99" s="428" t="s">
        <v>76</v>
      </c>
      <c r="C99" s="425">
        <v>156.94999999999999</v>
      </c>
      <c r="D99" s="426">
        <v>156.48333333333332</v>
      </c>
      <c r="E99" s="426">
        <v>154.76666666666665</v>
      </c>
      <c r="F99" s="426">
        <v>152.58333333333334</v>
      </c>
      <c r="G99" s="426">
        <v>150.86666666666667</v>
      </c>
      <c r="H99" s="426">
        <v>158.66666666666663</v>
      </c>
      <c r="I99" s="426">
        <v>160.38333333333327</v>
      </c>
      <c r="J99" s="426">
        <v>162.56666666666661</v>
      </c>
      <c r="K99" s="425">
        <v>158.19999999999999</v>
      </c>
      <c r="L99" s="425">
        <v>154.30000000000001</v>
      </c>
      <c r="M99" s="425">
        <v>193.90029999999999</v>
      </c>
    </row>
    <row r="100" spans="1:13" s="13" customFormat="1">
      <c r="A100" s="245">
        <v>90</v>
      </c>
      <c r="B100" s="428" t="s">
        <v>324</v>
      </c>
      <c r="C100" s="425">
        <v>662.25</v>
      </c>
      <c r="D100" s="426">
        <v>663.9666666666667</v>
      </c>
      <c r="E100" s="426">
        <v>653.48333333333335</v>
      </c>
      <c r="F100" s="426">
        <v>644.7166666666667</v>
      </c>
      <c r="G100" s="426">
        <v>634.23333333333335</v>
      </c>
      <c r="H100" s="426">
        <v>672.73333333333335</v>
      </c>
      <c r="I100" s="426">
        <v>683.2166666666667</v>
      </c>
      <c r="J100" s="426">
        <v>691.98333333333335</v>
      </c>
      <c r="K100" s="425">
        <v>674.45</v>
      </c>
      <c r="L100" s="425">
        <v>655.20000000000005</v>
      </c>
      <c r="M100" s="425">
        <v>1.2611600000000001</v>
      </c>
    </row>
    <row r="101" spans="1:13">
      <c r="A101" s="245">
        <v>91</v>
      </c>
      <c r="B101" s="428" t="s">
        <v>325</v>
      </c>
      <c r="C101" s="425">
        <v>531.5</v>
      </c>
      <c r="D101" s="426">
        <v>532.83333333333337</v>
      </c>
      <c r="E101" s="426">
        <v>527.66666666666674</v>
      </c>
      <c r="F101" s="426">
        <v>523.83333333333337</v>
      </c>
      <c r="G101" s="426">
        <v>518.66666666666674</v>
      </c>
      <c r="H101" s="426">
        <v>536.66666666666674</v>
      </c>
      <c r="I101" s="426">
        <v>541.83333333333348</v>
      </c>
      <c r="J101" s="426">
        <v>545.66666666666674</v>
      </c>
      <c r="K101" s="425">
        <v>538</v>
      </c>
      <c r="L101" s="425">
        <v>529</v>
      </c>
      <c r="M101" s="425">
        <v>0.39468999999999999</v>
      </c>
    </row>
    <row r="102" spans="1:13">
      <c r="A102" s="245">
        <v>92</v>
      </c>
      <c r="B102" s="428" t="s">
        <v>326</v>
      </c>
      <c r="C102" s="425">
        <v>603</v>
      </c>
      <c r="D102" s="426">
        <v>598.75</v>
      </c>
      <c r="E102" s="426">
        <v>587.29999999999995</v>
      </c>
      <c r="F102" s="426">
        <v>571.59999999999991</v>
      </c>
      <c r="G102" s="426">
        <v>560.14999999999986</v>
      </c>
      <c r="H102" s="426">
        <v>614.45000000000005</v>
      </c>
      <c r="I102" s="426">
        <v>625.90000000000009</v>
      </c>
      <c r="J102" s="426">
        <v>641.60000000000014</v>
      </c>
      <c r="K102" s="425">
        <v>610.20000000000005</v>
      </c>
      <c r="L102" s="425">
        <v>583.04999999999995</v>
      </c>
      <c r="M102" s="425">
        <v>7.7374200000000002</v>
      </c>
    </row>
    <row r="103" spans="1:13">
      <c r="A103" s="245">
        <v>93</v>
      </c>
      <c r="B103" s="428" t="s">
        <v>77</v>
      </c>
      <c r="C103" s="425">
        <v>144</v>
      </c>
      <c r="D103" s="426">
        <v>144.95000000000002</v>
      </c>
      <c r="E103" s="426">
        <v>142.60000000000002</v>
      </c>
      <c r="F103" s="426">
        <v>141.20000000000002</v>
      </c>
      <c r="G103" s="426">
        <v>138.85000000000002</v>
      </c>
      <c r="H103" s="426">
        <v>146.35000000000002</v>
      </c>
      <c r="I103" s="426">
        <v>148.69999999999999</v>
      </c>
      <c r="J103" s="426">
        <v>150.10000000000002</v>
      </c>
      <c r="K103" s="425">
        <v>147.30000000000001</v>
      </c>
      <c r="L103" s="425">
        <v>143.55000000000001</v>
      </c>
      <c r="M103" s="425">
        <v>7.1075600000000003</v>
      </c>
    </row>
    <row r="104" spans="1:13">
      <c r="A104" s="245">
        <v>94</v>
      </c>
      <c r="B104" s="428" t="s">
        <v>327</v>
      </c>
      <c r="C104" s="425">
        <v>1349.3</v>
      </c>
      <c r="D104" s="426">
        <v>1346.4166666666667</v>
      </c>
      <c r="E104" s="426">
        <v>1337.9333333333334</v>
      </c>
      <c r="F104" s="426">
        <v>1326.5666666666666</v>
      </c>
      <c r="G104" s="426">
        <v>1318.0833333333333</v>
      </c>
      <c r="H104" s="426">
        <v>1357.7833333333335</v>
      </c>
      <c r="I104" s="426">
        <v>1366.2666666666667</v>
      </c>
      <c r="J104" s="426">
        <v>1377.6333333333337</v>
      </c>
      <c r="K104" s="425">
        <v>1354.9</v>
      </c>
      <c r="L104" s="425">
        <v>1335.05</v>
      </c>
      <c r="M104" s="425">
        <v>0.91993000000000003</v>
      </c>
    </row>
    <row r="105" spans="1:13">
      <c r="A105" s="245">
        <v>95</v>
      </c>
      <c r="B105" s="428" t="s">
        <v>328</v>
      </c>
      <c r="C105" s="425">
        <v>26.3</v>
      </c>
      <c r="D105" s="426">
        <v>26</v>
      </c>
      <c r="E105" s="426">
        <v>25.1</v>
      </c>
      <c r="F105" s="426">
        <v>23.900000000000002</v>
      </c>
      <c r="G105" s="426">
        <v>23.000000000000004</v>
      </c>
      <c r="H105" s="426">
        <v>27.2</v>
      </c>
      <c r="I105" s="426">
        <v>28.099999999999998</v>
      </c>
      <c r="J105" s="426">
        <v>29.299999999999997</v>
      </c>
      <c r="K105" s="425">
        <v>26.9</v>
      </c>
      <c r="L105" s="425">
        <v>24.8</v>
      </c>
      <c r="M105" s="425">
        <v>641.05736000000002</v>
      </c>
    </row>
    <row r="106" spans="1:13">
      <c r="A106" s="245">
        <v>96</v>
      </c>
      <c r="B106" s="428" t="s">
        <v>329</v>
      </c>
      <c r="C106" s="425">
        <v>992.3</v>
      </c>
      <c r="D106" s="426">
        <v>987.1</v>
      </c>
      <c r="E106" s="426">
        <v>976.7</v>
      </c>
      <c r="F106" s="426">
        <v>961.1</v>
      </c>
      <c r="G106" s="426">
        <v>950.7</v>
      </c>
      <c r="H106" s="426">
        <v>1002.7</v>
      </c>
      <c r="I106" s="426">
        <v>1013.0999999999999</v>
      </c>
      <c r="J106" s="426">
        <v>1028.7</v>
      </c>
      <c r="K106" s="425">
        <v>997.5</v>
      </c>
      <c r="L106" s="425">
        <v>971.5</v>
      </c>
      <c r="M106" s="425">
        <v>4.0664800000000003</v>
      </c>
    </row>
    <row r="107" spans="1:13">
      <c r="A107" s="245">
        <v>97</v>
      </c>
      <c r="B107" s="428" t="s">
        <v>330</v>
      </c>
      <c r="C107" s="425">
        <v>404.75</v>
      </c>
      <c r="D107" s="426">
        <v>406.08333333333331</v>
      </c>
      <c r="E107" s="426">
        <v>401.16666666666663</v>
      </c>
      <c r="F107" s="426">
        <v>397.58333333333331</v>
      </c>
      <c r="G107" s="426">
        <v>392.66666666666663</v>
      </c>
      <c r="H107" s="426">
        <v>409.66666666666663</v>
      </c>
      <c r="I107" s="426">
        <v>414.58333333333326</v>
      </c>
      <c r="J107" s="426">
        <v>418.16666666666663</v>
      </c>
      <c r="K107" s="425">
        <v>411</v>
      </c>
      <c r="L107" s="425">
        <v>402.5</v>
      </c>
      <c r="M107" s="425">
        <v>1.7964500000000001</v>
      </c>
    </row>
    <row r="108" spans="1:13">
      <c r="A108" s="245">
        <v>98</v>
      </c>
      <c r="B108" s="428" t="s">
        <v>79</v>
      </c>
      <c r="C108" s="425">
        <v>598.4</v>
      </c>
      <c r="D108" s="426">
        <v>599.33333333333337</v>
      </c>
      <c r="E108" s="426">
        <v>592.06666666666672</v>
      </c>
      <c r="F108" s="426">
        <v>585.73333333333335</v>
      </c>
      <c r="G108" s="426">
        <v>578.4666666666667</v>
      </c>
      <c r="H108" s="426">
        <v>605.66666666666674</v>
      </c>
      <c r="I108" s="426">
        <v>612.93333333333339</v>
      </c>
      <c r="J108" s="426">
        <v>619.26666666666677</v>
      </c>
      <c r="K108" s="425">
        <v>606.6</v>
      </c>
      <c r="L108" s="425">
        <v>593</v>
      </c>
      <c r="M108" s="425">
        <v>5.95845</v>
      </c>
    </row>
    <row r="109" spans="1:13">
      <c r="A109" s="245">
        <v>99</v>
      </c>
      <c r="B109" s="428" t="s">
        <v>331</v>
      </c>
      <c r="C109" s="425">
        <v>4412.6499999999996</v>
      </c>
      <c r="D109" s="426">
        <v>4403.7333333333336</v>
      </c>
      <c r="E109" s="426">
        <v>4360.1166666666668</v>
      </c>
      <c r="F109" s="426">
        <v>4307.583333333333</v>
      </c>
      <c r="G109" s="426">
        <v>4263.9666666666662</v>
      </c>
      <c r="H109" s="426">
        <v>4456.2666666666673</v>
      </c>
      <c r="I109" s="426">
        <v>4499.8833333333341</v>
      </c>
      <c r="J109" s="426">
        <v>4552.4166666666679</v>
      </c>
      <c r="K109" s="425">
        <v>4447.3500000000004</v>
      </c>
      <c r="L109" s="425">
        <v>4351.2</v>
      </c>
      <c r="M109" s="425">
        <v>0.10341</v>
      </c>
    </row>
    <row r="110" spans="1:13">
      <c r="A110" s="245">
        <v>100</v>
      </c>
      <c r="B110" s="428" t="s">
        <v>332</v>
      </c>
      <c r="C110" s="425">
        <v>180.1</v>
      </c>
      <c r="D110" s="426">
        <v>180.25</v>
      </c>
      <c r="E110" s="426">
        <v>177.55</v>
      </c>
      <c r="F110" s="426">
        <v>175</v>
      </c>
      <c r="G110" s="426">
        <v>172.3</v>
      </c>
      <c r="H110" s="426">
        <v>182.8</v>
      </c>
      <c r="I110" s="426">
        <v>185.5</v>
      </c>
      <c r="J110" s="426">
        <v>188.05</v>
      </c>
      <c r="K110" s="425">
        <v>182.95</v>
      </c>
      <c r="L110" s="425">
        <v>177.7</v>
      </c>
      <c r="M110" s="425">
        <v>1.2899799999999999</v>
      </c>
    </row>
    <row r="111" spans="1:13">
      <c r="A111" s="245">
        <v>101</v>
      </c>
      <c r="B111" s="428" t="s">
        <v>333</v>
      </c>
      <c r="C111" s="425">
        <v>294.85000000000002</v>
      </c>
      <c r="D111" s="426">
        <v>295.55</v>
      </c>
      <c r="E111" s="426">
        <v>292.55</v>
      </c>
      <c r="F111" s="426">
        <v>290.25</v>
      </c>
      <c r="G111" s="426">
        <v>287.25</v>
      </c>
      <c r="H111" s="426">
        <v>297.85000000000002</v>
      </c>
      <c r="I111" s="426">
        <v>300.85000000000002</v>
      </c>
      <c r="J111" s="426">
        <v>303.15000000000003</v>
      </c>
      <c r="K111" s="425">
        <v>298.55</v>
      </c>
      <c r="L111" s="425">
        <v>293.25</v>
      </c>
      <c r="M111" s="425">
        <v>9.4321099999999998</v>
      </c>
    </row>
    <row r="112" spans="1:13">
      <c r="A112" s="245">
        <v>102</v>
      </c>
      <c r="B112" s="428" t="s">
        <v>334</v>
      </c>
      <c r="C112" s="425">
        <v>145.9</v>
      </c>
      <c r="D112" s="426">
        <v>144.56666666666669</v>
      </c>
      <c r="E112" s="426">
        <v>141.83333333333337</v>
      </c>
      <c r="F112" s="426">
        <v>137.76666666666668</v>
      </c>
      <c r="G112" s="426">
        <v>135.03333333333336</v>
      </c>
      <c r="H112" s="426">
        <v>148.63333333333338</v>
      </c>
      <c r="I112" s="426">
        <v>151.36666666666667</v>
      </c>
      <c r="J112" s="426">
        <v>155.43333333333339</v>
      </c>
      <c r="K112" s="425">
        <v>147.30000000000001</v>
      </c>
      <c r="L112" s="425">
        <v>140.5</v>
      </c>
      <c r="M112" s="425">
        <v>9.2229200000000002</v>
      </c>
    </row>
    <row r="113" spans="1:13">
      <c r="A113" s="245">
        <v>103</v>
      </c>
      <c r="B113" s="428" t="s">
        <v>335</v>
      </c>
      <c r="C113" s="425">
        <v>654.79999999999995</v>
      </c>
      <c r="D113" s="426">
        <v>654.93333333333328</v>
      </c>
      <c r="E113" s="426">
        <v>645.86666666666656</v>
      </c>
      <c r="F113" s="426">
        <v>636.93333333333328</v>
      </c>
      <c r="G113" s="426">
        <v>627.86666666666656</v>
      </c>
      <c r="H113" s="426">
        <v>663.86666666666656</v>
      </c>
      <c r="I113" s="426">
        <v>672.93333333333339</v>
      </c>
      <c r="J113" s="426">
        <v>681.86666666666656</v>
      </c>
      <c r="K113" s="425">
        <v>664</v>
      </c>
      <c r="L113" s="425">
        <v>646</v>
      </c>
      <c r="M113" s="425">
        <v>0.69411999999999996</v>
      </c>
    </row>
    <row r="114" spans="1:13">
      <c r="A114" s="245">
        <v>104</v>
      </c>
      <c r="B114" s="428" t="s">
        <v>81</v>
      </c>
      <c r="C114" s="425">
        <v>523.65</v>
      </c>
      <c r="D114" s="426">
        <v>527.30000000000007</v>
      </c>
      <c r="E114" s="426">
        <v>517.70000000000016</v>
      </c>
      <c r="F114" s="426">
        <v>511.75000000000011</v>
      </c>
      <c r="G114" s="426">
        <v>502.1500000000002</v>
      </c>
      <c r="H114" s="426">
        <v>533.25000000000011</v>
      </c>
      <c r="I114" s="426">
        <v>542.85</v>
      </c>
      <c r="J114" s="426">
        <v>548.80000000000007</v>
      </c>
      <c r="K114" s="425">
        <v>536.9</v>
      </c>
      <c r="L114" s="425">
        <v>521.35</v>
      </c>
      <c r="M114" s="425">
        <v>30.901630000000001</v>
      </c>
    </row>
    <row r="115" spans="1:13">
      <c r="A115" s="245">
        <v>105</v>
      </c>
      <c r="B115" s="428" t="s">
        <v>82</v>
      </c>
      <c r="C115" s="425">
        <v>963.05</v>
      </c>
      <c r="D115" s="426">
        <v>963.83333333333337</v>
      </c>
      <c r="E115" s="426">
        <v>956.31666666666672</v>
      </c>
      <c r="F115" s="426">
        <v>949.58333333333337</v>
      </c>
      <c r="G115" s="426">
        <v>942.06666666666672</v>
      </c>
      <c r="H115" s="426">
        <v>970.56666666666672</v>
      </c>
      <c r="I115" s="426">
        <v>978.08333333333337</v>
      </c>
      <c r="J115" s="426">
        <v>984.81666666666672</v>
      </c>
      <c r="K115" s="425">
        <v>971.35</v>
      </c>
      <c r="L115" s="425">
        <v>957.1</v>
      </c>
      <c r="M115" s="425">
        <v>17.596710000000002</v>
      </c>
    </row>
    <row r="116" spans="1:13">
      <c r="A116" s="245">
        <v>106</v>
      </c>
      <c r="B116" s="428" t="s">
        <v>231</v>
      </c>
      <c r="C116" s="425">
        <v>171</v>
      </c>
      <c r="D116" s="426">
        <v>172.35</v>
      </c>
      <c r="E116" s="426">
        <v>168.75</v>
      </c>
      <c r="F116" s="426">
        <v>166.5</v>
      </c>
      <c r="G116" s="426">
        <v>162.9</v>
      </c>
      <c r="H116" s="426">
        <v>174.6</v>
      </c>
      <c r="I116" s="426">
        <v>178.19999999999996</v>
      </c>
      <c r="J116" s="426">
        <v>180.45</v>
      </c>
      <c r="K116" s="425">
        <v>175.95</v>
      </c>
      <c r="L116" s="425">
        <v>170.1</v>
      </c>
      <c r="M116" s="425">
        <v>23.492560000000001</v>
      </c>
    </row>
    <row r="117" spans="1:13">
      <c r="A117" s="245">
        <v>107</v>
      </c>
      <c r="B117" s="428" t="s">
        <v>83</v>
      </c>
      <c r="C117" s="425">
        <v>147.19999999999999</v>
      </c>
      <c r="D117" s="426">
        <v>147.73333333333332</v>
      </c>
      <c r="E117" s="426">
        <v>146.46666666666664</v>
      </c>
      <c r="F117" s="426">
        <v>145.73333333333332</v>
      </c>
      <c r="G117" s="426">
        <v>144.46666666666664</v>
      </c>
      <c r="H117" s="426">
        <v>148.46666666666664</v>
      </c>
      <c r="I117" s="426">
        <v>149.73333333333335</v>
      </c>
      <c r="J117" s="426">
        <v>150.46666666666664</v>
      </c>
      <c r="K117" s="425">
        <v>149</v>
      </c>
      <c r="L117" s="425">
        <v>147</v>
      </c>
      <c r="M117" s="425">
        <v>82.176590000000004</v>
      </c>
    </row>
    <row r="118" spans="1:13">
      <c r="A118" s="245">
        <v>108</v>
      </c>
      <c r="B118" s="428" t="s">
        <v>336</v>
      </c>
      <c r="C118" s="425">
        <v>398.45</v>
      </c>
      <c r="D118" s="426">
        <v>400.9666666666667</v>
      </c>
      <c r="E118" s="426">
        <v>394.48333333333341</v>
      </c>
      <c r="F118" s="426">
        <v>390.51666666666671</v>
      </c>
      <c r="G118" s="426">
        <v>384.03333333333342</v>
      </c>
      <c r="H118" s="426">
        <v>404.93333333333339</v>
      </c>
      <c r="I118" s="426">
        <v>411.41666666666674</v>
      </c>
      <c r="J118" s="426">
        <v>415.38333333333338</v>
      </c>
      <c r="K118" s="425">
        <v>407.45</v>
      </c>
      <c r="L118" s="425">
        <v>397</v>
      </c>
      <c r="M118" s="425">
        <v>4.1556499999999996</v>
      </c>
    </row>
    <row r="119" spans="1:13">
      <c r="A119" s="245">
        <v>109</v>
      </c>
      <c r="B119" s="428" t="s">
        <v>820</v>
      </c>
      <c r="C119" s="425">
        <v>4122.45</v>
      </c>
      <c r="D119" s="426">
        <v>4108.4833333333336</v>
      </c>
      <c r="E119" s="426">
        <v>4078.9666666666672</v>
      </c>
      <c r="F119" s="426">
        <v>4035.4833333333336</v>
      </c>
      <c r="G119" s="426">
        <v>4005.9666666666672</v>
      </c>
      <c r="H119" s="426">
        <v>4151.9666666666672</v>
      </c>
      <c r="I119" s="426">
        <v>4181.4833333333336</v>
      </c>
      <c r="J119" s="426">
        <v>4224.9666666666672</v>
      </c>
      <c r="K119" s="425">
        <v>4138</v>
      </c>
      <c r="L119" s="425">
        <v>4065</v>
      </c>
      <c r="M119" s="425">
        <v>2.0156100000000001</v>
      </c>
    </row>
    <row r="120" spans="1:13">
      <c r="A120" s="245">
        <v>110</v>
      </c>
      <c r="B120" s="428" t="s">
        <v>84</v>
      </c>
      <c r="C120" s="425">
        <v>1668.95</v>
      </c>
      <c r="D120" s="426">
        <v>1672.4833333333333</v>
      </c>
      <c r="E120" s="426">
        <v>1660.9666666666667</v>
      </c>
      <c r="F120" s="426">
        <v>1652.9833333333333</v>
      </c>
      <c r="G120" s="426">
        <v>1641.4666666666667</v>
      </c>
      <c r="H120" s="426">
        <v>1680.4666666666667</v>
      </c>
      <c r="I120" s="426">
        <v>1691.9833333333336</v>
      </c>
      <c r="J120" s="426">
        <v>1699.9666666666667</v>
      </c>
      <c r="K120" s="425">
        <v>1684</v>
      </c>
      <c r="L120" s="425">
        <v>1664.5</v>
      </c>
      <c r="M120" s="425">
        <v>2.5233300000000001</v>
      </c>
    </row>
    <row r="121" spans="1:13">
      <c r="A121" s="245">
        <v>111</v>
      </c>
      <c r="B121" s="428" t="s">
        <v>85</v>
      </c>
      <c r="C121" s="425">
        <v>701.45</v>
      </c>
      <c r="D121" s="426">
        <v>703.15</v>
      </c>
      <c r="E121" s="426">
        <v>696.3</v>
      </c>
      <c r="F121" s="426">
        <v>691.15</v>
      </c>
      <c r="G121" s="426">
        <v>684.3</v>
      </c>
      <c r="H121" s="426">
        <v>708.3</v>
      </c>
      <c r="I121" s="426">
        <v>715.15000000000009</v>
      </c>
      <c r="J121" s="426">
        <v>720.3</v>
      </c>
      <c r="K121" s="425">
        <v>710</v>
      </c>
      <c r="L121" s="425">
        <v>698</v>
      </c>
      <c r="M121" s="425">
        <v>9.5395500000000002</v>
      </c>
    </row>
    <row r="122" spans="1:13">
      <c r="A122" s="245">
        <v>112</v>
      </c>
      <c r="B122" s="428" t="s">
        <v>232</v>
      </c>
      <c r="C122" s="425">
        <v>915.8</v>
      </c>
      <c r="D122" s="426">
        <v>920.98333333333323</v>
      </c>
      <c r="E122" s="426">
        <v>904.81666666666649</v>
      </c>
      <c r="F122" s="426">
        <v>893.83333333333326</v>
      </c>
      <c r="G122" s="426">
        <v>877.66666666666652</v>
      </c>
      <c r="H122" s="426">
        <v>931.96666666666647</v>
      </c>
      <c r="I122" s="426">
        <v>948.13333333333321</v>
      </c>
      <c r="J122" s="426">
        <v>959.11666666666645</v>
      </c>
      <c r="K122" s="425">
        <v>937.15</v>
      </c>
      <c r="L122" s="425">
        <v>910</v>
      </c>
      <c r="M122" s="425">
        <v>3.22824</v>
      </c>
    </row>
    <row r="123" spans="1:13">
      <c r="A123" s="245">
        <v>113</v>
      </c>
      <c r="B123" s="428" t="s">
        <v>337</v>
      </c>
      <c r="C123" s="425">
        <v>752.85</v>
      </c>
      <c r="D123" s="426">
        <v>755.85</v>
      </c>
      <c r="E123" s="426">
        <v>742.85</v>
      </c>
      <c r="F123" s="426">
        <v>732.85</v>
      </c>
      <c r="G123" s="426">
        <v>719.85</v>
      </c>
      <c r="H123" s="426">
        <v>765.85</v>
      </c>
      <c r="I123" s="426">
        <v>778.85</v>
      </c>
      <c r="J123" s="426">
        <v>788.85</v>
      </c>
      <c r="K123" s="425">
        <v>768.85</v>
      </c>
      <c r="L123" s="425">
        <v>745.85</v>
      </c>
      <c r="M123" s="425">
        <v>1.06738</v>
      </c>
    </row>
    <row r="124" spans="1:13">
      <c r="A124" s="245">
        <v>114</v>
      </c>
      <c r="B124" s="428" t="s">
        <v>233</v>
      </c>
      <c r="C124" s="425">
        <v>430</v>
      </c>
      <c r="D124" s="426">
        <v>424.75</v>
      </c>
      <c r="E124" s="426">
        <v>416.5</v>
      </c>
      <c r="F124" s="426">
        <v>403</v>
      </c>
      <c r="G124" s="426">
        <v>394.75</v>
      </c>
      <c r="H124" s="426">
        <v>438.25</v>
      </c>
      <c r="I124" s="426">
        <v>446.5</v>
      </c>
      <c r="J124" s="426">
        <v>460</v>
      </c>
      <c r="K124" s="425">
        <v>433</v>
      </c>
      <c r="L124" s="425">
        <v>411.25</v>
      </c>
      <c r="M124" s="425">
        <v>13.846299999999999</v>
      </c>
    </row>
    <row r="125" spans="1:13">
      <c r="A125" s="245">
        <v>115</v>
      </c>
      <c r="B125" s="428" t="s">
        <v>86</v>
      </c>
      <c r="C125" s="425">
        <v>871.9</v>
      </c>
      <c r="D125" s="426">
        <v>868.33333333333337</v>
      </c>
      <c r="E125" s="426">
        <v>860.66666666666674</v>
      </c>
      <c r="F125" s="426">
        <v>849.43333333333339</v>
      </c>
      <c r="G125" s="426">
        <v>841.76666666666677</v>
      </c>
      <c r="H125" s="426">
        <v>879.56666666666672</v>
      </c>
      <c r="I125" s="426">
        <v>887.23333333333346</v>
      </c>
      <c r="J125" s="426">
        <v>898.4666666666667</v>
      </c>
      <c r="K125" s="425">
        <v>876</v>
      </c>
      <c r="L125" s="425">
        <v>857.1</v>
      </c>
      <c r="M125" s="425">
        <v>19.162649999999999</v>
      </c>
    </row>
    <row r="126" spans="1:13">
      <c r="A126" s="245">
        <v>116</v>
      </c>
      <c r="B126" s="428" t="s">
        <v>338</v>
      </c>
      <c r="C126" s="425">
        <v>830.8</v>
      </c>
      <c r="D126" s="426">
        <v>826.41666666666663</v>
      </c>
      <c r="E126" s="426">
        <v>809.63333333333321</v>
      </c>
      <c r="F126" s="426">
        <v>788.46666666666658</v>
      </c>
      <c r="G126" s="426">
        <v>771.68333333333317</v>
      </c>
      <c r="H126" s="426">
        <v>847.58333333333326</v>
      </c>
      <c r="I126" s="426">
        <v>864.36666666666679</v>
      </c>
      <c r="J126" s="426">
        <v>885.5333333333333</v>
      </c>
      <c r="K126" s="425">
        <v>843.2</v>
      </c>
      <c r="L126" s="425">
        <v>805.25</v>
      </c>
      <c r="M126" s="425">
        <v>2.1072700000000002</v>
      </c>
    </row>
    <row r="127" spans="1:13">
      <c r="A127" s="245">
        <v>117</v>
      </c>
      <c r="B127" s="428" t="s">
        <v>339</v>
      </c>
      <c r="C127" s="425">
        <v>106</v>
      </c>
      <c r="D127" s="426">
        <v>106.61666666666667</v>
      </c>
      <c r="E127" s="426">
        <v>105.18333333333335</v>
      </c>
      <c r="F127" s="426">
        <v>104.36666666666667</v>
      </c>
      <c r="G127" s="426">
        <v>102.93333333333335</v>
      </c>
      <c r="H127" s="426">
        <v>107.43333333333335</v>
      </c>
      <c r="I127" s="426">
        <v>108.86666666666669</v>
      </c>
      <c r="J127" s="426">
        <v>109.68333333333335</v>
      </c>
      <c r="K127" s="425">
        <v>108.05</v>
      </c>
      <c r="L127" s="425">
        <v>105.8</v>
      </c>
      <c r="M127" s="425">
        <v>2.7219699999999998</v>
      </c>
    </row>
    <row r="128" spans="1:13">
      <c r="A128" s="245">
        <v>118</v>
      </c>
      <c r="B128" s="428" t="s">
        <v>340</v>
      </c>
      <c r="C128" s="425">
        <v>106</v>
      </c>
      <c r="D128" s="426">
        <v>106.16666666666667</v>
      </c>
      <c r="E128" s="426">
        <v>105.23333333333335</v>
      </c>
      <c r="F128" s="426">
        <v>104.46666666666668</v>
      </c>
      <c r="G128" s="426">
        <v>103.53333333333336</v>
      </c>
      <c r="H128" s="426">
        <v>106.93333333333334</v>
      </c>
      <c r="I128" s="426">
        <v>107.86666666666665</v>
      </c>
      <c r="J128" s="426">
        <v>108.63333333333333</v>
      </c>
      <c r="K128" s="425">
        <v>107.1</v>
      </c>
      <c r="L128" s="425">
        <v>105.4</v>
      </c>
      <c r="M128" s="425">
        <v>10.43492</v>
      </c>
    </row>
    <row r="129" spans="1:13">
      <c r="A129" s="245">
        <v>119</v>
      </c>
      <c r="B129" s="428" t="s">
        <v>341</v>
      </c>
      <c r="C129" s="425">
        <v>884</v>
      </c>
      <c r="D129" s="426">
        <v>867.68333333333339</v>
      </c>
      <c r="E129" s="426">
        <v>835.36666666666679</v>
      </c>
      <c r="F129" s="426">
        <v>786.73333333333335</v>
      </c>
      <c r="G129" s="426">
        <v>754.41666666666674</v>
      </c>
      <c r="H129" s="426">
        <v>916.31666666666683</v>
      </c>
      <c r="I129" s="426">
        <v>948.63333333333344</v>
      </c>
      <c r="J129" s="426">
        <v>997.26666666666688</v>
      </c>
      <c r="K129" s="425">
        <v>900</v>
      </c>
      <c r="L129" s="425">
        <v>819.05</v>
      </c>
      <c r="M129" s="425">
        <v>12.28952</v>
      </c>
    </row>
    <row r="130" spans="1:13">
      <c r="A130" s="245">
        <v>120</v>
      </c>
      <c r="B130" s="428" t="s">
        <v>92</v>
      </c>
      <c r="C130" s="425">
        <v>293.55</v>
      </c>
      <c r="D130" s="426">
        <v>294.31666666666666</v>
      </c>
      <c r="E130" s="426">
        <v>291.43333333333334</v>
      </c>
      <c r="F130" s="426">
        <v>289.31666666666666</v>
      </c>
      <c r="G130" s="426">
        <v>286.43333333333334</v>
      </c>
      <c r="H130" s="426">
        <v>296.43333333333334</v>
      </c>
      <c r="I130" s="426">
        <v>299.31666666666666</v>
      </c>
      <c r="J130" s="426">
        <v>301.43333333333334</v>
      </c>
      <c r="K130" s="425">
        <v>297.2</v>
      </c>
      <c r="L130" s="425">
        <v>292.2</v>
      </c>
      <c r="M130" s="425">
        <v>32.387700000000002</v>
      </c>
    </row>
    <row r="131" spans="1:13">
      <c r="A131" s="245">
        <v>121</v>
      </c>
      <c r="B131" s="428" t="s">
        <v>87</v>
      </c>
      <c r="C131" s="425">
        <v>567.04999999999995</v>
      </c>
      <c r="D131" s="426">
        <v>566.65</v>
      </c>
      <c r="E131" s="426">
        <v>564.69999999999993</v>
      </c>
      <c r="F131" s="426">
        <v>562.34999999999991</v>
      </c>
      <c r="G131" s="426">
        <v>560.39999999999986</v>
      </c>
      <c r="H131" s="426">
        <v>569</v>
      </c>
      <c r="I131" s="426">
        <v>570.95000000000005</v>
      </c>
      <c r="J131" s="426">
        <v>573.30000000000007</v>
      </c>
      <c r="K131" s="425">
        <v>568.6</v>
      </c>
      <c r="L131" s="425">
        <v>564.29999999999995</v>
      </c>
      <c r="M131" s="425">
        <v>7.9469000000000003</v>
      </c>
    </row>
    <row r="132" spans="1:13">
      <c r="A132" s="245">
        <v>122</v>
      </c>
      <c r="B132" s="428" t="s">
        <v>234</v>
      </c>
      <c r="C132" s="425">
        <v>1865.55</v>
      </c>
      <c r="D132" s="426">
        <v>1870.7666666666667</v>
      </c>
      <c r="E132" s="426">
        <v>1841.5333333333333</v>
      </c>
      <c r="F132" s="426">
        <v>1817.5166666666667</v>
      </c>
      <c r="G132" s="426">
        <v>1788.2833333333333</v>
      </c>
      <c r="H132" s="426">
        <v>1894.7833333333333</v>
      </c>
      <c r="I132" s="426">
        <v>1924.0166666666664</v>
      </c>
      <c r="J132" s="426">
        <v>1948.0333333333333</v>
      </c>
      <c r="K132" s="425">
        <v>1900</v>
      </c>
      <c r="L132" s="425">
        <v>1846.75</v>
      </c>
      <c r="M132" s="425">
        <v>1.0265299999999999</v>
      </c>
    </row>
    <row r="133" spans="1:13">
      <c r="A133" s="245">
        <v>123</v>
      </c>
      <c r="B133" s="428" t="s">
        <v>342</v>
      </c>
      <c r="C133" s="425">
        <v>1775.95</v>
      </c>
      <c r="D133" s="426">
        <v>1787</v>
      </c>
      <c r="E133" s="426">
        <v>1760</v>
      </c>
      <c r="F133" s="426">
        <v>1744.05</v>
      </c>
      <c r="G133" s="426">
        <v>1717.05</v>
      </c>
      <c r="H133" s="426">
        <v>1802.95</v>
      </c>
      <c r="I133" s="426">
        <v>1829.95</v>
      </c>
      <c r="J133" s="426">
        <v>1845.9</v>
      </c>
      <c r="K133" s="425">
        <v>1814</v>
      </c>
      <c r="L133" s="425">
        <v>1771.05</v>
      </c>
      <c r="M133" s="425">
        <v>9.4719700000000007</v>
      </c>
    </row>
    <row r="134" spans="1:13">
      <c r="A134" s="245">
        <v>124</v>
      </c>
      <c r="B134" s="428" t="s">
        <v>343</v>
      </c>
      <c r="C134" s="425">
        <v>180.4</v>
      </c>
      <c r="D134" s="426">
        <v>181.28333333333333</v>
      </c>
      <c r="E134" s="426">
        <v>178.16666666666666</v>
      </c>
      <c r="F134" s="426">
        <v>175.93333333333334</v>
      </c>
      <c r="G134" s="426">
        <v>172.81666666666666</v>
      </c>
      <c r="H134" s="426">
        <v>183.51666666666665</v>
      </c>
      <c r="I134" s="426">
        <v>186.63333333333333</v>
      </c>
      <c r="J134" s="426">
        <v>188.86666666666665</v>
      </c>
      <c r="K134" s="425">
        <v>184.4</v>
      </c>
      <c r="L134" s="425">
        <v>179.05</v>
      </c>
      <c r="M134" s="425">
        <v>10.65484</v>
      </c>
    </row>
    <row r="135" spans="1:13">
      <c r="A135" s="245">
        <v>125</v>
      </c>
      <c r="B135" s="428" t="s">
        <v>828</v>
      </c>
      <c r="C135" s="425">
        <v>176.1</v>
      </c>
      <c r="D135" s="426">
        <v>177.03333333333333</v>
      </c>
      <c r="E135" s="426">
        <v>174.06666666666666</v>
      </c>
      <c r="F135" s="426">
        <v>172.03333333333333</v>
      </c>
      <c r="G135" s="426">
        <v>169.06666666666666</v>
      </c>
      <c r="H135" s="426">
        <v>179.06666666666666</v>
      </c>
      <c r="I135" s="426">
        <v>182.0333333333333</v>
      </c>
      <c r="J135" s="426">
        <v>184.06666666666666</v>
      </c>
      <c r="K135" s="425">
        <v>180</v>
      </c>
      <c r="L135" s="425">
        <v>175</v>
      </c>
      <c r="M135" s="425">
        <v>3.1471</v>
      </c>
    </row>
    <row r="136" spans="1:13">
      <c r="A136" s="245">
        <v>126</v>
      </c>
      <c r="B136" s="428" t="s">
        <v>740</v>
      </c>
      <c r="C136" s="425">
        <v>962.8</v>
      </c>
      <c r="D136" s="426">
        <v>964.6</v>
      </c>
      <c r="E136" s="426">
        <v>950.2</v>
      </c>
      <c r="F136" s="426">
        <v>937.6</v>
      </c>
      <c r="G136" s="426">
        <v>923.2</v>
      </c>
      <c r="H136" s="426">
        <v>977.2</v>
      </c>
      <c r="I136" s="426">
        <v>991.59999999999991</v>
      </c>
      <c r="J136" s="426">
        <v>1004.2</v>
      </c>
      <c r="K136" s="425">
        <v>979</v>
      </c>
      <c r="L136" s="425">
        <v>952</v>
      </c>
      <c r="M136" s="425">
        <v>0.68896999999999997</v>
      </c>
    </row>
    <row r="137" spans="1:13">
      <c r="A137" s="245">
        <v>127</v>
      </c>
      <c r="B137" s="428" t="s">
        <v>345</v>
      </c>
      <c r="C137" s="425">
        <v>552.45000000000005</v>
      </c>
      <c r="D137" s="426">
        <v>553.81666666666661</v>
      </c>
      <c r="E137" s="426">
        <v>548.73333333333323</v>
      </c>
      <c r="F137" s="426">
        <v>545.01666666666665</v>
      </c>
      <c r="G137" s="426">
        <v>539.93333333333328</v>
      </c>
      <c r="H137" s="426">
        <v>557.53333333333319</v>
      </c>
      <c r="I137" s="426">
        <v>562.61666666666667</v>
      </c>
      <c r="J137" s="426">
        <v>566.33333333333314</v>
      </c>
      <c r="K137" s="425">
        <v>558.9</v>
      </c>
      <c r="L137" s="425">
        <v>550.1</v>
      </c>
      <c r="M137" s="425">
        <v>1.6616299999999999</v>
      </c>
    </row>
    <row r="138" spans="1:13">
      <c r="A138" s="245">
        <v>128</v>
      </c>
      <c r="B138" s="428" t="s">
        <v>89</v>
      </c>
      <c r="C138" s="425">
        <v>14.35</v>
      </c>
      <c r="D138" s="426">
        <v>14.266666666666666</v>
      </c>
      <c r="E138" s="426">
        <v>14.033333333333331</v>
      </c>
      <c r="F138" s="426">
        <v>13.716666666666665</v>
      </c>
      <c r="G138" s="426">
        <v>13.483333333333331</v>
      </c>
      <c r="H138" s="426">
        <v>14.583333333333332</v>
      </c>
      <c r="I138" s="426">
        <v>14.816666666666666</v>
      </c>
      <c r="J138" s="426">
        <v>15.133333333333333</v>
      </c>
      <c r="K138" s="425">
        <v>14.5</v>
      </c>
      <c r="L138" s="425">
        <v>13.95</v>
      </c>
      <c r="M138" s="425">
        <v>86.350139999999996</v>
      </c>
    </row>
    <row r="139" spans="1:13">
      <c r="A139" s="245">
        <v>129</v>
      </c>
      <c r="B139" s="428" t="s">
        <v>346</v>
      </c>
      <c r="C139" s="425">
        <v>209.25</v>
      </c>
      <c r="D139" s="426">
        <v>207.41666666666666</v>
      </c>
      <c r="E139" s="426">
        <v>200.5333333333333</v>
      </c>
      <c r="F139" s="426">
        <v>191.81666666666663</v>
      </c>
      <c r="G139" s="426">
        <v>184.93333333333328</v>
      </c>
      <c r="H139" s="426">
        <v>216.13333333333333</v>
      </c>
      <c r="I139" s="426">
        <v>223.01666666666671</v>
      </c>
      <c r="J139" s="426">
        <v>231.73333333333335</v>
      </c>
      <c r="K139" s="425">
        <v>214.3</v>
      </c>
      <c r="L139" s="425">
        <v>198.7</v>
      </c>
      <c r="M139" s="425">
        <v>17.059850000000001</v>
      </c>
    </row>
    <row r="140" spans="1:13">
      <c r="A140" s="245">
        <v>130</v>
      </c>
      <c r="B140" s="428" t="s">
        <v>90</v>
      </c>
      <c r="C140" s="425">
        <v>4314.3999999999996</v>
      </c>
      <c r="D140" s="426">
        <v>4304.8</v>
      </c>
      <c r="E140" s="426">
        <v>4260.6000000000004</v>
      </c>
      <c r="F140" s="426">
        <v>4206.8</v>
      </c>
      <c r="G140" s="426">
        <v>4162.6000000000004</v>
      </c>
      <c r="H140" s="426">
        <v>4358.6000000000004</v>
      </c>
      <c r="I140" s="426">
        <v>4402.7999999999993</v>
      </c>
      <c r="J140" s="426">
        <v>4456.6000000000004</v>
      </c>
      <c r="K140" s="425">
        <v>4349</v>
      </c>
      <c r="L140" s="425">
        <v>4251</v>
      </c>
      <c r="M140" s="425">
        <v>4.7508100000000004</v>
      </c>
    </row>
    <row r="141" spans="1:13">
      <c r="A141" s="245">
        <v>131</v>
      </c>
      <c r="B141" s="428" t="s">
        <v>347</v>
      </c>
      <c r="C141" s="425">
        <v>4474.7</v>
      </c>
      <c r="D141" s="426">
        <v>4491.0333333333338</v>
      </c>
      <c r="E141" s="426">
        <v>4441.5666666666675</v>
      </c>
      <c r="F141" s="426">
        <v>4408.4333333333334</v>
      </c>
      <c r="G141" s="426">
        <v>4358.9666666666672</v>
      </c>
      <c r="H141" s="426">
        <v>4524.1666666666679</v>
      </c>
      <c r="I141" s="426">
        <v>4573.6333333333332</v>
      </c>
      <c r="J141" s="426">
        <v>4606.7666666666682</v>
      </c>
      <c r="K141" s="425">
        <v>4540.5</v>
      </c>
      <c r="L141" s="425">
        <v>4457.8999999999996</v>
      </c>
      <c r="M141" s="425">
        <v>1.0972200000000001</v>
      </c>
    </row>
    <row r="142" spans="1:13">
      <c r="A142" s="245">
        <v>132</v>
      </c>
      <c r="B142" s="428" t="s">
        <v>348</v>
      </c>
      <c r="C142" s="425">
        <v>3146</v>
      </c>
      <c r="D142" s="426">
        <v>3138.15</v>
      </c>
      <c r="E142" s="426">
        <v>3104.3</v>
      </c>
      <c r="F142" s="426">
        <v>3062.6</v>
      </c>
      <c r="G142" s="426">
        <v>3028.75</v>
      </c>
      <c r="H142" s="426">
        <v>3179.8500000000004</v>
      </c>
      <c r="I142" s="426">
        <v>3213.7</v>
      </c>
      <c r="J142" s="426">
        <v>3255.4000000000005</v>
      </c>
      <c r="K142" s="425">
        <v>3172</v>
      </c>
      <c r="L142" s="425">
        <v>3096.45</v>
      </c>
      <c r="M142" s="425">
        <v>3.2203499999999998</v>
      </c>
    </row>
    <row r="143" spans="1:13">
      <c r="A143" s="245">
        <v>133</v>
      </c>
      <c r="B143" s="428" t="s">
        <v>93</v>
      </c>
      <c r="C143" s="425">
        <v>5404.25</v>
      </c>
      <c r="D143" s="426">
        <v>5378.916666666667</v>
      </c>
      <c r="E143" s="426">
        <v>5337.8833333333341</v>
      </c>
      <c r="F143" s="426">
        <v>5271.5166666666673</v>
      </c>
      <c r="G143" s="426">
        <v>5230.4833333333345</v>
      </c>
      <c r="H143" s="426">
        <v>5445.2833333333338</v>
      </c>
      <c r="I143" s="426">
        <v>5486.3166666666666</v>
      </c>
      <c r="J143" s="426">
        <v>5552.6833333333334</v>
      </c>
      <c r="K143" s="425">
        <v>5419.95</v>
      </c>
      <c r="L143" s="425">
        <v>5312.55</v>
      </c>
      <c r="M143" s="425">
        <v>5.9296300000000004</v>
      </c>
    </row>
    <row r="144" spans="1:13">
      <c r="A144" s="245">
        <v>134</v>
      </c>
      <c r="B144" s="428" t="s">
        <v>349</v>
      </c>
      <c r="C144" s="425">
        <v>458.05</v>
      </c>
      <c r="D144" s="426">
        <v>460.7833333333333</v>
      </c>
      <c r="E144" s="426">
        <v>451.26666666666659</v>
      </c>
      <c r="F144" s="426">
        <v>444.48333333333329</v>
      </c>
      <c r="G144" s="426">
        <v>434.96666666666658</v>
      </c>
      <c r="H144" s="426">
        <v>467.56666666666661</v>
      </c>
      <c r="I144" s="426">
        <v>477.08333333333326</v>
      </c>
      <c r="J144" s="426">
        <v>483.86666666666662</v>
      </c>
      <c r="K144" s="425">
        <v>470.3</v>
      </c>
      <c r="L144" s="425">
        <v>454</v>
      </c>
      <c r="M144" s="425">
        <v>22.795079999999999</v>
      </c>
    </row>
    <row r="145" spans="1:13">
      <c r="A145" s="245">
        <v>135</v>
      </c>
      <c r="B145" s="428" t="s">
        <v>350</v>
      </c>
      <c r="C145" s="425">
        <v>113.45</v>
      </c>
      <c r="D145" s="426">
        <v>113.83333333333333</v>
      </c>
      <c r="E145" s="426">
        <v>112.71666666666665</v>
      </c>
      <c r="F145" s="426">
        <v>111.98333333333332</v>
      </c>
      <c r="G145" s="426">
        <v>110.86666666666665</v>
      </c>
      <c r="H145" s="426">
        <v>114.56666666666666</v>
      </c>
      <c r="I145" s="426">
        <v>115.68333333333334</v>
      </c>
      <c r="J145" s="426">
        <v>116.41666666666667</v>
      </c>
      <c r="K145" s="425">
        <v>114.95</v>
      </c>
      <c r="L145" s="425">
        <v>113.1</v>
      </c>
      <c r="M145" s="425">
        <v>8.3973600000000008</v>
      </c>
    </row>
    <row r="146" spans="1:13">
      <c r="A146" s="245">
        <v>136</v>
      </c>
      <c r="B146" s="428" t="s">
        <v>829</v>
      </c>
      <c r="C146" s="425">
        <v>277.45</v>
      </c>
      <c r="D146" s="426">
        <v>278.71666666666664</v>
      </c>
      <c r="E146" s="426">
        <v>272.7833333333333</v>
      </c>
      <c r="F146" s="426">
        <v>268.11666666666667</v>
      </c>
      <c r="G146" s="426">
        <v>262.18333333333334</v>
      </c>
      <c r="H146" s="426">
        <v>283.38333333333327</v>
      </c>
      <c r="I146" s="426">
        <v>289.31666666666655</v>
      </c>
      <c r="J146" s="426">
        <v>293.98333333333323</v>
      </c>
      <c r="K146" s="425">
        <v>284.64999999999998</v>
      </c>
      <c r="L146" s="425">
        <v>274.05</v>
      </c>
      <c r="M146" s="425">
        <v>2.30436</v>
      </c>
    </row>
    <row r="147" spans="1:13">
      <c r="A147" s="245">
        <v>137</v>
      </c>
      <c r="B147" s="428" t="s">
        <v>742</v>
      </c>
      <c r="C147" s="425">
        <v>1896</v>
      </c>
      <c r="D147" s="426">
        <v>1907.1499999999999</v>
      </c>
      <c r="E147" s="426">
        <v>1878.8499999999997</v>
      </c>
      <c r="F147" s="426">
        <v>1861.6999999999998</v>
      </c>
      <c r="G147" s="426">
        <v>1833.3999999999996</v>
      </c>
      <c r="H147" s="426">
        <v>1924.2999999999997</v>
      </c>
      <c r="I147" s="426">
        <v>1952.6</v>
      </c>
      <c r="J147" s="426">
        <v>1969.7499999999998</v>
      </c>
      <c r="K147" s="425">
        <v>1935.45</v>
      </c>
      <c r="L147" s="425">
        <v>1890</v>
      </c>
      <c r="M147" s="425">
        <v>4.6390000000000001E-2</v>
      </c>
    </row>
    <row r="148" spans="1:13">
      <c r="A148" s="245">
        <v>138</v>
      </c>
      <c r="B148" s="428" t="s">
        <v>235</v>
      </c>
      <c r="C148" s="425">
        <v>72.7</v>
      </c>
      <c r="D148" s="426">
        <v>73.483333333333334</v>
      </c>
      <c r="E148" s="426">
        <v>71.666666666666671</v>
      </c>
      <c r="F148" s="426">
        <v>70.63333333333334</v>
      </c>
      <c r="G148" s="426">
        <v>68.816666666666677</v>
      </c>
      <c r="H148" s="426">
        <v>74.516666666666666</v>
      </c>
      <c r="I148" s="426">
        <v>76.333333333333329</v>
      </c>
      <c r="J148" s="426">
        <v>77.36666666666666</v>
      </c>
      <c r="K148" s="425">
        <v>75.3</v>
      </c>
      <c r="L148" s="425">
        <v>72.45</v>
      </c>
      <c r="M148" s="425">
        <v>20.190200000000001</v>
      </c>
    </row>
    <row r="149" spans="1:13">
      <c r="A149" s="245">
        <v>139</v>
      </c>
      <c r="B149" s="428" t="s">
        <v>94</v>
      </c>
      <c r="C149" s="425">
        <v>2740.45</v>
      </c>
      <c r="D149" s="426">
        <v>2735.3333333333335</v>
      </c>
      <c r="E149" s="426">
        <v>2717.7166666666672</v>
      </c>
      <c r="F149" s="426">
        <v>2694.9833333333336</v>
      </c>
      <c r="G149" s="426">
        <v>2677.3666666666672</v>
      </c>
      <c r="H149" s="426">
        <v>2758.0666666666671</v>
      </c>
      <c r="I149" s="426">
        <v>2775.6833333333329</v>
      </c>
      <c r="J149" s="426">
        <v>2798.416666666667</v>
      </c>
      <c r="K149" s="425">
        <v>2752.95</v>
      </c>
      <c r="L149" s="425">
        <v>2712.6</v>
      </c>
      <c r="M149" s="425">
        <v>2.4307699999999999</v>
      </c>
    </row>
    <row r="150" spans="1:13">
      <c r="A150" s="245">
        <v>140</v>
      </c>
      <c r="B150" s="428" t="s">
        <v>351</v>
      </c>
      <c r="C150" s="425">
        <v>210.5</v>
      </c>
      <c r="D150" s="426">
        <v>212.79999999999998</v>
      </c>
      <c r="E150" s="426">
        <v>207.69999999999996</v>
      </c>
      <c r="F150" s="426">
        <v>204.89999999999998</v>
      </c>
      <c r="G150" s="426">
        <v>199.79999999999995</v>
      </c>
      <c r="H150" s="426">
        <v>215.59999999999997</v>
      </c>
      <c r="I150" s="426">
        <v>220.7</v>
      </c>
      <c r="J150" s="426">
        <v>223.49999999999997</v>
      </c>
      <c r="K150" s="425">
        <v>217.9</v>
      </c>
      <c r="L150" s="425">
        <v>210</v>
      </c>
      <c r="M150" s="425">
        <v>2.2359100000000001</v>
      </c>
    </row>
    <row r="151" spans="1:13">
      <c r="A151" s="245">
        <v>141</v>
      </c>
      <c r="B151" s="428" t="s">
        <v>236</v>
      </c>
      <c r="C151" s="425">
        <v>546</v>
      </c>
      <c r="D151" s="426">
        <v>543.51666666666665</v>
      </c>
      <c r="E151" s="426">
        <v>537.0333333333333</v>
      </c>
      <c r="F151" s="426">
        <v>528.06666666666661</v>
      </c>
      <c r="G151" s="426">
        <v>521.58333333333326</v>
      </c>
      <c r="H151" s="426">
        <v>552.48333333333335</v>
      </c>
      <c r="I151" s="426">
        <v>558.9666666666667</v>
      </c>
      <c r="J151" s="426">
        <v>567.93333333333339</v>
      </c>
      <c r="K151" s="425">
        <v>550</v>
      </c>
      <c r="L151" s="425">
        <v>534.54999999999995</v>
      </c>
      <c r="M151" s="425">
        <v>4.2732599999999996</v>
      </c>
    </row>
    <row r="152" spans="1:13">
      <c r="A152" s="245">
        <v>142</v>
      </c>
      <c r="B152" s="428" t="s">
        <v>237</v>
      </c>
      <c r="C152" s="425">
        <v>1599.9</v>
      </c>
      <c r="D152" s="426">
        <v>1589.8166666666668</v>
      </c>
      <c r="E152" s="426">
        <v>1555.1833333333336</v>
      </c>
      <c r="F152" s="426">
        <v>1510.4666666666667</v>
      </c>
      <c r="G152" s="426">
        <v>1475.8333333333335</v>
      </c>
      <c r="H152" s="426">
        <v>1634.5333333333338</v>
      </c>
      <c r="I152" s="426">
        <v>1669.166666666667</v>
      </c>
      <c r="J152" s="426">
        <v>1713.8833333333339</v>
      </c>
      <c r="K152" s="425">
        <v>1624.45</v>
      </c>
      <c r="L152" s="425">
        <v>1545.1</v>
      </c>
      <c r="M152" s="425">
        <v>2.5213199999999998</v>
      </c>
    </row>
    <row r="153" spans="1:13">
      <c r="A153" s="245">
        <v>143</v>
      </c>
      <c r="B153" s="428" t="s">
        <v>238</v>
      </c>
      <c r="C153" s="425">
        <v>80.650000000000006</v>
      </c>
      <c r="D153" s="426">
        <v>80.8</v>
      </c>
      <c r="E153" s="426">
        <v>80.349999999999994</v>
      </c>
      <c r="F153" s="426">
        <v>80.05</v>
      </c>
      <c r="G153" s="426">
        <v>79.599999999999994</v>
      </c>
      <c r="H153" s="426">
        <v>81.099999999999994</v>
      </c>
      <c r="I153" s="426">
        <v>81.550000000000011</v>
      </c>
      <c r="J153" s="426">
        <v>81.849999999999994</v>
      </c>
      <c r="K153" s="425">
        <v>81.25</v>
      </c>
      <c r="L153" s="425">
        <v>80.5</v>
      </c>
      <c r="M153" s="425">
        <v>13.58212</v>
      </c>
    </row>
    <row r="154" spans="1:13">
      <c r="A154" s="245">
        <v>144</v>
      </c>
      <c r="B154" s="428" t="s">
        <v>95</v>
      </c>
      <c r="C154" s="425">
        <v>94.1</v>
      </c>
      <c r="D154" s="426">
        <v>94.216666666666654</v>
      </c>
      <c r="E154" s="426">
        <v>92.933333333333309</v>
      </c>
      <c r="F154" s="426">
        <v>91.766666666666652</v>
      </c>
      <c r="G154" s="426">
        <v>90.483333333333306</v>
      </c>
      <c r="H154" s="426">
        <v>95.383333333333312</v>
      </c>
      <c r="I154" s="426">
        <v>96.666666666666643</v>
      </c>
      <c r="J154" s="426">
        <v>97.833333333333314</v>
      </c>
      <c r="K154" s="425">
        <v>95.5</v>
      </c>
      <c r="L154" s="425">
        <v>93.05</v>
      </c>
      <c r="M154" s="425">
        <v>9.4144400000000008</v>
      </c>
    </row>
    <row r="155" spans="1:13">
      <c r="A155" s="245">
        <v>145</v>
      </c>
      <c r="B155" s="428" t="s">
        <v>352</v>
      </c>
      <c r="C155" s="425">
        <v>701.95</v>
      </c>
      <c r="D155" s="426">
        <v>701.7833333333333</v>
      </c>
      <c r="E155" s="426">
        <v>695.16666666666663</v>
      </c>
      <c r="F155" s="426">
        <v>688.38333333333333</v>
      </c>
      <c r="G155" s="426">
        <v>681.76666666666665</v>
      </c>
      <c r="H155" s="426">
        <v>708.56666666666661</v>
      </c>
      <c r="I155" s="426">
        <v>715.18333333333339</v>
      </c>
      <c r="J155" s="426">
        <v>721.96666666666658</v>
      </c>
      <c r="K155" s="425">
        <v>708.4</v>
      </c>
      <c r="L155" s="425">
        <v>695</v>
      </c>
      <c r="M155" s="425">
        <v>1.6938500000000001</v>
      </c>
    </row>
    <row r="156" spans="1:13">
      <c r="A156" s="245">
        <v>146</v>
      </c>
      <c r="B156" s="428" t="s">
        <v>96</v>
      </c>
      <c r="C156" s="425">
        <v>1202.75</v>
      </c>
      <c r="D156" s="426">
        <v>1196.8500000000001</v>
      </c>
      <c r="E156" s="426">
        <v>1183.7000000000003</v>
      </c>
      <c r="F156" s="426">
        <v>1164.6500000000001</v>
      </c>
      <c r="G156" s="426">
        <v>1151.5000000000002</v>
      </c>
      <c r="H156" s="426">
        <v>1215.9000000000003</v>
      </c>
      <c r="I156" s="426">
        <v>1229.0500000000004</v>
      </c>
      <c r="J156" s="426">
        <v>1248.1000000000004</v>
      </c>
      <c r="K156" s="425">
        <v>1210</v>
      </c>
      <c r="L156" s="425">
        <v>1177.8</v>
      </c>
      <c r="M156" s="425">
        <v>14.31038</v>
      </c>
    </row>
    <row r="157" spans="1:13">
      <c r="A157" s="245">
        <v>147</v>
      </c>
      <c r="B157" s="428" t="s">
        <v>97</v>
      </c>
      <c r="C157" s="425">
        <v>183.4</v>
      </c>
      <c r="D157" s="426">
        <v>183.78333333333333</v>
      </c>
      <c r="E157" s="426">
        <v>182.36666666666667</v>
      </c>
      <c r="F157" s="426">
        <v>181.33333333333334</v>
      </c>
      <c r="G157" s="426">
        <v>179.91666666666669</v>
      </c>
      <c r="H157" s="426">
        <v>184.81666666666666</v>
      </c>
      <c r="I157" s="426">
        <v>186.23333333333335</v>
      </c>
      <c r="J157" s="426">
        <v>187.26666666666665</v>
      </c>
      <c r="K157" s="425">
        <v>185.2</v>
      </c>
      <c r="L157" s="425">
        <v>182.75</v>
      </c>
      <c r="M157" s="425">
        <v>21.650839999999999</v>
      </c>
    </row>
    <row r="158" spans="1:13">
      <c r="A158" s="245">
        <v>148</v>
      </c>
      <c r="B158" s="428" t="s">
        <v>354</v>
      </c>
      <c r="C158" s="425">
        <v>357.7</v>
      </c>
      <c r="D158" s="426">
        <v>357.84999999999997</v>
      </c>
      <c r="E158" s="426">
        <v>353.64999999999992</v>
      </c>
      <c r="F158" s="426">
        <v>349.59999999999997</v>
      </c>
      <c r="G158" s="426">
        <v>345.39999999999992</v>
      </c>
      <c r="H158" s="426">
        <v>361.89999999999992</v>
      </c>
      <c r="I158" s="426">
        <v>366.09999999999997</v>
      </c>
      <c r="J158" s="426">
        <v>370.14999999999992</v>
      </c>
      <c r="K158" s="425">
        <v>362.05</v>
      </c>
      <c r="L158" s="425">
        <v>353.8</v>
      </c>
      <c r="M158" s="425">
        <v>2.40802</v>
      </c>
    </row>
    <row r="159" spans="1:13">
      <c r="A159" s="245">
        <v>149</v>
      </c>
      <c r="B159" s="428" t="s">
        <v>98</v>
      </c>
      <c r="C159" s="425">
        <v>87.35</v>
      </c>
      <c r="D159" s="426">
        <v>87.116666666666674</v>
      </c>
      <c r="E159" s="426">
        <v>86.133333333333354</v>
      </c>
      <c r="F159" s="426">
        <v>84.916666666666686</v>
      </c>
      <c r="G159" s="426">
        <v>83.933333333333366</v>
      </c>
      <c r="H159" s="426">
        <v>88.333333333333343</v>
      </c>
      <c r="I159" s="426">
        <v>89.316666666666663</v>
      </c>
      <c r="J159" s="426">
        <v>90.533333333333331</v>
      </c>
      <c r="K159" s="425">
        <v>88.1</v>
      </c>
      <c r="L159" s="425">
        <v>85.9</v>
      </c>
      <c r="M159" s="425">
        <v>178.14231000000001</v>
      </c>
    </row>
    <row r="160" spans="1:13">
      <c r="A160" s="245">
        <v>150</v>
      </c>
      <c r="B160" s="428" t="s">
        <v>355</v>
      </c>
      <c r="C160" s="425">
        <v>2882.9</v>
      </c>
      <c r="D160" s="426">
        <v>2893.5666666666671</v>
      </c>
      <c r="E160" s="426">
        <v>2859.2833333333342</v>
      </c>
      <c r="F160" s="426">
        <v>2835.666666666667</v>
      </c>
      <c r="G160" s="426">
        <v>2801.3833333333341</v>
      </c>
      <c r="H160" s="426">
        <v>2917.1833333333343</v>
      </c>
      <c r="I160" s="426">
        <v>2951.4666666666672</v>
      </c>
      <c r="J160" s="426">
        <v>2975.0833333333344</v>
      </c>
      <c r="K160" s="425">
        <v>2927.85</v>
      </c>
      <c r="L160" s="425">
        <v>2869.95</v>
      </c>
      <c r="M160" s="425">
        <v>0.25918000000000002</v>
      </c>
    </row>
    <row r="161" spans="1:13">
      <c r="A161" s="245">
        <v>151</v>
      </c>
      <c r="B161" s="428" t="s">
        <v>356</v>
      </c>
      <c r="C161" s="425">
        <v>524.5</v>
      </c>
      <c r="D161" s="426">
        <v>524.56666666666672</v>
      </c>
      <c r="E161" s="426">
        <v>516.63333333333344</v>
      </c>
      <c r="F161" s="426">
        <v>508.76666666666677</v>
      </c>
      <c r="G161" s="426">
        <v>500.83333333333348</v>
      </c>
      <c r="H161" s="426">
        <v>532.43333333333339</v>
      </c>
      <c r="I161" s="426">
        <v>540.36666666666656</v>
      </c>
      <c r="J161" s="426">
        <v>548.23333333333335</v>
      </c>
      <c r="K161" s="425">
        <v>532.5</v>
      </c>
      <c r="L161" s="425">
        <v>516.70000000000005</v>
      </c>
      <c r="M161" s="425">
        <v>6.1967499999999998</v>
      </c>
    </row>
    <row r="162" spans="1:13">
      <c r="A162" s="245">
        <v>152</v>
      </c>
      <c r="B162" s="428" t="s">
        <v>357</v>
      </c>
      <c r="C162" s="425">
        <v>182.3</v>
      </c>
      <c r="D162" s="426">
        <v>186.9</v>
      </c>
      <c r="E162" s="426">
        <v>175.95000000000002</v>
      </c>
      <c r="F162" s="426">
        <v>169.60000000000002</v>
      </c>
      <c r="G162" s="426">
        <v>158.65000000000003</v>
      </c>
      <c r="H162" s="426">
        <v>193.25</v>
      </c>
      <c r="I162" s="426">
        <v>204.2</v>
      </c>
      <c r="J162" s="426">
        <v>210.54999999999998</v>
      </c>
      <c r="K162" s="425">
        <v>197.85</v>
      </c>
      <c r="L162" s="425">
        <v>180.55</v>
      </c>
      <c r="M162" s="425">
        <v>102.52947</v>
      </c>
    </row>
    <row r="163" spans="1:13">
      <c r="A163" s="245">
        <v>153</v>
      </c>
      <c r="B163" s="428" t="s">
        <v>358</v>
      </c>
      <c r="C163" s="425">
        <v>173.9</v>
      </c>
      <c r="D163" s="426">
        <v>172.4</v>
      </c>
      <c r="E163" s="426">
        <v>169.8</v>
      </c>
      <c r="F163" s="426">
        <v>165.70000000000002</v>
      </c>
      <c r="G163" s="426">
        <v>163.10000000000002</v>
      </c>
      <c r="H163" s="426">
        <v>176.5</v>
      </c>
      <c r="I163" s="426">
        <v>179.09999999999997</v>
      </c>
      <c r="J163" s="426">
        <v>183.2</v>
      </c>
      <c r="K163" s="425">
        <v>175</v>
      </c>
      <c r="L163" s="425">
        <v>168.3</v>
      </c>
      <c r="M163" s="425">
        <v>42.50544</v>
      </c>
    </row>
    <row r="164" spans="1:13">
      <c r="A164" s="245">
        <v>154</v>
      </c>
      <c r="B164" s="428" t="s">
        <v>359</v>
      </c>
      <c r="C164" s="425">
        <v>237.75</v>
      </c>
      <c r="D164" s="426">
        <v>239.76666666666665</v>
      </c>
      <c r="E164" s="426">
        <v>234.18333333333331</v>
      </c>
      <c r="F164" s="426">
        <v>230.61666666666665</v>
      </c>
      <c r="G164" s="426">
        <v>225.0333333333333</v>
      </c>
      <c r="H164" s="426">
        <v>243.33333333333331</v>
      </c>
      <c r="I164" s="426">
        <v>248.91666666666669</v>
      </c>
      <c r="J164" s="426">
        <v>252.48333333333332</v>
      </c>
      <c r="K164" s="425">
        <v>245.35</v>
      </c>
      <c r="L164" s="425">
        <v>236.2</v>
      </c>
      <c r="M164" s="425">
        <v>35.687719999999999</v>
      </c>
    </row>
    <row r="165" spans="1:13">
      <c r="A165" s="245">
        <v>155</v>
      </c>
      <c r="B165" s="428" t="s">
        <v>239</v>
      </c>
      <c r="C165" s="425">
        <v>9.6</v>
      </c>
      <c r="D165" s="426">
        <v>9.6999999999999993</v>
      </c>
      <c r="E165" s="426">
        <v>9.4499999999999993</v>
      </c>
      <c r="F165" s="426">
        <v>9.3000000000000007</v>
      </c>
      <c r="G165" s="426">
        <v>9.0500000000000007</v>
      </c>
      <c r="H165" s="426">
        <v>9.8499999999999979</v>
      </c>
      <c r="I165" s="426">
        <v>10.099999999999998</v>
      </c>
      <c r="J165" s="426">
        <v>10.249999999999996</v>
      </c>
      <c r="K165" s="425">
        <v>9.9499999999999993</v>
      </c>
      <c r="L165" s="425">
        <v>9.5500000000000007</v>
      </c>
      <c r="M165" s="425">
        <v>79.550970000000007</v>
      </c>
    </row>
    <row r="166" spans="1:13">
      <c r="A166" s="245">
        <v>156</v>
      </c>
      <c r="B166" s="428" t="s">
        <v>240</v>
      </c>
      <c r="C166" s="425">
        <v>65.3</v>
      </c>
      <c r="D166" s="426">
        <v>65.833333333333329</v>
      </c>
      <c r="E166" s="426">
        <v>64.466666666666654</v>
      </c>
      <c r="F166" s="426">
        <v>63.633333333333326</v>
      </c>
      <c r="G166" s="426">
        <v>62.266666666666652</v>
      </c>
      <c r="H166" s="426">
        <v>66.666666666666657</v>
      </c>
      <c r="I166" s="426">
        <v>68.033333333333331</v>
      </c>
      <c r="J166" s="426">
        <v>68.86666666666666</v>
      </c>
      <c r="K166" s="425">
        <v>67.2</v>
      </c>
      <c r="L166" s="425">
        <v>65</v>
      </c>
      <c r="M166" s="425">
        <v>13.325240000000001</v>
      </c>
    </row>
    <row r="167" spans="1:13">
      <c r="A167" s="245">
        <v>157</v>
      </c>
      <c r="B167" s="428" t="s">
        <v>99</v>
      </c>
      <c r="C167" s="425">
        <v>153.35</v>
      </c>
      <c r="D167" s="426">
        <v>153.56666666666666</v>
      </c>
      <c r="E167" s="426">
        <v>151.98333333333332</v>
      </c>
      <c r="F167" s="426">
        <v>150.61666666666665</v>
      </c>
      <c r="G167" s="426">
        <v>149.0333333333333</v>
      </c>
      <c r="H167" s="426">
        <v>154.93333333333334</v>
      </c>
      <c r="I167" s="426">
        <v>156.51666666666671</v>
      </c>
      <c r="J167" s="426">
        <v>157.88333333333335</v>
      </c>
      <c r="K167" s="425">
        <v>155.15</v>
      </c>
      <c r="L167" s="425">
        <v>152.19999999999999</v>
      </c>
      <c r="M167" s="425">
        <v>72.117149999999995</v>
      </c>
    </row>
    <row r="168" spans="1:13">
      <c r="A168" s="245">
        <v>158</v>
      </c>
      <c r="B168" s="428" t="s">
        <v>360</v>
      </c>
      <c r="C168" s="425">
        <v>342.3</v>
      </c>
      <c r="D168" s="426">
        <v>337.81666666666666</v>
      </c>
      <c r="E168" s="426">
        <v>330.63333333333333</v>
      </c>
      <c r="F168" s="426">
        <v>318.96666666666664</v>
      </c>
      <c r="G168" s="426">
        <v>311.7833333333333</v>
      </c>
      <c r="H168" s="426">
        <v>349.48333333333335</v>
      </c>
      <c r="I168" s="426">
        <v>356.66666666666663</v>
      </c>
      <c r="J168" s="426">
        <v>368.33333333333337</v>
      </c>
      <c r="K168" s="425">
        <v>345</v>
      </c>
      <c r="L168" s="425">
        <v>326.14999999999998</v>
      </c>
      <c r="M168" s="425">
        <v>4.62723</v>
      </c>
    </row>
    <row r="169" spans="1:13">
      <c r="A169" s="245">
        <v>159</v>
      </c>
      <c r="B169" s="428" t="s">
        <v>361</v>
      </c>
      <c r="C169" s="425">
        <v>272.10000000000002</v>
      </c>
      <c r="D169" s="426">
        <v>274.08333333333331</v>
      </c>
      <c r="E169" s="426">
        <v>268.16666666666663</v>
      </c>
      <c r="F169" s="426">
        <v>264.23333333333329</v>
      </c>
      <c r="G169" s="426">
        <v>258.31666666666661</v>
      </c>
      <c r="H169" s="426">
        <v>278.01666666666665</v>
      </c>
      <c r="I169" s="426">
        <v>283.93333333333328</v>
      </c>
      <c r="J169" s="426">
        <v>287.86666666666667</v>
      </c>
      <c r="K169" s="425">
        <v>280</v>
      </c>
      <c r="L169" s="425">
        <v>270.14999999999998</v>
      </c>
      <c r="M169" s="425">
        <v>1.49671</v>
      </c>
    </row>
    <row r="170" spans="1:13">
      <c r="A170" s="245">
        <v>160</v>
      </c>
      <c r="B170" s="428" t="s">
        <v>744</v>
      </c>
      <c r="C170" s="425">
        <v>4622.95</v>
      </c>
      <c r="D170" s="426">
        <v>4651</v>
      </c>
      <c r="E170" s="426">
        <v>4576.95</v>
      </c>
      <c r="F170" s="426">
        <v>4530.95</v>
      </c>
      <c r="G170" s="426">
        <v>4456.8999999999996</v>
      </c>
      <c r="H170" s="426">
        <v>4697</v>
      </c>
      <c r="I170" s="426">
        <v>4771.0499999999993</v>
      </c>
      <c r="J170" s="426">
        <v>4817.05</v>
      </c>
      <c r="K170" s="425">
        <v>4725.05</v>
      </c>
      <c r="L170" s="425">
        <v>4605</v>
      </c>
      <c r="M170" s="425">
        <v>0.2445</v>
      </c>
    </row>
    <row r="171" spans="1:13">
      <c r="A171" s="245">
        <v>161</v>
      </c>
      <c r="B171" s="428" t="s">
        <v>102</v>
      </c>
      <c r="C171" s="425">
        <v>31.25</v>
      </c>
      <c r="D171" s="426">
        <v>31.483333333333334</v>
      </c>
      <c r="E171" s="426">
        <v>30.866666666666667</v>
      </c>
      <c r="F171" s="426">
        <v>30.483333333333334</v>
      </c>
      <c r="G171" s="426">
        <v>29.866666666666667</v>
      </c>
      <c r="H171" s="426">
        <v>31.866666666666667</v>
      </c>
      <c r="I171" s="426">
        <v>32.483333333333334</v>
      </c>
      <c r="J171" s="426">
        <v>32.866666666666667</v>
      </c>
      <c r="K171" s="425">
        <v>32.1</v>
      </c>
      <c r="L171" s="425">
        <v>31.1</v>
      </c>
      <c r="M171" s="425">
        <v>276.90616999999997</v>
      </c>
    </row>
    <row r="172" spans="1:13">
      <c r="A172" s="245">
        <v>162</v>
      </c>
      <c r="B172" s="428" t="s">
        <v>362</v>
      </c>
      <c r="C172" s="425">
        <v>3030.95</v>
      </c>
      <c r="D172" s="426">
        <v>3032.3333333333335</v>
      </c>
      <c r="E172" s="426">
        <v>3016.666666666667</v>
      </c>
      <c r="F172" s="426">
        <v>3002.3833333333337</v>
      </c>
      <c r="G172" s="426">
        <v>2986.7166666666672</v>
      </c>
      <c r="H172" s="426">
        <v>3046.6166666666668</v>
      </c>
      <c r="I172" s="426">
        <v>3062.2833333333338</v>
      </c>
      <c r="J172" s="426">
        <v>3076.5666666666666</v>
      </c>
      <c r="K172" s="425">
        <v>3048</v>
      </c>
      <c r="L172" s="425">
        <v>3018.05</v>
      </c>
      <c r="M172" s="425">
        <v>0.29768</v>
      </c>
    </row>
    <row r="173" spans="1:13">
      <c r="A173" s="245">
        <v>163</v>
      </c>
      <c r="B173" s="428" t="s">
        <v>745</v>
      </c>
      <c r="C173" s="425">
        <v>205.6</v>
      </c>
      <c r="D173" s="426">
        <v>206.91666666666666</v>
      </c>
      <c r="E173" s="426">
        <v>203.73333333333332</v>
      </c>
      <c r="F173" s="426">
        <v>201.86666666666667</v>
      </c>
      <c r="G173" s="426">
        <v>198.68333333333334</v>
      </c>
      <c r="H173" s="426">
        <v>208.7833333333333</v>
      </c>
      <c r="I173" s="426">
        <v>211.96666666666664</v>
      </c>
      <c r="J173" s="426">
        <v>213.83333333333329</v>
      </c>
      <c r="K173" s="425">
        <v>210.1</v>
      </c>
      <c r="L173" s="425">
        <v>205.05</v>
      </c>
      <c r="M173" s="425">
        <v>2.8343699999999998</v>
      </c>
    </row>
    <row r="174" spans="1:13">
      <c r="A174" s="245">
        <v>164</v>
      </c>
      <c r="B174" s="428" t="s">
        <v>363</v>
      </c>
      <c r="C174" s="425">
        <v>3441.65</v>
      </c>
      <c r="D174" s="426">
        <v>3409.5666666666671</v>
      </c>
      <c r="E174" s="426">
        <v>3269.1333333333341</v>
      </c>
      <c r="F174" s="426">
        <v>3096.6166666666672</v>
      </c>
      <c r="G174" s="426">
        <v>2956.1833333333343</v>
      </c>
      <c r="H174" s="426">
        <v>3582.0833333333339</v>
      </c>
      <c r="I174" s="426">
        <v>3722.5166666666673</v>
      </c>
      <c r="J174" s="426">
        <v>3895.0333333333338</v>
      </c>
      <c r="K174" s="425">
        <v>3550</v>
      </c>
      <c r="L174" s="425">
        <v>3237.05</v>
      </c>
      <c r="M174" s="425">
        <v>0.60997999999999997</v>
      </c>
    </row>
    <row r="175" spans="1:13">
      <c r="A175" s="245">
        <v>165</v>
      </c>
      <c r="B175" s="428" t="s">
        <v>241</v>
      </c>
      <c r="C175" s="425">
        <v>198.7</v>
      </c>
      <c r="D175" s="426">
        <v>199.38333333333333</v>
      </c>
      <c r="E175" s="426">
        <v>196.41666666666666</v>
      </c>
      <c r="F175" s="426">
        <v>194.13333333333333</v>
      </c>
      <c r="G175" s="426">
        <v>191.16666666666666</v>
      </c>
      <c r="H175" s="426">
        <v>201.66666666666666</v>
      </c>
      <c r="I175" s="426">
        <v>204.63333333333335</v>
      </c>
      <c r="J175" s="426">
        <v>206.91666666666666</v>
      </c>
      <c r="K175" s="425">
        <v>202.35</v>
      </c>
      <c r="L175" s="425">
        <v>197.1</v>
      </c>
      <c r="M175" s="425">
        <v>2.8757299999999999</v>
      </c>
    </row>
    <row r="176" spans="1:13">
      <c r="A176" s="245">
        <v>166</v>
      </c>
      <c r="B176" s="428" t="s">
        <v>364</v>
      </c>
      <c r="C176" s="425">
        <v>5757.35</v>
      </c>
      <c r="D176" s="426">
        <v>5736.8</v>
      </c>
      <c r="E176" s="426">
        <v>5703.6</v>
      </c>
      <c r="F176" s="426">
        <v>5649.85</v>
      </c>
      <c r="G176" s="426">
        <v>5616.6500000000005</v>
      </c>
      <c r="H176" s="426">
        <v>5790.55</v>
      </c>
      <c r="I176" s="426">
        <v>5823.7499999999991</v>
      </c>
      <c r="J176" s="426">
        <v>5877.5</v>
      </c>
      <c r="K176" s="425">
        <v>5770</v>
      </c>
      <c r="L176" s="425">
        <v>5683.05</v>
      </c>
      <c r="M176" s="425">
        <v>8.838E-2</v>
      </c>
    </row>
    <row r="177" spans="1:13">
      <c r="A177" s="245">
        <v>167</v>
      </c>
      <c r="B177" s="428" t="s">
        <v>365</v>
      </c>
      <c r="C177" s="425">
        <v>1527.9</v>
      </c>
      <c r="D177" s="426">
        <v>1528.0833333333333</v>
      </c>
      <c r="E177" s="426">
        <v>1515.8166666666666</v>
      </c>
      <c r="F177" s="426">
        <v>1503.7333333333333</v>
      </c>
      <c r="G177" s="426">
        <v>1491.4666666666667</v>
      </c>
      <c r="H177" s="426">
        <v>1540.1666666666665</v>
      </c>
      <c r="I177" s="426">
        <v>1552.4333333333334</v>
      </c>
      <c r="J177" s="426">
        <v>1564.5166666666664</v>
      </c>
      <c r="K177" s="425">
        <v>1540.35</v>
      </c>
      <c r="L177" s="425">
        <v>1516</v>
      </c>
      <c r="M177" s="425">
        <v>0.34243000000000001</v>
      </c>
    </row>
    <row r="178" spans="1:13">
      <c r="A178" s="245">
        <v>168</v>
      </c>
      <c r="B178" s="428" t="s">
        <v>100</v>
      </c>
      <c r="C178" s="425">
        <v>667.05</v>
      </c>
      <c r="D178" s="426">
        <v>661.1</v>
      </c>
      <c r="E178" s="426">
        <v>650.20000000000005</v>
      </c>
      <c r="F178" s="426">
        <v>633.35</v>
      </c>
      <c r="G178" s="426">
        <v>622.45000000000005</v>
      </c>
      <c r="H178" s="426">
        <v>677.95</v>
      </c>
      <c r="I178" s="426">
        <v>688.84999999999991</v>
      </c>
      <c r="J178" s="426">
        <v>705.7</v>
      </c>
      <c r="K178" s="425">
        <v>672</v>
      </c>
      <c r="L178" s="425">
        <v>644.25</v>
      </c>
      <c r="M178" s="425">
        <v>37.405380000000001</v>
      </c>
    </row>
    <row r="179" spans="1:13">
      <c r="A179" s="245">
        <v>169</v>
      </c>
      <c r="B179" s="428" t="s">
        <v>366</v>
      </c>
      <c r="C179" s="425">
        <v>1008</v>
      </c>
      <c r="D179" s="426">
        <v>1012.6166666666667</v>
      </c>
      <c r="E179" s="426">
        <v>990.38333333333344</v>
      </c>
      <c r="F179" s="426">
        <v>972.76666666666677</v>
      </c>
      <c r="G179" s="426">
        <v>950.53333333333353</v>
      </c>
      <c r="H179" s="426">
        <v>1030.2333333333333</v>
      </c>
      <c r="I179" s="426">
        <v>1052.4666666666667</v>
      </c>
      <c r="J179" s="426">
        <v>1070.0833333333333</v>
      </c>
      <c r="K179" s="425">
        <v>1034.8499999999999</v>
      </c>
      <c r="L179" s="425">
        <v>995</v>
      </c>
      <c r="M179" s="425">
        <v>4.2746599999999999</v>
      </c>
    </row>
    <row r="180" spans="1:13">
      <c r="A180" s="245">
        <v>170</v>
      </c>
      <c r="B180" s="428" t="s">
        <v>242</v>
      </c>
      <c r="C180" s="425">
        <v>605.35</v>
      </c>
      <c r="D180" s="426">
        <v>609.06666666666661</v>
      </c>
      <c r="E180" s="426">
        <v>598.63333333333321</v>
      </c>
      <c r="F180" s="426">
        <v>591.91666666666663</v>
      </c>
      <c r="G180" s="426">
        <v>581.48333333333323</v>
      </c>
      <c r="H180" s="426">
        <v>615.78333333333319</v>
      </c>
      <c r="I180" s="426">
        <v>626.21666666666658</v>
      </c>
      <c r="J180" s="426">
        <v>632.93333333333317</v>
      </c>
      <c r="K180" s="425">
        <v>619.5</v>
      </c>
      <c r="L180" s="425">
        <v>602.35</v>
      </c>
      <c r="M180" s="425">
        <v>2.9611100000000001</v>
      </c>
    </row>
    <row r="181" spans="1:13">
      <c r="A181" s="245">
        <v>171</v>
      </c>
      <c r="B181" s="428" t="s">
        <v>103</v>
      </c>
      <c r="C181" s="425">
        <v>869.75</v>
      </c>
      <c r="D181" s="426">
        <v>872.4666666666667</v>
      </c>
      <c r="E181" s="426">
        <v>865.28333333333342</v>
      </c>
      <c r="F181" s="426">
        <v>860.81666666666672</v>
      </c>
      <c r="G181" s="426">
        <v>853.63333333333344</v>
      </c>
      <c r="H181" s="426">
        <v>876.93333333333339</v>
      </c>
      <c r="I181" s="426">
        <v>884.11666666666679</v>
      </c>
      <c r="J181" s="426">
        <v>888.58333333333337</v>
      </c>
      <c r="K181" s="425">
        <v>879.65</v>
      </c>
      <c r="L181" s="425">
        <v>868</v>
      </c>
      <c r="M181" s="425">
        <v>9.9605599999999992</v>
      </c>
    </row>
    <row r="182" spans="1:13">
      <c r="A182" s="245">
        <v>172</v>
      </c>
      <c r="B182" s="428" t="s">
        <v>243</v>
      </c>
      <c r="C182" s="425">
        <v>580</v>
      </c>
      <c r="D182" s="426">
        <v>575.98333333333335</v>
      </c>
      <c r="E182" s="426">
        <v>569.01666666666665</v>
      </c>
      <c r="F182" s="426">
        <v>558.0333333333333</v>
      </c>
      <c r="G182" s="426">
        <v>551.06666666666661</v>
      </c>
      <c r="H182" s="426">
        <v>586.9666666666667</v>
      </c>
      <c r="I182" s="426">
        <v>593.93333333333339</v>
      </c>
      <c r="J182" s="426">
        <v>604.91666666666674</v>
      </c>
      <c r="K182" s="425">
        <v>582.95000000000005</v>
      </c>
      <c r="L182" s="425">
        <v>565</v>
      </c>
      <c r="M182" s="425">
        <v>3.42944</v>
      </c>
    </row>
    <row r="183" spans="1:13">
      <c r="A183" s="245">
        <v>173</v>
      </c>
      <c r="B183" s="428" t="s">
        <v>244</v>
      </c>
      <c r="C183" s="425">
        <v>1402</v>
      </c>
      <c r="D183" s="426">
        <v>1403.8666666666668</v>
      </c>
      <c r="E183" s="426">
        <v>1393.1333333333337</v>
      </c>
      <c r="F183" s="426">
        <v>1384.2666666666669</v>
      </c>
      <c r="G183" s="426">
        <v>1373.5333333333338</v>
      </c>
      <c r="H183" s="426">
        <v>1412.7333333333336</v>
      </c>
      <c r="I183" s="426">
        <v>1423.4666666666667</v>
      </c>
      <c r="J183" s="426">
        <v>1432.3333333333335</v>
      </c>
      <c r="K183" s="425">
        <v>1414.6</v>
      </c>
      <c r="L183" s="425">
        <v>1395</v>
      </c>
      <c r="M183" s="425">
        <v>2.5585800000000001</v>
      </c>
    </row>
    <row r="184" spans="1:13">
      <c r="A184" s="245">
        <v>174</v>
      </c>
      <c r="B184" s="428" t="s">
        <v>367</v>
      </c>
      <c r="C184" s="425">
        <v>316.35000000000002</v>
      </c>
      <c r="D184" s="426">
        <v>315.95</v>
      </c>
      <c r="E184" s="426">
        <v>312.39999999999998</v>
      </c>
      <c r="F184" s="426">
        <v>308.45</v>
      </c>
      <c r="G184" s="426">
        <v>304.89999999999998</v>
      </c>
      <c r="H184" s="426">
        <v>319.89999999999998</v>
      </c>
      <c r="I184" s="426">
        <v>323.45000000000005</v>
      </c>
      <c r="J184" s="426">
        <v>327.39999999999998</v>
      </c>
      <c r="K184" s="425">
        <v>319.5</v>
      </c>
      <c r="L184" s="425">
        <v>312</v>
      </c>
      <c r="M184" s="425">
        <v>16.271930000000001</v>
      </c>
    </row>
    <row r="185" spans="1:13">
      <c r="A185" s="245">
        <v>175</v>
      </c>
      <c r="B185" s="428" t="s">
        <v>245</v>
      </c>
      <c r="C185" s="425">
        <v>613.45000000000005</v>
      </c>
      <c r="D185" s="426">
        <v>619.7833333333333</v>
      </c>
      <c r="E185" s="426">
        <v>604.66666666666663</v>
      </c>
      <c r="F185" s="426">
        <v>595.88333333333333</v>
      </c>
      <c r="G185" s="426">
        <v>580.76666666666665</v>
      </c>
      <c r="H185" s="426">
        <v>628.56666666666661</v>
      </c>
      <c r="I185" s="426">
        <v>643.68333333333339</v>
      </c>
      <c r="J185" s="426">
        <v>652.46666666666658</v>
      </c>
      <c r="K185" s="425">
        <v>634.9</v>
      </c>
      <c r="L185" s="425">
        <v>611</v>
      </c>
      <c r="M185" s="425">
        <v>6.1108799999999999</v>
      </c>
    </row>
    <row r="186" spans="1:13">
      <c r="A186" s="245">
        <v>176</v>
      </c>
      <c r="B186" s="428" t="s">
        <v>104</v>
      </c>
      <c r="C186" s="425">
        <v>1520.6</v>
      </c>
      <c r="D186" s="426">
        <v>1526.7833333333335</v>
      </c>
      <c r="E186" s="426">
        <v>1506.5666666666671</v>
      </c>
      <c r="F186" s="426">
        <v>1492.5333333333335</v>
      </c>
      <c r="G186" s="426">
        <v>1472.3166666666671</v>
      </c>
      <c r="H186" s="426">
        <v>1540.8166666666671</v>
      </c>
      <c r="I186" s="426">
        <v>1561.0333333333338</v>
      </c>
      <c r="J186" s="426">
        <v>1575.0666666666671</v>
      </c>
      <c r="K186" s="425">
        <v>1547</v>
      </c>
      <c r="L186" s="425">
        <v>1512.75</v>
      </c>
      <c r="M186" s="425">
        <v>24.475390000000001</v>
      </c>
    </row>
    <row r="187" spans="1:13">
      <c r="A187" s="245">
        <v>177</v>
      </c>
      <c r="B187" s="428" t="s">
        <v>368</v>
      </c>
      <c r="C187" s="425">
        <v>384.95</v>
      </c>
      <c r="D187" s="426">
        <v>384.21666666666664</v>
      </c>
      <c r="E187" s="426">
        <v>381.7833333333333</v>
      </c>
      <c r="F187" s="426">
        <v>378.61666666666667</v>
      </c>
      <c r="G187" s="426">
        <v>376.18333333333334</v>
      </c>
      <c r="H187" s="426">
        <v>387.38333333333327</v>
      </c>
      <c r="I187" s="426">
        <v>389.81666666666655</v>
      </c>
      <c r="J187" s="426">
        <v>392.98333333333323</v>
      </c>
      <c r="K187" s="425">
        <v>386.65</v>
      </c>
      <c r="L187" s="425">
        <v>381.05</v>
      </c>
      <c r="M187" s="425">
        <v>1.92381</v>
      </c>
    </row>
    <row r="188" spans="1:13">
      <c r="A188" s="245">
        <v>178</v>
      </c>
      <c r="B188" s="428" t="s">
        <v>369</v>
      </c>
      <c r="C188" s="425">
        <v>166.5</v>
      </c>
      <c r="D188" s="426">
        <v>168.53333333333333</v>
      </c>
      <c r="E188" s="426">
        <v>163.46666666666667</v>
      </c>
      <c r="F188" s="426">
        <v>160.43333333333334</v>
      </c>
      <c r="G188" s="426">
        <v>155.36666666666667</v>
      </c>
      <c r="H188" s="426">
        <v>171.56666666666666</v>
      </c>
      <c r="I188" s="426">
        <v>176.63333333333333</v>
      </c>
      <c r="J188" s="426">
        <v>179.66666666666666</v>
      </c>
      <c r="K188" s="425">
        <v>173.6</v>
      </c>
      <c r="L188" s="425">
        <v>165.5</v>
      </c>
      <c r="M188" s="425">
        <v>35.907809999999998</v>
      </c>
    </row>
    <row r="189" spans="1:13">
      <c r="A189" s="245">
        <v>179</v>
      </c>
      <c r="B189" s="428" t="s">
        <v>370</v>
      </c>
      <c r="C189" s="425">
        <v>1199.8499999999999</v>
      </c>
      <c r="D189" s="426">
        <v>1197.6166666666668</v>
      </c>
      <c r="E189" s="426">
        <v>1188.2833333333335</v>
      </c>
      <c r="F189" s="426">
        <v>1176.7166666666667</v>
      </c>
      <c r="G189" s="426">
        <v>1167.3833333333334</v>
      </c>
      <c r="H189" s="426">
        <v>1209.1833333333336</v>
      </c>
      <c r="I189" s="426">
        <v>1218.5166666666667</v>
      </c>
      <c r="J189" s="426">
        <v>1230.0833333333337</v>
      </c>
      <c r="K189" s="425">
        <v>1206.95</v>
      </c>
      <c r="L189" s="425">
        <v>1186.05</v>
      </c>
      <c r="M189" s="425">
        <v>5.9240300000000001</v>
      </c>
    </row>
    <row r="190" spans="1:13">
      <c r="A190" s="245">
        <v>180</v>
      </c>
      <c r="B190" s="428" t="s">
        <v>371</v>
      </c>
      <c r="C190" s="425">
        <v>407</v>
      </c>
      <c r="D190" s="426">
        <v>408.86666666666662</v>
      </c>
      <c r="E190" s="426">
        <v>404.18333333333322</v>
      </c>
      <c r="F190" s="426">
        <v>401.36666666666662</v>
      </c>
      <c r="G190" s="426">
        <v>396.68333333333322</v>
      </c>
      <c r="H190" s="426">
        <v>411.68333333333322</v>
      </c>
      <c r="I190" s="426">
        <v>416.36666666666662</v>
      </c>
      <c r="J190" s="426">
        <v>419.18333333333322</v>
      </c>
      <c r="K190" s="425">
        <v>413.55</v>
      </c>
      <c r="L190" s="425">
        <v>406.05</v>
      </c>
      <c r="M190" s="425">
        <v>1.30958</v>
      </c>
    </row>
    <row r="191" spans="1:13">
      <c r="A191" s="245">
        <v>181</v>
      </c>
      <c r="B191" s="428" t="s">
        <v>743</v>
      </c>
      <c r="C191" s="425">
        <v>175.7</v>
      </c>
      <c r="D191" s="426">
        <v>176.33333333333334</v>
      </c>
      <c r="E191" s="426">
        <v>173.41666666666669</v>
      </c>
      <c r="F191" s="426">
        <v>171.13333333333335</v>
      </c>
      <c r="G191" s="426">
        <v>168.2166666666667</v>
      </c>
      <c r="H191" s="426">
        <v>178.61666666666667</v>
      </c>
      <c r="I191" s="426">
        <v>181.53333333333336</v>
      </c>
      <c r="J191" s="426">
        <v>183.81666666666666</v>
      </c>
      <c r="K191" s="425">
        <v>179.25</v>
      </c>
      <c r="L191" s="425">
        <v>174.05</v>
      </c>
      <c r="M191" s="425">
        <v>5.5027499999999998</v>
      </c>
    </row>
    <row r="192" spans="1:13">
      <c r="A192" s="245">
        <v>182</v>
      </c>
      <c r="B192" s="428" t="s">
        <v>773</v>
      </c>
      <c r="C192" s="425">
        <v>1073.55</v>
      </c>
      <c r="D192" s="426">
        <v>1079.4833333333333</v>
      </c>
      <c r="E192" s="426">
        <v>1061.0666666666666</v>
      </c>
      <c r="F192" s="426">
        <v>1048.5833333333333</v>
      </c>
      <c r="G192" s="426">
        <v>1030.1666666666665</v>
      </c>
      <c r="H192" s="426">
        <v>1091.9666666666667</v>
      </c>
      <c r="I192" s="426">
        <v>1110.3833333333332</v>
      </c>
      <c r="J192" s="426">
        <v>1122.8666666666668</v>
      </c>
      <c r="K192" s="425">
        <v>1097.9000000000001</v>
      </c>
      <c r="L192" s="425">
        <v>1067</v>
      </c>
      <c r="M192" s="425">
        <v>0.21425</v>
      </c>
    </row>
    <row r="193" spans="1:13">
      <c r="A193" s="245">
        <v>183</v>
      </c>
      <c r="B193" s="428" t="s">
        <v>372</v>
      </c>
      <c r="C193" s="425">
        <v>671.35</v>
      </c>
      <c r="D193" s="426">
        <v>665.56666666666672</v>
      </c>
      <c r="E193" s="426">
        <v>653.23333333333346</v>
      </c>
      <c r="F193" s="426">
        <v>635.11666666666679</v>
      </c>
      <c r="G193" s="426">
        <v>622.78333333333353</v>
      </c>
      <c r="H193" s="426">
        <v>683.68333333333339</v>
      </c>
      <c r="I193" s="426">
        <v>696.01666666666665</v>
      </c>
      <c r="J193" s="426">
        <v>714.13333333333333</v>
      </c>
      <c r="K193" s="425">
        <v>677.9</v>
      </c>
      <c r="L193" s="425">
        <v>647.45000000000005</v>
      </c>
      <c r="M193" s="425">
        <v>34.658799999999999</v>
      </c>
    </row>
    <row r="194" spans="1:13">
      <c r="A194" s="245">
        <v>184</v>
      </c>
      <c r="B194" s="428" t="s">
        <v>373</v>
      </c>
      <c r="C194" s="425">
        <v>76.05</v>
      </c>
      <c r="D194" s="426">
        <v>76.183333333333337</v>
      </c>
      <c r="E194" s="426">
        <v>75.066666666666677</v>
      </c>
      <c r="F194" s="426">
        <v>74.083333333333343</v>
      </c>
      <c r="G194" s="426">
        <v>72.966666666666683</v>
      </c>
      <c r="H194" s="426">
        <v>77.166666666666671</v>
      </c>
      <c r="I194" s="426">
        <v>78.283333333333346</v>
      </c>
      <c r="J194" s="426">
        <v>79.266666666666666</v>
      </c>
      <c r="K194" s="425">
        <v>77.3</v>
      </c>
      <c r="L194" s="425">
        <v>75.2</v>
      </c>
      <c r="M194" s="425">
        <v>16.995339999999999</v>
      </c>
    </row>
    <row r="195" spans="1:13">
      <c r="A195" s="245">
        <v>185</v>
      </c>
      <c r="B195" s="428" t="s">
        <v>374</v>
      </c>
      <c r="C195" s="425">
        <v>366.95</v>
      </c>
      <c r="D195" s="426">
        <v>366.11666666666662</v>
      </c>
      <c r="E195" s="426">
        <v>363.73333333333323</v>
      </c>
      <c r="F195" s="426">
        <v>360.51666666666659</v>
      </c>
      <c r="G195" s="426">
        <v>358.13333333333321</v>
      </c>
      <c r="H195" s="426">
        <v>369.33333333333326</v>
      </c>
      <c r="I195" s="426">
        <v>371.71666666666658</v>
      </c>
      <c r="J195" s="426">
        <v>374.93333333333328</v>
      </c>
      <c r="K195" s="425">
        <v>368.5</v>
      </c>
      <c r="L195" s="425">
        <v>362.9</v>
      </c>
      <c r="M195" s="425">
        <v>5.2241900000000001</v>
      </c>
    </row>
    <row r="196" spans="1:13">
      <c r="A196" s="245">
        <v>186</v>
      </c>
      <c r="B196" s="428" t="s">
        <v>375</v>
      </c>
      <c r="C196" s="425">
        <v>113.5</v>
      </c>
      <c r="D196" s="426">
        <v>112.85000000000001</v>
      </c>
      <c r="E196" s="426">
        <v>110.40000000000002</v>
      </c>
      <c r="F196" s="426">
        <v>107.30000000000001</v>
      </c>
      <c r="G196" s="426">
        <v>104.85000000000002</v>
      </c>
      <c r="H196" s="426">
        <v>115.95000000000002</v>
      </c>
      <c r="I196" s="426">
        <v>118.4</v>
      </c>
      <c r="J196" s="426">
        <v>121.50000000000001</v>
      </c>
      <c r="K196" s="425">
        <v>115.3</v>
      </c>
      <c r="L196" s="425">
        <v>109.75</v>
      </c>
      <c r="M196" s="425">
        <v>15.075749999999999</v>
      </c>
    </row>
    <row r="197" spans="1:13">
      <c r="A197" s="245">
        <v>187</v>
      </c>
      <c r="B197" s="428" t="s">
        <v>376</v>
      </c>
      <c r="C197" s="425">
        <v>111.25</v>
      </c>
      <c r="D197" s="426">
        <v>111.8</v>
      </c>
      <c r="E197" s="426">
        <v>110.44999999999999</v>
      </c>
      <c r="F197" s="426">
        <v>109.64999999999999</v>
      </c>
      <c r="G197" s="426">
        <v>108.29999999999998</v>
      </c>
      <c r="H197" s="426">
        <v>112.6</v>
      </c>
      <c r="I197" s="426">
        <v>113.94999999999999</v>
      </c>
      <c r="J197" s="426">
        <v>114.75</v>
      </c>
      <c r="K197" s="425">
        <v>113.15</v>
      </c>
      <c r="L197" s="425">
        <v>111</v>
      </c>
      <c r="M197" s="425">
        <v>8.6207399999999996</v>
      </c>
    </row>
    <row r="198" spans="1:13">
      <c r="A198" s="245">
        <v>188</v>
      </c>
      <c r="B198" s="428" t="s">
        <v>246</v>
      </c>
      <c r="C198" s="425">
        <v>333.15</v>
      </c>
      <c r="D198" s="426">
        <v>333.76666666666665</v>
      </c>
      <c r="E198" s="426">
        <v>328.38333333333333</v>
      </c>
      <c r="F198" s="426">
        <v>323.61666666666667</v>
      </c>
      <c r="G198" s="426">
        <v>318.23333333333335</v>
      </c>
      <c r="H198" s="426">
        <v>338.5333333333333</v>
      </c>
      <c r="I198" s="426">
        <v>343.91666666666663</v>
      </c>
      <c r="J198" s="426">
        <v>348.68333333333328</v>
      </c>
      <c r="K198" s="425">
        <v>339.15</v>
      </c>
      <c r="L198" s="425">
        <v>329</v>
      </c>
      <c r="M198" s="425">
        <v>9.2038799999999998</v>
      </c>
    </row>
    <row r="199" spans="1:13">
      <c r="A199" s="245">
        <v>189</v>
      </c>
      <c r="B199" s="428" t="s">
        <v>377</v>
      </c>
      <c r="C199" s="425">
        <v>693.7</v>
      </c>
      <c r="D199" s="426">
        <v>694.4</v>
      </c>
      <c r="E199" s="426">
        <v>687.8</v>
      </c>
      <c r="F199" s="426">
        <v>681.9</v>
      </c>
      <c r="G199" s="426">
        <v>675.3</v>
      </c>
      <c r="H199" s="426">
        <v>700.3</v>
      </c>
      <c r="I199" s="426">
        <v>706.90000000000009</v>
      </c>
      <c r="J199" s="426">
        <v>712.8</v>
      </c>
      <c r="K199" s="425">
        <v>701</v>
      </c>
      <c r="L199" s="425">
        <v>688.5</v>
      </c>
      <c r="M199" s="425">
        <v>0.71994000000000002</v>
      </c>
    </row>
    <row r="200" spans="1:13">
      <c r="A200" s="245">
        <v>190</v>
      </c>
      <c r="B200" s="428" t="s">
        <v>247</v>
      </c>
      <c r="C200" s="425">
        <v>2193.4</v>
      </c>
      <c r="D200" s="426">
        <v>2201.6166666666668</v>
      </c>
      <c r="E200" s="426">
        <v>2171.7833333333338</v>
      </c>
      <c r="F200" s="426">
        <v>2150.166666666667</v>
      </c>
      <c r="G200" s="426">
        <v>2120.3333333333339</v>
      </c>
      <c r="H200" s="426">
        <v>2223.2333333333336</v>
      </c>
      <c r="I200" s="426">
        <v>2253.0666666666666</v>
      </c>
      <c r="J200" s="426">
        <v>2274.6833333333334</v>
      </c>
      <c r="K200" s="425">
        <v>2231.4499999999998</v>
      </c>
      <c r="L200" s="425">
        <v>2180</v>
      </c>
      <c r="M200" s="425">
        <v>0.84762999999999999</v>
      </c>
    </row>
    <row r="201" spans="1:13">
      <c r="A201" s="245">
        <v>191</v>
      </c>
      <c r="B201" s="428" t="s">
        <v>107</v>
      </c>
      <c r="C201" s="425">
        <v>985.3</v>
      </c>
      <c r="D201" s="426">
        <v>989.83333333333337</v>
      </c>
      <c r="E201" s="426">
        <v>979.66666666666674</v>
      </c>
      <c r="F201" s="426">
        <v>974.03333333333342</v>
      </c>
      <c r="G201" s="426">
        <v>963.86666666666679</v>
      </c>
      <c r="H201" s="426">
        <v>995.4666666666667</v>
      </c>
      <c r="I201" s="426">
        <v>1005.6333333333334</v>
      </c>
      <c r="J201" s="426">
        <v>1011.2666666666667</v>
      </c>
      <c r="K201" s="425">
        <v>1000</v>
      </c>
      <c r="L201" s="425">
        <v>984.2</v>
      </c>
      <c r="M201" s="425">
        <v>18.441590000000001</v>
      </c>
    </row>
    <row r="202" spans="1:13">
      <c r="A202" s="245">
        <v>192</v>
      </c>
      <c r="B202" s="428" t="s">
        <v>248</v>
      </c>
      <c r="C202" s="425">
        <v>2973.15</v>
      </c>
      <c r="D202" s="426">
        <v>2982.6999999999994</v>
      </c>
      <c r="E202" s="426">
        <v>2945.3999999999987</v>
      </c>
      <c r="F202" s="426">
        <v>2917.6499999999992</v>
      </c>
      <c r="G202" s="426">
        <v>2880.3499999999985</v>
      </c>
      <c r="H202" s="426">
        <v>3010.4499999999989</v>
      </c>
      <c r="I202" s="426">
        <v>3047.7499999999991</v>
      </c>
      <c r="J202" s="426">
        <v>3075.4999999999991</v>
      </c>
      <c r="K202" s="425">
        <v>3020</v>
      </c>
      <c r="L202" s="425">
        <v>2954.95</v>
      </c>
      <c r="M202" s="425">
        <v>1.91839</v>
      </c>
    </row>
    <row r="203" spans="1:13">
      <c r="A203" s="245">
        <v>193</v>
      </c>
      <c r="B203" s="428" t="s">
        <v>109</v>
      </c>
      <c r="C203" s="425">
        <v>1508.35</v>
      </c>
      <c r="D203" s="426">
        <v>1512.1166666666668</v>
      </c>
      <c r="E203" s="426">
        <v>1501.2333333333336</v>
      </c>
      <c r="F203" s="426">
        <v>1494.1166666666668</v>
      </c>
      <c r="G203" s="426">
        <v>1483.2333333333336</v>
      </c>
      <c r="H203" s="426">
        <v>1519.2333333333336</v>
      </c>
      <c r="I203" s="426">
        <v>1530.1166666666668</v>
      </c>
      <c r="J203" s="426">
        <v>1537.2333333333336</v>
      </c>
      <c r="K203" s="425">
        <v>1523</v>
      </c>
      <c r="L203" s="425">
        <v>1505</v>
      </c>
      <c r="M203" s="425">
        <v>46.783929999999998</v>
      </c>
    </row>
    <row r="204" spans="1:13">
      <c r="A204" s="245">
        <v>194</v>
      </c>
      <c r="B204" s="428" t="s">
        <v>249</v>
      </c>
      <c r="C204" s="425">
        <v>696.2</v>
      </c>
      <c r="D204" s="426">
        <v>706.13333333333333</v>
      </c>
      <c r="E204" s="426">
        <v>684.26666666666665</v>
      </c>
      <c r="F204" s="426">
        <v>672.33333333333337</v>
      </c>
      <c r="G204" s="426">
        <v>650.4666666666667</v>
      </c>
      <c r="H204" s="426">
        <v>718.06666666666661</v>
      </c>
      <c r="I204" s="426">
        <v>739.93333333333317</v>
      </c>
      <c r="J204" s="426">
        <v>751.86666666666656</v>
      </c>
      <c r="K204" s="425">
        <v>728</v>
      </c>
      <c r="L204" s="425">
        <v>694.2</v>
      </c>
      <c r="M204" s="425">
        <v>74.281469999999999</v>
      </c>
    </row>
    <row r="205" spans="1:13">
      <c r="A205" s="245">
        <v>195</v>
      </c>
      <c r="B205" s="428" t="s">
        <v>382</v>
      </c>
      <c r="C205" s="425">
        <v>66.650000000000006</v>
      </c>
      <c r="D205" s="426">
        <v>65.45</v>
      </c>
      <c r="E205" s="426">
        <v>63.2</v>
      </c>
      <c r="F205" s="426">
        <v>59.75</v>
      </c>
      <c r="G205" s="426">
        <v>57.5</v>
      </c>
      <c r="H205" s="426">
        <v>68.900000000000006</v>
      </c>
      <c r="I205" s="426">
        <v>71.150000000000006</v>
      </c>
      <c r="J205" s="426">
        <v>74.600000000000009</v>
      </c>
      <c r="K205" s="425">
        <v>67.7</v>
      </c>
      <c r="L205" s="425">
        <v>62</v>
      </c>
      <c r="M205" s="425">
        <v>269.65201999999999</v>
      </c>
    </row>
    <row r="206" spans="1:13">
      <c r="A206" s="245">
        <v>196</v>
      </c>
      <c r="B206" s="428" t="s">
        <v>378</v>
      </c>
      <c r="C206" s="425">
        <v>26.2</v>
      </c>
      <c r="D206" s="426">
        <v>26.25</v>
      </c>
      <c r="E206" s="426">
        <v>26.05</v>
      </c>
      <c r="F206" s="426">
        <v>25.900000000000002</v>
      </c>
      <c r="G206" s="426">
        <v>25.700000000000003</v>
      </c>
      <c r="H206" s="426">
        <v>26.4</v>
      </c>
      <c r="I206" s="426">
        <v>26.6</v>
      </c>
      <c r="J206" s="426">
        <v>26.749999999999996</v>
      </c>
      <c r="K206" s="425">
        <v>26.45</v>
      </c>
      <c r="L206" s="425">
        <v>26.1</v>
      </c>
      <c r="M206" s="425">
        <v>45.36148</v>
      </c>
    </row>
    <row r="207" spans="1:13">
      <c r="A207" s="245">
        <v>197</v>
      </c>
      <c r="B207" s="428" t="s">
        <v>379</v>
      </c>
      <c r="C207" s="425">
        <v>908.55</v>
      </c>
      <c r="D207" s="426">
        <v>909.7833333333333</v>
      </c>
      <c r="E207" s="426">
        <v>900.56666666666661</v>
      </c>
      <c r="F207" s="426">
        <v>892.58333333333326</v>
      </c>
      <c r="G207" s="426">
        <v>883.36666666666656</v>
      </c>
      <c r="H207" s="426">
        <v>917.76666666666665</v>
      </c>
      <c r="I207" s="426">
        <v>926.98333333333335</v>
      </c>
      <c r="J207" s="426">
        <v>934.9666666666667</v>
      </c>
      <c r="K207" s="425">
        <v>919</v>
      </c>
      <c r="L207" s="425">
        <v>901.8</v>
      </c>
      <c r="M207" s="425">
        <v>0.23452999999999999</v>
      </c>
    </row>
    <row r="208" spans="1:13">
      <c r="A208" s="245">
        <v>198</v>
      </c>
      <c r="B208" s="428" t="s">
        <v>105</v>
      </c>
      <c r="C208" s="425">
        <v>992.3</v>
      </c>
      <c r="D208" s="426">
        <v>997.69999999999993</v>
      </c>
      <c r="E208" s="426">
        <v>985.59999999999991</v>
      </c>
      <c r="F208" s="426">
        <v>978.9</v>
      </c>
      <c r="G208" s="426">
        <v>966.8</v>
      </c>
      <c r="H208" s="426">
        <v>1004.3999999999999</v>
      </c>
      <c r="I208" s="426">
        <v>1016.5</v>
      </c>
      <c r="J208" s="426">
        <v>1023.1999999999998</v>
      </c>
      <c r="K208" s="425">
        <v>1009.8</v>
      </c>
      <c r="L208" s="425">
        <v>991</v>
      </c>
      <c r="M208" s="425">
        <v>8.9801199999999994</v>
      </c>
    </row>
    <row r="209" spans="1:13">
      <c r="A209" s="245">
        <v>199</v>
      </c>
      <c r="B209" s="428" t="s">
        <v>380</v>
      </c>
      <c r="C209" s="425">
        <v>251.25</v>
      </c>
      <c r="D209" s="426">
        <v>252.26666666666665</v>
      </c>
      <c r="E209" s="426">
        <v>249.5333333333333</v>
      </c>
      <c r="F209" s="426">
        <v>247.81666666666666</v>
      </c>
      <c r="G209" s="426">
        <v>245.08333333333331</v>
      </c>
      <c r="H209" s="426">
        <v>253.98333333333329</v>
      </c>
      <c r="I209" s="426">
        <v>256.71666666666664</v>
      </c>
      <c r="J209" s="426">
        <v>258.43333333333328</v>
      </c>
      <c r="K209" s="425">
        <v>255</v>
      </c>
      <c r="L209" s="425">
        <v>250.55</v>
      </c>
      <c r="M209" s="425">
        <v>1.44672</v>
      </c>
    </row>
    <row r="210" spans="1:13">
      <c r="A210" s="245">
        <v>200</v>
      </c>
      <c r="B210" s="428" t="s">
        <v>381</v>
      </c>
      <c r="C210" s="425">
        <v>400.1</v>
      </c>
      <c r="D210" s="426">
        <v>402.73333333333335</v>
      </c>
      <c r="E210" s="426">
        <v>394.4666666666667</v>
      </c>
      <c r="F210" s="426">
        <v>388.83333333333337</v>
      </c>
      <c r="G210" s="426">
        <v>380.56666666666672</v>
      </c>
      <c r="H210" s="426">
        <v>408.36666666666667</v>
      </c>
      <c r="I210" s="426">
        <v>416.63333333333333</v>
      </c>
      <c r="J210" s="426">
        <v>422.26666666666665</v>
      </c>
      <c r="K210" s="425">
        <v>411</v>
      </c>
      <c r="L210" s="425">
        <v>397.1</v>
      </c>
      <c r="M210" s="425">
        <v>2.3825699999999999</v>
      </c>
    </row>
    <row r="211" spans="1:13">
      <c r="A211" s="245">
        <v>201</v>
      </c>
      <c r="B211" s="428" t="s">
        <v>110</v>
      </c>
      <c r="C211" s="425">
        <v>2943.65</v>
      </c>
      <c r="D211" s="426">
        <v>2943.8166666666671</v>
      </c>
      <c r="E211" s="426">
        <v>2929.233333333334</v>
      </c>
      <c r="F211" s="426">
        <v>2914.8166666666671</v>
      </c>
      <c r="G211" s="426">
        <v>2900.233333333334</v>
      </c>
      <c r="H211" s="426">
        <v>2958.233333333334</v>
      </c>
      <c r="I211" s="426">
        <v>2972.8166666666671</v>
      </c>
      <c r="J211" s="426">
        <v>2987.233333333334</v>
      </c>
      <c r="K211" s="425">
        <v>2958.4</v>
      </c>
      <c r="L211" s="425">
        <v>2929.4</v>
      </c>
      <c r="M211" s="425">
        <v>4.0707899999999997</v>
      </c>
    </row>
    <row r="212" spans="1:13">
      <c r="A212" s="245">
        <v>202</v>
      </c>
      <c r="B212" s="428" t="s">
        <v>383</v>
      </c>
      <c r="C212" s="425">
        <v>58.4</v>
      </c>
      <c r="D212" s="426">
        <v>58.783333333333331</v>
      </c>
      <c r="E212" s="426">
        <v>57.716666666666661</v>
      </c>
      <c r="F212" s="426">
        <v>57.033333333333331</v>
      </c>
      <c r="G212" s="426">
        <v>55.966666666666661</v>
      </c>
      <c r="H212" s="426">
        <v>59.466666666666661</v>
      </c>
      <c r="I212" s="426">
        <v>60.533333333333324</v>
      </c>
      <c r="J212" s="426">
        <v>61.216666666666661</v>
      </c>
      <c r="K212" s="425">
        <v>59.85</v>
      </c>
      <c r="L212" s="425">
        <v>58.1</v>
      </c>
      <c r="M212" s="425">
        <v>65.427390000000003</v>
      </c>
    </row>
    <row r="213" spans="1:13">
      <c r="A213" s="245">
        <v>203</v>
      </c>
      <c r="B213" s="428" t="s">
        <v>112</v>
      </c>
      <c r="C213" s="425">
        <v>382.3</v>
      </c>
      <c r="D213" s="426">
        <v>380.5</v>
      </c>
      <c r="E213" s="426">
        <v>376.05</v>
      </c>
      <c r="F213" s="426">
        <v>369.8</v>
      </c>
      <c r="G213" s="426">
        <v>365.35</v>
      </c>
      <c r="H213" s="426">
        <v>386.75</v>
      </c>
      <c r="I213" s="426">
        <v>391.20000000000005</v>
      </c>
      <c r="J213" s="426">
        <v>397.45</v>
      </c>
      <c r="K213" s="425">
        <v>384.95</v>
      </c>
      <c r="L213" s="425">
        <v>374.25</v>
      </c>
      <c r="M213" s="425">
        <v>145.18486999999999</v>
      </c>
    </row>
    <row r="214" spans="1:13">
      <c r="A214" s="245">
        <v>204</v>
      </c>
      <c r="B214" s="428" t="s">
        <v>384</v>
      </c>
      <c r="C214" s="425">
        <v>1042.7</v>
      </c>
      <c r="D214" s="426">
        <v>1039.8666666666668</v>
      </c>
      <c r="E214" s="426">
        <v>1029.8333333333335</v>
      </c>
      <c r="F214" s="426">
        <v>1016.9666666666667</v>
      </c>
      <c r="G214" s="426">
        <v>1006.9333333333334</v>
      </c>
      <c r="H214" s="426">
        <v>1052.7333333333336</v>
      </c>
      <c r="I214" s="426">
        <v>1062.7666666666669</v>
      </c>
      <c r="J214" s="426">
        <v>1075.6333333333337</v>
      </c>
      <c r="K214" s="425">
        <v>1049.9000000000001</v>
      </c>
      <c r="L214" s="425">
        <v>1027</v>
      </c>
      <c r="M214" s="425">
        <v>2.5491100000000002</v>
      </c>
    </row>
    <row r="215" spans="1:13">
      <c r="A215" s="245">
        <v>205</v>
      </c>
      <c r="B215" s="428" t="s">
        <v>385</v>
      </c>
      <c r="C215" s="425">
        <v>148.19999999999999</v>
      </c>
      <c r="D215" s="426">
        <v>148.63333333333335</v>
      </c>
      <c r="E215" s="426">
        <v>145.3666666666667</v>
      </c>
      <c r="F215" s="426">
        <v>142.53333333333336</v>
      </c>
      <c r="G215" s="426">
        <v>139.26666666666671</v>
      </c>
      <c r="H215" s="426">
        <v>151.4666666666667</v>
      </c>
      <c r="I215" s="426">
        <v>154.73333333333335</v>
      </c>
      <c r="J215" s="426">
        <v>157.56666666666669</v>
      </c>
      <c r="K215" s="425">
        <v>151.9</v>
      </c>
      <c r="L215" s="425">
        <v>145.80000000000001</v>
      </c>
      <c r="M215" s="425">
        <v>61.725659999999998</v>
      </c>
    </row>
    <row r="216" spans="1:13">
      <c r="A216" s="245">
        <v>206</v>
      </c>
      <c r="B216" s="428" t="s">
        <v>113</v>
      </c>
      <c r="C216" s="425">
        <v>297.25</v>
      </c>
      <c r="D216" s="426">
        <v>298.2</v>
      </c>
      <c r="E216" s="426">
        <v>295.7</v>
      </c>
      <c r="F216" s="426">
        <v>294.14999999999998</v>
      </c>
      <c r="G216" s="426">
        <v>291.64999999999998</v>
      </c>
      <c r="H216" s="426">
        <v>299.75</v>
      </c>
      <c r="I216" s="426">
        <v>302.25</v>
      </c>
      <c r="J216" s="426">
        <v>303.8</v>
      </c>
      <c r="K216" s="425">
        <v>300.7</v>
      </c>
      <c r="L216" s="425">
        <v>296.64999999999998</v>
      </c>
      <c r="M216" s="425">
        <v>22.799759999999999</v>
      </c>
    </row>
    <row r="217" spans="1:13">
      <c r="A217" s="245">
        <v>207</v>
      </c>
      <c r="B217" s="428" t="s">
        <v>114</v>
      </c>
      <c r="C217" s="425">
        <v>2460.1999999999998</v>
      </c>
      <c r="D217" s="426">
        <v>2454.1666666666665</v>
      </c>
      <c r="E217" s="426">
        <v>2443.333333333333</v>
      </c>
      <c r="F217" s="426">
        <v>2426.4666666666667</v>
      </c>
      <c r="G217" s="426">
        <v>2415.6333333333332</v>
      </c>
      <c r="H217" s="426">
        <v>2471.0333333333328</v>
      </c>
      <c r="I217" s="426">
        <v>2481.8666666666659</v>
      </c>
      <c r="J217" s="426">
        <v>2498.7333333333327</v>
      </c>
      <c r="K217" s="425">
        <v>2465</v>
      </c>
      <c r="L217" s="425">
        <v>2437.3000000000002</v>
      </c>
      <c r="M217" s="425">
        <v>6.9490600000000002</v>
      </c>
    </row>
    <row r="218" spans="1:13">
      <c r="A218" s="245">
        <v>208</v>
      </c>
      <c r="B218" s="428" t="s">
        <v>250</v>
      </c>
      <c r="C218" s="425">
        <v>339.2</v>
      </c>
      <c r="D218" s="426">
        <v>338.7833333333333</v>
      </c>
      <c r="E218" s="426">
        <v>335.66666666666663</v>
      </c>
      <c r="F218" s="426">
        <v>332.13333333333333</v>
      </c>
      <c r="G218" s="426">
        <v>329.01666666666665</v>
      </c>
      <c r="H218" s="426">
        <v>342.31666666666661</v>
      </c>
      <c r="I218" s="426">
        <v>345.43333333333328</v>
      </c>
      <c r="J218" s="426">
        <v>348.96666666666658</v>
      </c>
      <c r="K218" s="425">
        <v>341.9</v>
      </c>
      <c r="L218" s="425">
        <v>335.25</v>
      </c>
      <c r="M218" s="425">
        <v>9.82883</v>
      </c>
    </row>
    <row r="219" spans="1:13">
      <c r="A219" s="245">
        <v>209</v>
      </c>
      <c r="B219" s="428" t="s">
        <v>386</v>
      </c>
      <c r="C219" s="425">
        <v>39694.5</v>
      </c>
      <c r="D219" s="426">
        <v>39835.01666666667</v>
      </c>
      <c r="E219" s="426">
        <v>39259.483333333337</v>
      </c>
      <c r="F219" s="426">
        <v>38824.466666666667</v>
      </c>
      <c r="G219" s="426">
        <v>38248.933333333334</v>
      </c>
      <c r="H219" s="426">
        <v>40270.03333333334</v>
      </c>
      <c r="I219" s="426">
        <v>40845.56666666668</v>
      </c>
      <c r="J219" s="426">
        <v>41280.583333333343</v>
      </c>
      <c r="K219" s="425">
        <v>40410.550000000003</v>
      </c>
      <c r="L219" s="425">
        <v>39400</v>
      </c>
      <c r="M219" s="425">
        <v>0.10106</v>
      </c>
    </row>
    <row r="220" spans="1:13">
      <c r="A220" s="245">
        <v>210</v>
      </c>
      <c r="B220" s="428" t="s">
        <v>251</v>
      </c>
      <c r="C220" s="425">
        <v>55.45</v>
      </c>
      <c r="D220" s="426">
        <v>55.333333333333336</v>
      </c>
      <c r="E220" s="426">
        <v>54.516666666666673</v>
      </c>
      <c r="F220" s="426">
        <v>53.583333333333336</v>
      </c>
      <c r="G220" s="426">
        <v>52.766666666666673</v>
      </c>
      <c r="H220" s="426">
        <v>56.266666666666673</v>
      </c>
      <c r="I220" s="426">
        <v>57.083333333333336</v>
      </c>
      <c r="J220" s="426">
        <v>58.016666666666673</v>
      </c>
      <c r="K220" s="425">
        <v>56.15</v>
      </c>
      <c r="L220" s="425">
        <v>54.4</v>
      </c>
      <c r="M220" s="425">
        <v>50.652009999999997</v>
      </c>
    </row>
    <row r="221" spans="1:13">
      <c r="A221" s="245">
        <v>211</v>
      </c>
      <c r="B221" s="428" t="s">
        <v>108</v>
      </c>
      <c r="C221" s="425">
        <v>2494.9499999999998</v>
      </c>
      <c r="D221" s="426">
        <v>2503.083333333333</v>
      </c>
      <c r="E221" s="426">
        <v>2483.0666666666662</v>
      </c>
      <c r="F221" s="426">
        <v>2471.1833333333329</v>
      </c>
      <c r="G221" s="426">
        <v>2451.1666666666661</v>
      </c>
      <c r="H221" s="426">
        <v>2514.9666666666662</v>
      </c>
      <c r="I221" s="426">
        <v>2534.9833333333327</v>
      </c>
      <c r="J221" s="426">
        <v>2546.8666666666663</v>
      </c>
      <c r="K221" s="425">
        <v>2523.1</v>
      </c>
      <c r="L221" s="425">
        <v>2491.1999999999998</v>
      </c>
      <c r="M221" s="425">
        <v>21.403459999999999</v>
      </c>
    </row>
    <row r="222" spans="1:13">
      <c r="A222" s="245">
        <v>212</v>
      </c>
      <c r="B222" s="428" t="s">
        <v>830</v>
      </c>
      <c r="C222" s="425">
        <v>297.39999999999998</v>
      </c>
      <c r="D222" s="426">
        <v>299.46666666666664</v>
      </c>
      <c r="E222" s="426">
        <v>292.93333333333328</v>
      </c>
      <c r="F222" s="426">
        <v>288.46666666666664</v>
      </c>
      <c r="G222" s="426">
        <v>281.93333333333328</v>
      </c>
      <c r="H222" s="426">
        <v>303.93333333333328</v>
      </c>
      <c r="I222" s="426">
        <v>310.4666666666667</v>
      </c>
      <c r="J222" s="426">
        <v>314.93333333333328</v>
      </c>
      <c r="K222" s="425">
        <v>306</v>
      </c>
      <c r="L222" s="425">
        <v>295</v>
      </c>
      <c r="M222" s="425">
        <v>1.76936</v>
      </c>
    </row>
    <row r="223" spans="1:13">
      <c r="A223" s="245">
        <v>213</v>
      </c>
      <c r="B223" s="428" t="s">
        <v>116</v>
      </c>
      <c r="C223" s="425">
        <v>650.29999999999995</v>
      </c>
      <c r="D223" s="426">
        <v>649.81666666666661</v>
      </c>
      <c r="E223" s="426">
        <v>646.63333333333321</v>
      </c>
      <c r="F223" s="426">
        <v>642.96666666666658</v>
      </c>
      <c r="G223" s="426">
        <v>639.78333333333319</v>
      </c>
      <c r="H223" s="426">
        <v>653.48333333333323</v>
      </c>
      <c r="I223" s="426">
        <v>656.66666666666663</v>
      </c>
      <c r="J223" s="426">
        <v>660.33333333333326</v>
      </c>
      <c r="K223" s="425">
        <v>653</v>
      </c>
      <c r="L223" s="425">
        <v>646.15</v>
      </c>
      <c r="M223" s="425">
        <v>120.93491</v>
      </c>
    </row>
    <row r="224" spans="1:13">
      <c r="A224" s="245">
        <v>214</v>
      </c>
      <c r="B224" s="428" t="s">
        <v>252</v>
      </c>
      <c r="C224" s="425">
        <v>1598.35</v>
      </c>
      <c r="D224" s="426">
        <v>1584.8333333333333</v>
      </c>
      <c r="E224" s="426">
        <v>1562.6666666666665</v>
      </c>
      <c r="F224" s="426">
        <v>1526.9833333333333</v>
      </c>
      <c r="G224" s="426">
        <v>1504.8166666666666</v>
      </c>
      <c r="H224" s="426">
        <v>1620.5166666666664</v>
      </c>
      <c r="I224" s="426">
        <v>1642.6833333333329</v>
      </c>
      <c r="J224" s="426">
        <v>1678.3666666666663</v>
      </c>
      <c r="K224" s="425">
        <v>1607</v>
      </c>
      <c r="L224" s="425">
        <v>1549.15</v>
      </c>
      <c r="M224" s="425">
        <v>14.831239999999999</v>
      </c>
    </row>
    <row r="225" spans="1:13">
      <c r="A225" s="245">
        <v>215</v>
      </c>
      <c r="B225" s="428" t="s">
        <v>117</v>
      </c>
      <c r="C225" s="425">
        <v>619.6</v>
      </c>
      <c r="D225" s="426">
        <v>617.93333333333339</v>
      </c>
      <c r="E225" s="426">
        <v>613.91666666666674</v>
      </c>
      <c r="F225" s="426">
        <v>608.23333333333335</v>
      </c>
      <c r="G225" s="426">
        <v>604.2166666666667</v>
      </c>
      <c r="H225" s="426">
        <v>623.61666666666679</v>
      </c>
      <c r="I225" s="426">
        <v>627.63333333333344</v>
      </c>
      <c r="J225" s="426">
        <v>633.31666666666683</v>
      </c>
      <c r="K225" s="425">
        <v>621.95000000000005</v>
      </c>
      <c r="L225" s="425">
        <v>612.25</v>
      </c>
      <c r="M225" s="425">
        <v>18.856339999999999</v>
      </c>
    </row>
    <row r="226" spans="1:13">
      <c r="A226" s="245">
        <v>216</v>
      </c>
      <c r="B226" s="428" t="s">
        <v>387</v>
      </c>
      <c r="C226" s="425">
        <v>632.1</v>
      </c>
      <c r="D226" s="426">
        <v>630.68333333333339</v>
      </c>
      <c r="E226" s="426">
        <v>625.41666666666674</v>
      </c>
      <c r="F226" s="426">
        <v>618.73333333333335</v>
      </c>
      <c r="G226" s="426">
        <v>613.4666666666667</v>
      </c>
      <c r="H226" s="426">
        <v>637.36666666666679</v>
      </c>
      <c r="I226" s="426">
        <v>642.63333333333344</v>
      </c>
      <c r="J226" s="426">
        <v>649.31666666666683</v>
      </c>
      <c r="K226" s="425">
        <v>635.95000000000005</v>
      </c>
      <c r="L226" s="425">
        <v>624</v>
      </c>
      <c r="M226" s="425">
        <v>2.2683499999999999</v>
      </c>
    </row>
    <row r="227" spans="1:13">
      <c r="A227" s="245">
        <v>217</v>
      </c>
      <c r="B227" s="428" t="s">
        <v>388</v>
      </c>
      <c r="C227" s="425">
        <v>3236.45</v>
      </c>
      <c r="D227" s="426">
        <v>3252.2000000000003</v>
      </c>
      <c r="E227" s="426">
        <v>3209.4000000000005</v>
      </c>
      <c r="F227" s="426">
        <v>3182.3500000000004</v>
      </c>
      <c r="G227" s="426">
        <v>3139.5500000000006</v>
      </c>
      <c r="H227" s="426">
        <v>3279.2500000000005</v>
      </c>
      <c r="I227" s="426">
        <v>3322.0500000000006</v>
      </c>
      <c r="J227" s="426">
        <v>3349.1000000000004</v>
      </c>
      <c r="K227" s="425">
        <v>3295</v>
      </c>
      <c r="L227" s="425">
        <v>3225.15</v>
      </c>
      <c r="M227" s="425">
        <v>3.073E-2</v>
      </c>
    </row>
    <row r="228" spans="1:13">
      <c r="A228" s="245">
        <v>218</v>
      </c>
      <c r="B228" s="428" t="s">
        <v>253</v>
      </c>
      <c r="C228" s="425">
        <v>38.35</v>
      </c>
      <c r="D228" s="426">
        <v>38.43333333333333</v>
      </c>
      <c r="E228" s="426">
        <v>37.966666666666661</v>
      </c>
      <c r="F228" s="426">
        <v>37.583333333333329</v>
      </c>
      <c r="G228" s="426">
        <v>37.11666666666666</v>
      </c>
      <c r="H228" s="426">
        <v>38.816666666666663</v>
      </c>
      <c r="I228" s="426">
        <v>39.283333333333331</v>
      </c>
      <c r="J228" s="426">
        <v>39.666666666666664</v>
      </c>
      <c r="K228" s="425">
        <v>38.9</v>
      </c>
      <c r="L228" s="425">
        <v>38.049999999999997</v>
      </c>
      <c r="M228" s="425">
        <v>97.109930000000006</v>
      </c>
    </row>
    <row r="229" spans="1:13">
      <c r="A229" s="245">
        <v>219</v>
      </c>
      <c r="B229" s="428" t="s">
        <v>119</v>
      </c>
      <c r="C229" s="425">
        <v>56.95</v>
      </c>
      <c r="D229" s="426">
        <v>57.5</v>
      </c>
      <c r="E229" s="426">
        <v>56.2</v>
      </c>
      <c r="F229" s="426">
        <v>55.45</v>
      </c>
      <c r="G229" s="426">
        <v>54.150000000000006</v>
      </c>
      <c r="H229" s="426">
        <v>58.25</v>
      </c>
      <c r="I229" s="426">
        <v>59.55</v>
      </c>
      <c r="J229" s="426">
        <v>60.3</v>
      </c>
      <c r="K229" s="425">
        <v>58.8</v>
      </c>
      <c r="L229" s="425">
        <v>56.75</v>
      </c>
      <c r="M229" s="425">
        <v>627.28540999999996</v>
      </c>
    </row>
    <row r="230" spans="1:13">
      <c r="A230" s="245">
        <v>220</v>
      </c>
      <c r="B230" s="428" t="s">
        <v>389</v>
      </c>
      <c r="C230" s="425">
        <v>55.5</v>
      </c>
      <c r="D230" s="426">
        <v>55.383333333333326</v>
      </c>
      <c r="E230" s="426">
        <v>54.66666666666665</v>
      </c>
      <c r="F230" s="426">
        <v>53.833333333333321</v>
      </c>
      <c r="G230" s="426">
        <v>53.116666666666646</v>
      </c>
      <c r="H230" s="426">
        <v>56.216666666666654</v>
      </c>
      <c r="I230" s="426">
        <v>56.933333333333323</v>
      </c>
      <c r="J230" s="426">
        <v>57.766666666666659</v>
      </c>
      <c r="K230" s="425">
        <v>56.1</v>
      </c>
      <c r="L230" s="425">
        <v>54.55</v>
      </c>
      <c r="M230" s="425">
        <v>41.567720000000001</v>
      </c>
    </row>
    <row r="231" spans="1:13">
      <c r="A231" s="245">
        <v>221</v>
      </c>
      <c r="B231" s="428" t="s">
        <v>390</v>
      </c>
      <c r="C231" s="425">
        <v>1069.75</v>
      </c>
      <c r="D231" s="426">
        <v>1074.95</v>
      </c>
      <c r="E231" s="426">
        <v>1059.9000000000001</v>
      </c>
      <c r="F231" s="426">
        <v>1050.05</v>
      </c>
      <c r="G231" s="426">
        <v>1035</v>
      </c>
      <c r="H231" s="426">
        <v>1084.8000000000002</v>
      </c>
      <c r="I231" s="426">
        <v>1099.8499999999999</v>
      </c>
      <c r="J231" s="426">
        <v>1109.7000000000003</v>
      </c>
      <c r="K231" s="425">
        <v>1090</v>
      </c>
      <c r="L231" s="425">
        <v>1065.0999999999999</v>
      </c>
      <c r="M231" s="425">
        <v>0.30436000000000002</v>
      </c>
    </row>
    <row r="232" spans="1:13">
      <c r="A232" s="245">
        <v>222</v>
      </c>
      <c r="B232" s="428" t="s">
        <v>391</v>
      </c>
      <c r="C232" s="425">
        <v>245.05</v>
      </c>
      <c r="D232" s="426">
        <v>246.51666666666665</v>
      </c>
      <c r="E232" s="426">
        <v>241.0333333333333</v>
      </c>
      <c r="F232" s="426">
        <v>237.01666666666665</v>
      </c>
      <c r="G232" s="426">
        <v>231.5333333333333</v>
      </c>
      <c r="H232" s="426">
        <v>250.5333333333333</v>
      </c>
      <c r="I232" s="426">
        <v>256.01666666666665</v>
      </c>
      <c r="J232" s="426">
        <v>260.0333333333333</v>
      </c>
      <c r="K232" s="425">
        <v>252</v>
      </c>
      <c r="L232" s="425">
        <v>242.5</v>
      </c>
      <c r="M232" s="425">
        <v>0.73814999999999997</v>
      </c>
    </row>
    <row r="233" spans="1:13">
      <c r="A233" s="245">
        <v>223</v>
      </c>
      <c r="B233" s="428" t="s">
        <v>746</v>
      </c>
      <c r="C233" s="425">
        <v>1124.2</v>
      </c>
      <c r="D233" s="426">
        <v>1127</v>
      </c>
      <c r="E233" s="426">
        <v>1110</v>
      </c>
      <c r="F233" s="426">
        <v>1095.8</v>
      </c>
      <c r="G233" s="426">
        <v>1078.8</v>
      </c>
      <c r="H233" s="426">
        <v>1141.2</v>
      </c>
      <c r="I233" s="426">
        <v>1158.2</v>
      </c>
      <c r="J233" s="426">
        <v>1172.4000000000001</v>
      </c>
      <c r="K233" s="425">
        <v>1144</v>
      </c>
      <c r="L233" s="425">
        <v>1112.8</v>
      </c>
      <c r="M233" s="425">
        <v>0.13206999999999999</v>
      </c>
    </row>
    <row r="234" spans="1:13">
      <c r="A234" s="245">
        <v>224</v>
      </c>
      <c r="B234" s="428" t="s">
        <v>750</v>
      </c>
      <c r="C234" s="425">
        <v>618.75</v>
      </c>
      <c r="D234" s="426">
        <v>622.61666666666667</v>
      </c>
      <c r="E234" s="426">
        <v>611.7833333333333</v>
      </c>
      <c r="F234" s="426">
        <v>604.81666666666661</v>
      </c>
      <c r="G234" s="426">
        <v>593.98333333333323</v>
      </c>
      <c r="H234" s="426">
        <v>629.58333333333337</v>
      </c>
      <c r="I234" s="426">
        <v>640.41666666666663</v>
      </c>
      <c r="J234" s="426">
        <v>647.38333333333344</v>
      </c>
      <c r="K234" s="425">
        <v>633.45000000000005</v>
      </c>
      <c r="L234" s="425">
        <v>615.65</v>
      </c>
      <c r="M234" s="425">
        <v>2.0926300000000002</v>
      </c>
    </row>
    <row r="235" spans="1:13">
      <c r="A235" s="245">
        <v>225</v>
      </c>
      <c r="B235" s="428" t="s">
        <v>392</v>
      </c>
      <c r="C235" s="425">
        <v>157.6</v>
      </c>
      <c r="D235" s="426">
        <v>158.91666666666666</v>
      </c>
      <c r="E235" s="426">
        <v>154.88333333333333</v>
      </c>
      <c r="F235" s="426">
        <v>152.16666666666666</v>
      </c>
      <c r="G235" s="426">
        <v>148.13333333333333</v>
      </c>
      <c r="H235" s="426">
        <v>161.63333333333333</v>
      </c>
      <c r="I235" s="426">
        <v>165.66666666666669</v>
      </c>
      <c r="J235" s="426">
        <v>168.38333333333333</v>
      </c>
      <c r="K235" s="425">
        <v>162.94999999999999</v>
      </c>
      <c r="L235" s="425">
        <v>156.19999999999999</v>
      </c>
      <c r="M235" s="425">
        <v>24.298760000000001</v>
      </c>
    </row>
    <row r="236" spans="1:13">
      <c r="A236" s="245">
        <v>226</v>
      </c>
      <c r="B236" s="428" t="s">
        <v>393</v>
      </c>
      <c r="C236" s="425">
        <v>48.75</v>
      </c>
      <c r="D236" s="426">
        <v>48.783333333333331</v>
      </c>
      <c r="E236" s="426">
        <v>48.316666666666663</v>
      </c>
      <c r="F236" s="426">
        <v>47.883333333333333</v>
      </c>
      <c r="G236" s="426">
        <v>47.416666666666664</v>
      </c>
      <c r="H236" s="426">
        <v>49.216666666666661</v>
      </c>
      <c r="I236" s="426">
        <v>49.68333333333333</v>
      </c>
      <c r="J236" s="426">
        <v>50.11666666666666</v>
      </c>
      <c r="K236" s="425">
        <v>49.25</v>
      </c>
      <c r="L236" s="425">
        <v>48.35</v>
      </c>
      <c r="M236" s="425">
        <v>43.812930000000001</v>
      </c>
    </row>
    <row r="237" spans="1:13">
      <c r="A237" s="245">
        <v>227</v>
      </c>
      <c r="B237" s="428" t="s">
        <v>126</v>
      </c>
      <c r="C237" s="425">
        <v>203.6</v>
      </c>
      <c r="D237" s="426">
        <v>204.28333333333333</v>
      </c>
      <c r="E237" s="426">
        <v>202.66666666666666</v>
      </c>
      <c r="F237" s="426">
        <v>201.73333333333332</v>
      </c>
      <c r="G237" s="426">
        <v>200.11666666666665</v>
      </c>
      <c r="H237" s="426">
        <v>205.21666666666667</v>
      </c>
      <c r="I237" s="426">
        <v>206.83333333333334</v>
      </c>
      <c r="J237" s="426">
        <v>207.76666666666668</v>
      </c>
      <c r="K237" s="425">
        <v>205.9</v>
      </c>
      <c r="L237" s="425">
        <v>203.35</v>
      </c>
      <c r="M237" s="425">
        <v>146.27153000000001</v>
      </c>
    </row>
    <row r="238" spans="1:13">
      <c r="A238" s="245">
        <v>228</v>
      </c>
      <c r="B238" s="428" t="s">
        <v>395</v>
      </c>
      <c r="C238" s="425">
        <v>128.19999999999999</v>
      </c>
      <c r="D238" s="426">
        <v>128.83333333333331</v>
      </c>
      <c r="E238" s="426">
        <v>126.06666666666663</v>
      </c>
      <c r="F238" s="426">
        <v>123.93333333333332</v>
      </c>
      <c r="G238" s="426">
        <v>121.16666666666664</v>
      </c>
      <c r="H238" s="426">
        <v>130.96666666666664</v>
      </c>
      <c r="I238" s="426">
        <v>133.73333333333329</v>
      </c>
      <c r="J238" s="426">
        <v>135.86666666666662</v>
      </c>
      <c r="K238" s="425">
        <v>131.6</v>
      </c>
      <c r="L238" s="425">
        <v>126.7</v>
      </c>
      <c r="M238" s="425">
        <v>7.3893500000000003</v>
      </c>
    </row>
    <row r="239" spans="1:13">
      <c r="A239" s="245">
        <v>229</v>
      </c>
      <c r="B239" s="428" t="s">
        <v>396</v>
      </c>
      <c r="C239" s="425">
        <v>191.8</v>
      </c>
      <c r="D239" s="426">
        <v>191.96666666666667</v>
      </c>
      <c r="E239" s="426">
        <v>190.58333333333334</v>
      </c>
      <c r="F239" s="426">
        <v>189.36666666666667</v>
      </c>
      <c r="G239" s="426">
        <v>187.98333333333335</v>
      </c>
      <c r="H239" s="426">
        <v>193.18333333333334</v>
      </c>
      <c r="I239" s="426">
        <v>194.56666666666666</v>
      </c>
      <c r="J239" s="426">
        <v>195.78333333333333</v>
      </c>
      <c r="K239" s="425">
        <v>193.35</v>
      </c>
      <c r="L239" s="425">
        <v>190.75</v>
      </c>
      <c r="M239" s="425">
        <v>8.5973600000000001</v>
      </c>
    </row>
    <row r="240" spans="1:13">
      <c r="A240" s="245">
        <v>230</v>
      </c>
      <c r="B240" s="428" t="s">
        <v>115</v>
      </c>
      <c r="C240" s="425">
        <v>268.14999999999998</v>
      </c>
      <c r="D240" s="426">
        <v>270.95</v>
      </c>
      <c r="E240" s="426">
        <v>263.89999999999998</v>
      </c>
      <c r="F240" s="426">
        <v>259.64999999999998</v>
      </c>
      <c r="G240" s="426">
        <v>252.59999999999997</v>
      </c>
      <c r="H240" s="426">
        <v>275.2</v>
      </c>
      <c r="I240" s="426">
        <v>282.25000000000006</v>
      </c>
      <c r="J240" s="426">
        <v>286.5</v>
      </c>
      <c r="K240" s="425">
        <v>278</v>
      </c>
      <c r="L240" s="425">
        <v>266.7</v>
      </c>
      <c r="M240" s="425">
        <v>154.10694000000001</v>
      </c>
    </row>
    <row r="241" spans="1:13">
      <c r="A241" s="245">
        <v>231</v>
      </c>
      <c r="B241" s="428" t="s">
        <v>397</v>
      </c>
      <c r="C241" s="425">
        <v>112.85</v>
      </c>
      <c r="D241" s="426">
        <v>114.38333333333333</v>
      </c>
      <c r="E241" s="426">
        <v>110.21666666666665</v>
      </c>
      <c r="F241" s="426">
        <v>107.58333333333333</v>
      </c>
      <c r="G241" s="426">
        <v>103.41666666666666</v>
      </c>
      <c r="H241" s="426">
        <v>117.01666666666665</v>
      </c>
      <c r="I241" s="426">
        <v>121.18333333333334</v>
      </c>
      <c r="J241" s="426">
        <v>123.81666666666665</v>
      </c>
      <c r="K241" s="425">
        <v>118.55</v>
      </c>
      <c r="L241" s="425">
        <v>111.75</v>
      </c>
      <c r="M241" s="425">
        <v>125.78337000000001</v>
      </c>
    </row>
    <row r="242" spans="1:13">
      <c r="A242" s="245">
        <v>232</v>
      </c>
      <c r="B242" s="428" t="s">
        <v>747</v>
      </c>
      <c r="C242" s="425">
        <v>7030.25</v>
      </c>
      <c r="D242" s="426">
        <v>7061.3833333333341</v>
      </c>
      <c r="E242" s="426">
        <v>6976.0166666666682</v>
      </c>
      <c r="F242" s="426">
        <v>6921.7833333333338</v>
      </c>
      <c r="G242" s="426">
        <v>6836.4166666666679</v>
      </c>
      <c r="H242" s="426">
        <v>7115.6166666666686</v>
      </c>
      <c r="I242" s="426">
        <v>7200.9833333333354</v>
      </c>
      <c r="J242" s="426">
        <v>7255.216666666669</v>
      </c>
      <c r="K242" s="425">
        <v>7146.75</v>
      </c>
      <c r="L242" s="425">
        <v>7007.15</v>
      </c>
      <c r="M242" s="425">
        <v>0.71135999999999999</v>
      </c>
    </row>
    <row r="243" spans="1:13">
      <c r="A243" s="245">
        <v>233</v>
      </c>
      <c r="B243" s="428" t="s">
        <v>254</v>
      </c>
      <c r="C243" s="425">
        <v>154.6</v>
      </c>
      <c r="D243" s="426">
        <v>153.13333333333335</v>
      </c>
      <c r="E243" s="426">
        <v>150.76666666666671</v>
      </c>
      <c r="F243" s="426">
        <v>146.93333333333337</v>
      </c>
      <c r="G243" s="426">
        <v>144.56666666666672</v>
      </c>
      <c r="H243" s="426">
        <v>156.9666666666667</v>
      </c>
      <c r="I243" s="426">
        <v>159.33333333333331</v>
      </c>
      <c r="J243" s="426">
        <v>163.16666666666669</v>
      </c>
      <c r="K243" s="425">
        <v>155.5</v>
      </c>
      <c r="L243" s="425">
        <v>149.30000000000001</v>
      </c>
      <c r="M243" s="425">
        <v>57.128509999999999</v>
      </c>
    </row>
    <row r="244" spans="1:13">
      <c r="A244" s="245">
        <v>234</v>
      </c>
      <c r="B244" s="428" t="s">
        <v>398</v>
      </c>
      <c r="C244" s="425">
        <v>384.3</v>
      </c>
      <c r="D244" s="426">
        <v>383.45</v>
      </c>
      <c r="E244" s="426">
        <v>377.2</v>
      </c>
      <c r="F244" s="426">
        <v>370.1</v>
      </c>
      <c r="G244" s="426">
        <v>363.85</v>
      </c>
      <c r="H244" s="426">
        <v>390.54999999999995</v>
      </c>
      <c r="I244" s="426">
        <v>396.79999999999995</v>
      </c>
      <c r="J244" s="426">
        <v>403.89999999999992</v>
      </c>
      <c r="K244" s="425">
        <v>389.7</v>
      </c>
      <c r="L244" s="425">
        <v>376.35</v>
      </c>
      <c r="M244" s="425">
        <v>38.953679999999999</v>
      </c>
    </row>
    <row r="245" spans="1:13">
      <c r="A245" s="245">
        <v>235</v>
      </c>
      <c r="B245" s="428" t="s">
        <v>255</v>
      </c>
      <c r="C245" s="425">
        <v>145.6</v>
      </c>
      <c r="D245" s="426">
        <v>145.63333333333333</v>
      </c>
      <c r="E245" s="426">
        <v>142.86666666666665</v>
      </c>
      <c r="F245" s="426">
        <v>140.13333333333333</v>
      </c>
      <c r="G245" s="426">
        <v>137.36666666666665</v>
      </c>
      <c r="H245" s="426">
        <v>148.36666666666665</v>
      </c>
      <c r="I245" s="426">
        <v>151.1333333333333</v>
      </c>
      <c r="J245" s="426">
        <v>153.86666666666665</v>
      </c>
      <c r="K245" s="425">
        <v>148.4</v>
      </c>
      <c r="L245" s="425">
        <v>142.9</v>
      </c>
      <c r="M245" s="425">
        <v>41.937399999999997</v>
      </c>
    </row>
    <row r="246" spans="1:13">
      <c r="A246" s="245">
        <v>236</v>
      </c>
      <c r="B246" s="428" t="s">
        <v>125</v>
      </c>
      <c r="C246" s="425">
        <v>110.85</v>
      </c>
      <c r="D246" s="426">
        <v>111.16666666666667</v>
      </c>
      <c r="E246" s="426">
        <v>110.38333333333334</v>
      </c>
      <c r="F246" s="426">
        <v>109.91666666666667</v>
      </c>
      <c r="G246" s="426">
        <v>109.13333333333334</v>
      </c>
      <c r="H246" s="426">
        <v>111.63333333333334</v>
      </c>
      <c r="I246" s="426">
        <v>112.41666666666667</v>
      </c>
      <c r="J246" s="426">
        <v>112.88333333333334</v>
      </c>
      <c r="K246" s="425">
        <v>111.95</v>
      </c>
      <c r="L246" s="425">
        <v>110.7</v>
      </c>
      <c r="M246" s="425">
        <v>65.174629999999993</v>
      </c>
    </row>
    <row r="247" spans="1:13">
      <c r="A247" s="245">
        <v>237</v>
      </c>
      <c r="B247" s="428" t="s">
        <v>399</v>
      </c>
      <c r="C247" s="425">
        <v>26.45</v>
      </c>
      <c r="D247" s="426">
        <v>26.083333333333332</v>
      </c>
      <c r="E247" s="426">
        <v>25.216666666666665</v>
      </c>
      <c r="F247" s="426">
        <v>23.983333333333334</v>
      </c>
      <c r="G247" s="426">
        <v>23.116666666666667</v>
      </c>
      <c r="H247" s="426">
        <v>27.316666666666663</v>
      </c>
      <c r="I247" s="426">
        <v>28.18333333333333</v>
      </c>
      <c r="J247" s="426">
        <v>29.416666666666661</v>
      </c>
      <c r="K247" s="425">
        <v>26.95</v>
      </c>
      <c r="L247" s="425">
        <v>24.85</v>
      </c>
      <c r="M247" s="425">
        <v>668.37528999999995</v>
      </c>
    </row>
    <row r="248" spans="1:13">
      <c r="A248" s="245">
        <v>238</v>
      </c>
      <c r="B248" s="428" t="s">
        <v>772</v>
      </c>
      <c r="C248" s="425">
        <v>2077.75</v>
      </c>
      <c r="D248" s="426">
        <v>2086.2000000000003</v>
      </c>
      <c r="E248" s="426">
        <v>2059.9500000000007</v>
      </c>
      <c r="F248" s="426">
        <v>2042.1500000000005</v>
      </c>
      <c r="G248" s="426">
        <v>2015.900000000001</v>
      </c>
      <c r="H248" s="426">
        <v>2104.0000000000005</v>
      </c>
      <c r="I248" s="426">
        <v>2130.2499999999995</v>
      </c>
      <c r="J248" s="426">
        <v>2148.0500000000002</v>
      </c>
      <c r="K248" s="425">
        <v>2112.4499999999998</v>
      </c>
      <c r="L248" s="425">
        <v>2068.4</v>
      </c>
      <c r="M248" s="425">
        <v>7.0773200000000003</v>
      </c>
    </row>
    <row r="249" spans="1:13">
      <c r="A249" s="245">
        <v>239</v>
      </c>
      <c r="B249" s="428" t="s">
        <v>748</v>
      </c>
      <c r="C249" s="425">
        <v>392.5</v>
      </c>
      <c r="D249" s="426">
        <v>394.5</v>
      </c>
      <c r="E249" s="426">
        <v>384</v>
      </c>
      <c r="F249" s="426">
        <v>375.5</v>
      </c>
      <c r="G249" s="426">
        <v>365</v>
      </c>
      <c r="H249" s="426">
        <v>403</v>
      </c>
      <c r="I249" s="426">
        <v>413.5</v>
      </c>
      <c r="J249" s="426">
        <v>422</v>
      </c>
      <c r="K249" s="425">
        <v>405</v>
      </c>
      <c r="L249" s="425">
        <v>386</v>
      </c>
      <c r="M249" s="425">
        <v>1.5487200000000001</v>
      </c>
    </row>
    <row r="250" spans="1:13">
      <c r="A250" s="245">
        <v>240</v>
      </c>
      <c r="B250" s="428" t="s">
        <v>120</v>
      </c>
      <c r="C250" s="425">
        <v>533.54999999999995</v>
      </c>
      <c r="D250" s="426">
        <v>532.61666666666667</v>
      </c>
      <c r="E250" s="426">
        <v>520.23333333333335</v>
      </c>
      <c r="F250" s="426">
        <v>506.91666666666663</v>
      </c>
      <c r="G250" s="426">
        <v>494.5333333333333</v>
      </c>
      <c r="H250" s="426">
        <v>545.93333333333339</v>
      </c>
      <c r="I250" s="426">
        <v>558.31666666666683</v>
      </c>
      <c r="J250" s="426">
        <v>571.63333333333344</v>
      </c>
      <c r="K250" s="425">
        <v>545</v>
      </c>
      <c r="L250" s="425">
        <v>519.29999999999995</v>
      </c>
      <c r="M250" s="425">
        <v>110.34403</v>
      </c>
    </row>
    <row r="251" spans="1:13">
      <c r="A251" s="245">
        <v>241</v>
      </c>
      <c r="B251" s="428" t="s">
        <v>822</v>
      </c>
      <c r="C251" s="425">
        <v>244.6</v>
      </c>
      <c r="D251" s="426">
        <v>245.20000000000002</v>
      </c>
      <c r="E251" s="426">
        <v>242.40000000000003</v>
      </c>
      <c r="F251" s="426">
        <v>240.20000000000002</v>
      </c>
      <c r="G251" s="426">
        <v>237.40000000000003</v>
      </c>
      <c r="H251" s="426">
        <v>247.40000000000003</v>
      </c>
      <c r="I251" s="426">
        <v>250.20000000000005</v>
      </c>
      <c r="J251" s="426">
        <v>252.40000000000003</v>
      </c>
      <c r="K251" s="425">
        <v>248</v>
      </c>
      <c r="L251" s="425">
        <v>243</v>
      </c>
      <c r="M251" s="425">
        <v>57.240839999999999</v>
      </c>
    </row>
    <row r="252" spans="1:13">
      <c r="A252" s="245">
        <v>242</v>
      </c>
      <c r="B252" s="428" t="s">
        <v>122</v>
      </c>
      <c r="C252" s="425">
        <v>1008.9</v>
      </c>
      <c r="D252" s="426">
        <v>1010.5</v>
      </c>
      <c r="E252" s="426">
        <v>999.4</v>
      </c>
      <c r="F252" s="426">
        <v>989.9</v>
      </c>
      <c r="G252" s="426">
        <v>978.8</v>
      </c>
      <c r="H252" s="426">
        <v>1020</v>
      </c>
      <c r="I252" s="426">
        <v>1031.0999999999999</v>
      </c>
      <c r="J252" s="426">
        <v>1040.5999999999999</v>
      </c>
      <c r="K252" s="425">
        <v>1021.6</v>
      </c>
      <c r="L252" s="425">
        <v>1001</v>
      </c>
      <c r="M252" s="425">
        <v>28.19763</v>
      </c>
    </row>
    <row r="253" spans="1:13">
      <c r="A253" s="245">
        <v>243</v>
      </c>
      <c r="B253" s="428" t="s">
        <v>256</v>
      </c>
      <c r="C253" s="425">
        <v>4978.1000000000004</v>
      </c>
      <c r="D253" s="426">
        <v>4965.8833333333341</v>
      </c>
      <c r="E253" s="426">
        <v>4921.7666666666682</v>
      </c>
      <c r="F253" s="426">
        <v>4865.4333333333343</v>
      </c>
      <c r="G253" s="426">
        <v>4821.3166666666684</v>
      </c>
      <c r="H253" s="426">
        <v>5022.2166666666681</v>
      </c>
      <c r="I253" s="426">
        <v>5066.3333333333348</v>
      </c>
      <c r="J253" s="426">
        <v>5122.6666666666679</v>
      </c>
      <c r="K253" s="425">
        <v>5010</v>
      </c>
      <c r="L253" s="425">
        <v>4909.55</v>
      </c>
      <c r="M253" s="425">
        <v>2.5829399999999998</v>
      </c>
    </row>
    <row r="254" spans="1:13">
      <c r="A254" s="245">
        <v>244</v>
      </c>
      <c r="B254" s="428" t="s">
        <v>124</v>
      </c>
      <c r="C254" s="425">
        <v>1571.8</v>
      </c>
      <c r="D254" s="426">
        <v>1570.8499999999997</v>
      </c>
      <c r="E254" s="426">
        <v>1561.5499999999993</v>
      </c>
      <c r="F254" s="426">
        <v>1551.2999999999995</v>
      </c>
      <c r="G254" s="426">
        <v>1541.9999999999991</v>
      </c>
      <c r="H254" s="426">
        <v>1581.0999999999995</v>
      </c>
      <c r="I254" s="426">
        <v>1590.4</v>
      </c>
      <c r="J254" s="426">
        <v>1600.6499999999996</v>
      </c>
      <c r="K254" s="425">
        <v>1580.15</v>
      </c>
      <c r="L254" s="425">
        <v>1560.6</v>
      </c>
      <c r="M254" s="425">
        <v>50.191780000000001</v>
      </c>
    </row>
    <row r="255" spans="1:13">
      <c r="A255" s="245">
        <v>245</v>
      </c>
      <c r="B255" s="428" t="s">
        <v>749</v>
      </c>
      <c r="C255" s="425">
        <v>986.7</v>
      </c>
      <c r="D255" s="426">
        <v>985.38333333333333</v>
      </c>
      <c r="E255" s="426">
        <v>975.76666666666665</v>
      </c>
      <c r="F255" s="426">
        <v>964.83333333333337</v>
      </c>
      <c r="G255" s="426">
        <v>955.2166666666667</v>
      </c>
      <c r="H255" s="426">
        <v>996.31666666666661</v>
      </c>
      <c r="I255" s="426">
        <v>1005.9333333333332</v>
      </c>
      <c r="J255" s="426">
        <v>1016.8666666666666</v>
      </c>
      <c r="K255" s="425">
        <v>995</v>
      </c>
      <c r="L255" s="425">
        <v>974.45</v>
      </c>
      <c r="M255" s="425">
        <v>0.37318000000000001</v>
      </c>
    </row>
    <row r="256" spans="1:13">
      <c r="A256" s="245">
        <v>246</v>
      </c>
      <c r="B256" s="428" t="s">
        <v>400</v>
      </c>
      <c r="C256" s="425">
        <v>311.35000000000002</v>
      </c>
      <c r="D256" s="426">
        <v>312.26666666666665</v>
      </c>
      <c r="E256" s="426">
        <v>309.08333333333331</v>
      </c>
      <c r="F256" s="426">
        <v>306.81666666666666</v>
      </c>
      <c r="G256" s="426">
        <v>303.63333333333333</v>
      </c>
      <c r="H256" s="426">
        <v>314.5333333333333</v>
      </c>
      <c r="I256" s="426">
        <v>317.7166666666667</v>
      </c>
      <c r="J256" s="426">
        <v>319.98333333333329</v>
      </c>
      <c r="K256" s="425">
        <v>315.45</v>
      </c>
      <c r="L256" s="425">
        <v>310</v>
      </c>
      <c r="M256" s="425">
        <v>1.5261</v>
      </c>
    </row>
    <row r="257" spans="1:13">
      <c r="A257" s="245">
        <v>247</v>
      </c>
      <c r="B257" s="428" t="s">
        <v>121</v>
      </c>
      <c r="C257" s="425">
        <v>1729.6</v>
      </c>
      <c r="D257" s="426">
        <v>1732.3666666666668</v>
      </c>
      <c r="E257" s="426">
        <v>1717.2833333333335</v>
      </c>
      <c r="F257" s="426">
        <v>1704.9666666666667</v>
      </c>
      <c r="G257" s="426">
        <v>1689.8833333333334</v>
      </c>
      <c r="H257" s="426">
        <v>1744.6833333333336</v>
      </c>
      <c r="I257" s="426">
        <v>1759.7666666666667</v>
      </c>
      <c r="J257" s="426">
        <v>1772.0833333333337</v>
      </c>
      <c r="K257" s="425">
        <v>1747.45</v>
      </c>
      <c r="L257" s="425">
        <v>1720.05</v>
      </c>
      <c r="M257" s="425">
        <v>2.9001100000000002</v>
      </c>
    </row>
    <row r="258" spans="1:13">
      <c r="A258" s="245">
        <v>248</v>
      </c>
      <c r="B258" s="428" t="s">
        <v>257</v>
      </c>
      <c r="C258" s="425">
        <v>2014.95</v>
      </c>
      <c r="D258" s="426">
        <v>2015.6666666666667</v>
      </c>
      <c r="E258" s="426">
        <v>2003.3333333333335</v>
      </c>
      <c r="F258" s="426">
        <v>1991.7166666666667</v>
      </c>
      <c r="G258" s="426">
        <v>1979.3833333333334</v>
      </c>
      <c r="H258" s="426">
        <v>2027.2833333333335</v>
      </c>
      <c r="I258" s="426">
        <v>2039.616666666667</v>
      </c>
      <c r="J258" s="426">
        <v>2051.2333333333336</v>
      </c>
      <c r="K258" s="425">
        <v>2028</v>
      </c>
      <c r="L258" s="425">
        <v>2004.05</v>
      </c>
      <c r="M258" s="425">
        <v>0.47223999999999999</v>
      </c>
    </row>
    <row r="259" spans="1:13">
      <c r="A259" s="245">
        <v>249</v>
      </c>
      <c r="B259" s="428" t="s">
        <v>401</v>
      </c>
      <c r="C259" s="425">
        <v>1638.25</v>
      </c>
      <c r="D259" s="426">
        <v>1626.0166666666667</v>
      </c>
      <c r="E259" s="426">
        <v>1602.2333333333333</v>
      </c>
      <c r="F259" s="426">
        <v>1566.2166666666667</v>
      </c>
      <c r="G259" s="426">
        <v>1542.4333333333334</v>
      </c>
      <c r="H259" s="426">
        <v>1662.0333333333333</v>
      </c>
      <c r="I259" s="426">
        <v>1685.8166666666666</v>
      </c>
      <c r="J259" s="426">
        <v>1721.8333333333333</v>
      </c>
      <c r="K259" s="425">
        <v>1649.8</v>
      </c>
      <c r="L259" s="425">
        <v>1590</v>
      </c>
      <c r="M259" s="425">
        <v>2.20872</v>
      </c>
    </row>
    <row r="260" spans="1:13">
      <c r="A260" s="245">
        <v>250</v>
      </c>
      <c r="B260" s="428" t="s">
        <v>402</v>
      </c>
      <c r="C260" s="425">
        <v>2867.65</v>
      </c>
      <c r="D260" s="426">
        <v>2860.4333333333338</v>
      </c>
      <c r="E260" s="426">
        <v>2823.8166666666675</v>
      </c>
      <c r="F260" s="426">
        <v>2779.9833333333336</v>
      </c>
      <c r="G260" s="426">
        <v>2743.3666666666672</v>
      </c>
      <c r="H260" s="426">
        <v>2904.2666666666678</v>
      </c>
      <c r="I260" s="426">
        <v>2940.8833333333337</v>
      </c>
      <c r="J260" s="426">
        <v>2984.7166666666681</v>
      </c>
      <c r="K260" s="425">
        <v>2897.05</v>
      </c>
      <c r="L260" s="425">
        <v>2816.6</v>
      </c>
      <c r="M260" s="425">
        <v>0.39773999999999998</v>
      </c>
    </row>
    <row r="261" spans="1:13">
      <c r="A261" s="245">
        <v>251</v>
      </c>
      <c r="B261" s="428" t="s">
        <v>403</v>
      </c>
      <c r="C261" s="425">
        <v>574.54999999999995</v>
      </c>
      <c r="D261" s="426">
        <v>575.2833333333333</v>
      </c>
      <c r="E261" s="426">
        <v>570.61666666666656</v>
      </c>
      <c r="F261" s="426">
        <v>566.68333333333328</v>
      </c>
      <c r="G261" s="426">
        <v>562.01666666666654</v>
      </c>
      <c r="H261" s="426">
        <v>579.21666666666658</v>
      </c>
      <c r="I261" s="426">
        <v>583.88333333333333</v>
      </c>
      <c r="J261" s="426">
        <v>587.81666666666661</v>
      </c>
      <c r="K261" s="425">
        <v>579.95000000000005</v>
      </c>
      <c r="L261" s="425">
        <v>571.35</v>
      </c>
      <c r="M261" s="425">
        <v>2.4929199999999998</v>
      </c>
    </row>
    <row r="262" spans="1:13">
      <c r="A262" s="245">
        <v>252</v>
      </c>
      <c r="B262" s="428" t="s">
        <v>404</v>
      </c>
      <c r="C262" s="425">
        <v>195.25</v>
      </c>
      <c r="D262" s="426">
        <v>197.06666666666669</v>
      </c>
      <c r="E262" s="426">
        <v>190.53333333333339</v>
      </c>
      <c r="F262" s="426">
        <v>185.81666666666669</v>
      </c>
      <c r="G262" s="426">
        <v>179.28333333333339</v>
      </c>
      <c r="H262" s="426">
        <v>201.78333333333339</v>
      </c>
      <c r="I262" s="426">
        <v>208.31666666666669</v>
      </c>
      <c r="J262" s="426">
        <v>213.03333333333339</v>
      </c>
      <c r="K262" s="425">
        <v>203.6</v>
      </c>
      <c r="L262" s="425">
        <v>192.35</v>
      </c>
      <c r="M262" s="425">
        <v>21.957429999999999</v>
      </c>
    </row>
    <row r="263" spans="1:13">
      <c r="A263" s="245">
        <v>253</v>
      </c>
      <c r="B263" s="428" t="s">
        <v>405</v>
      </c>
      <c r="C263" s="425">
        <v>139.75</v>
      </c>
      <c r="D263" s="426">
        <v>140.93333333333334</v>
      </c>
      <c r="E263" s="426">
        <v>137.86666666666667</v>
      </c>
      <c r="F263" s="426">
        <v>135.98333333333335</v>
      </c>
      <c r="G263" s="426">
        <v>132.91666666666669</v>
      </c>
      <c r="H263" s="426">
        <v>142.81666666666666</v>
      </c>
      <c r="I263" s="426">
        <v>145.88333333333333</v>
      </c>
      <c r="J263" s="426">
        <v>147.76666666666665</v>
      </c>
      <c r="K263" s="425">
        <v>144</v>
      </c>
      <c r="L263" s="425">
        <v>139.05000000000001</v>
      </c>
      <c r="M263" s="425">
        <v>18.991019999999999</v>
      </c>
    </row>
    <row r="264" spans="1:13">
      <c r="A264" s="245">
        <v>254</v>
      </c>
      <c r="B264" s="428" t="s">
        <v>406</v>
      </c>
      <c r="C264" s="425">
        <v>91.5</v>
      </c>
      <c r="D264" s="426">
        <v>91.65000000000002</v>
      </c>
      <c r="E264" s="426">
        <v>90.750000000000043</v>
      </c>
      <c r="F264" s="426">
        <v>90.000000000000028</v>
      </c>
      <c r="G264" s="426">
        <v>89.100000000000051</v>
      </c>
      <c r="H264" s="426">
        <v>92.400000000000034</v>
      </c>
      <c r="I264" s="426">
        <v>93.300000000000011</v>
      </c>
      <c r="J264" s="426">
        <v>94.050000000000026</v>
      </c>
      <c r="K264" s="425">
        <v>92.55</v>
      </c>
      <c r="L264" s="425">
        <v>90.9</v>
      </c>
      <c r="M264" s="425">
        <v>4.3798399999999997</v>
      </c>
    </row>
    <row r="265" spans="1:13">
      <c r="A265" s="245">
        <v>255</v>
      </c>
      <c r="B265" s="428" t="s">
        <v>258</v>
      </c>
      <c r="C265" s="425">
        <v>153.6</v>
      </c>
      <c r="D265" s="426">
        <v>154.28333333333333</v>
      </c>
      <c r="E265" s="426">
        <v>151.31666666666666</v>
      </c>
      <c r="F265" s="426">
        <v>149.03333333333333</v>
      </c>
      <c r="G265" s="426">
        <v>146.06666666666666</v>
      </c>
      <c r="H265" s="426">
        <v>156.56666666666666</v>
      </c>
      <c r="I265" s="426">
        <v>159.5333333333333</v>
      </c>
      <c r="J265" s="426">
        <v>161.81666666666666</v>
      </c>
      <c r="K265" s="425">
        <v>157.25</v>
      </c>
      <c r="L265" s="425">
        <v>152</v>
      </c>
      <c r="M265" s="425">
        <v>34.028370000000002</v>
      </c>
    </row>
    <row r="266" spans="1:13">
      <c r="A266" s="245">
        <v>256</v>
      </c>
      <c r="B266" s="428" t="s">
        <v>128</v>
      </c>
      <c r="C266" s="425">
        <v>695.35</v>
      </c>
      <c r="D266" s="426">
        <v>693.15</v>
      </c>
      <c r="E266" s="426">
        <v>684.94999999999993</v>
      </c>
      <c r="F266" s="426">
        <v>674.55</v>
      </c>
      <c r="G266" s="426">
        <v>666.34999999999991</v>
      </c>
      <c r="H266" s="426">
        <v>703.55</v>
      </c>
      <c r="I266" s="426">
        <v>711.75</v>
      </c>
      <c r="J266" s="426">
        <v>722.15</v>
      </c>
      <c r="K266" s="425">
        <v>701.35</v>
      </c>
      <c r="L266" s="425">
        <v>682.75</v>
      </c>
      <c r="M266" s="425">
        <v>56.696539999999999</v>
      </c>
    </row>
    <row r="267" spans="1:13">
      <c r="A267" s="245">
        <v>257</v>
      </c>
      <c r="B267" s="428" t="s">
        <v>751</v>
      </c>
      <c r="C267" s="425">
        <v>107.2</v>
      </c>
      <c r="D267" s="426">
        <v>107.2</v>
      </c>
      <c r="E267" s="426">
        <v>105.95</v>
      </c>
      <c r="F267" s="426">
        <v>104.7</v>
      </c>
      <c r="G267" s="426">
        <v>103.45</v>
      </c>
      <c r="H267" s="426">
        <v>108.45</v>
      </c>
      <c r="I267" s="426">
        <v>109.7</v>
      </c>
      <c r="J267" s="426">
        <v>110.95</v>
      </c>
      <c r="K267" s="425">
        <v>108.45</v>
      </c>
      <c r="L267" s="425">
        <v>105.95</v>
      </c>
      <c r="M267" s="425">
        <v>2.68797</v>
      </c>
    </row>
    <row r="268" spans="1:13">
      <c r="A268" s="245">
        <v>258</v>
      </c>
      <c r="B268" s="428" t="s">
        <v>407</v>
      </c>
      <c r="C268" s="425">
        <v>63.4</v>
      </c>
      <c r="D268" s="426">
        <v>64.383333333333326</v>
      </c>
      <c r="E268" s="426">
        <v>61.966666666666654</v>
      </c>
      <c r="F268" s="426">
        <v>60.533333333333331</v>
      </c>
      <c r="G268" s="426">
        <v>58.11666666666666</v>
      </c>
      <c r="H268" s="426">
        <v>65.816666666666649</v>
      </c>
      <c r="I268" s="426">
        <v>68.233333333333334</v>
      </c>
      <c r="J268" s="426">
        <v>69.666666666666643</v>
      </c>
      <c r="K268" s="425">
        <v>66.8</v>
      </c>
      <c r="L268" s="425">
        <v>62.95</v>
      </c>
      <c r="M268" s="425">
        <v>7.7929599999999999</v>
      </c>
    </row>
    <row r="269" spans="1:13">
      <c r="A269" s="245">
        <v>259</v>
      </c>
      <c r="B269" s="428" t="s">
        <v>408</v>
      </c>
      <c r="C269" s="425">
        <v>159.55000000000001</v>
      </c>
      <c r="D269" s="426">
        <v>158.66666666666666</v>
      </c>
      <c r="E269" s="426">
        <v>154.5333333333333</v>
      </c>
      <c r="F269" s="426">
        <v>149.51666666666665</v>
      </c>
      <c r="G269" s="426">
        <v>145.3833333333333</v>
      </c>
      <c r="H269" s="426">
        <v>163.68333333333331</v>
      </c>
      <c r="I269" s="426">
        <v>167.81666666666669</v>
      </c>
      <c r="J269" s="426">
        <v>172.83333333333331</v>
      </c>
      <c r="K269" s="425">
        <v>162.80000000000001</v>
      </c>
      <c r="L269" s="425">
        <v>153.65</v>
      </c>
      <c r="M269" s="425">
        <v>39.19567</v>
      </c>
    </row>
    <row r="270" spans="1:13">
      <c r="A270" s="245">
        <v>260</v>
      </c>
      <c r="B270" s="428" t="s">
        <v>409</v>
      </c>
      <c r="C270" s="425">
        <v>41.25</v>
      </c>
      <c r="D270" s="426">
        <v>40.733333333333334</v>
      </c>
      <c r="E270" s="426">
        <v>39.266666666666666</v>
      </c>
      <c r="F270" s="426">
        <v>37.283333333333331</v>
      </c>
      <c r="G270" s="426">
        <v>35.816666666666663</v>
      </c>
      <c r="H270" s="426">
        <v>42.716666666666669</v>
      </c>
      <c r="I270" s="426">
        <v>44.183333333333337</v>
      </c>
      <c r="J270" s="426">
        <v>46.166666666666671</v>
      </c>
      <c r="K270" s="425">
        <v>42.2</v>
      </c>
      <c r="L270" s="425">
        <v>38.75</v>
      </c>
      <c r="M270" s="425">
        <v>185.89168000000001</v>
      </c>
    </row>
    <row r="271" spans="1:13">
      <c r="A271" s="245">
        <v>261</v>
      </c>
      <c r="B271" s="428" t="s">
        <v>410</v>
      </c>
      <c r="C271" s="425">
        <v>82.5</v>
      </c>
      <c r="D271" s="426">
        <v>83.016666666666666</v>
      </c>
      <c r="E271" s="426">
        <v>81.583333333333329</v>
      </c>
      <c r="F271" s="426">
        <v>80.666666666666657</v>
      </c>
      <c r="G271" s="426">
        <v>79.23333333333332</v>
      </c>
      <c r="H271" s="426">
        <v>83.933333333333337</v>
      </c>
      <c r="I271" s="426">
        <v>85.366666666666674</v>
      </c>
      <c r="J271" s="426">
        <v>86.283333333333346</v>
      </c>
      <c r="K271" s="425">
        <v>84.45</v>
      </c>
      <c r="L271" s="425">
        <v>82.1</v>
      </c>
      <c r="M271" s="425">
        <v>3.7311299999999998</v>
      </c>
    </row>
    <row r="272" spans="1:13">
      <c r="A272" s="245">
        <v>262</v>
      </c>
      <c r="B272" s="428" t="s">
        <v>411</v>
      </c>
      <c r="C272" s="425">
        <v>113.2</v>
      </c>
      <c r="D272" s="426">
        <v>111.76666666666667</v>
      </c>
      <c r="E272" s="426">
        <v>108.73333333333333</v>
      </c>
      <c r="F272" s="426">
        <v>104.26666666666667</v>
      </c>
      <c r="G272" s="426">
        <v>101.23333333333333</v>
      </c>
      <c r="H272" s="426">
        <v>116.23333333333333</v>
      </c>
      <c r="I272" s="426">
        <v>119.26666666666667</v>
      </c>
      <c r="J272" s="426">
        <v>123.73333333333333</v>
      </c>
      <c r="K272" s="425">
        <v>114.8</v>
      </c>
      <c r="L272" s="425">
        <v>107.3</v>
      </c>
      <c r="M272" s="425">
        <v>68.597719999999995</v>
      </c>
    </row>
    <row r="273" spans="1:13">
      <c r="A273" s="245">
        <v>263</v>
      </c>
      <c r="B273" s="428" t="s">
        <v>412</v>
      </c>
      <c r="C273" s="425">
        <v>208.8</v>
      </c>
      <c r="D273" s="426">
        <v>206.23333333333335</v>
      </c>
      <c r="E273" s="426">
        <v>200.6166666666667</v>
      </c>
      <c r="F273" s="426">
        <v>192.43333333333337</v>
      </c>
      <c r="G273" s="426">
        <v>186.81666666666672</v>
      </c>
      <c r="H273" s="426">
        <v>214.41666666666669</v>
      </c>
      <c r="I273" s="426">
        <v>220.03333333333336</v>
      </c>
      <c r="J273" s="426">
        <v>228.21666666666667</v>
      </c>
      <c r="K273" s="425">
        <v>211.85</v>
      </c>
      <c r="L273" s="425">
        <v>198.05</v>
      </c>
      <c r="M273" s="425">
        <v>14.658060000000001</v>
      </c>
    </row>
    <row r="274" spans="1:13">
      <c r="A274" s="245">
        <v>264</v>
      </c>
      <c r="B274" s="428" t="s">
        <v>413</v>
      </c>
      <c r="C274" s="425">
        <v>107.8</v>
      </c>
      <c r="D274" s="426">
        <v>107.60000000000001</v>
      </c>
      <c r="E274" s="426">
        <v>105.50000000000001</v>
      </c>
      <c r="F274" s="426">
        <v>103.2</v>
      </c>
      <c r="G274" s="426">
        <v>101.10000000000001</v>
      </c>
      <c r="H274" s="426">
        <v>109.90000000000002</v>
      </c>
      <c r="I274" s="426">
        <v>112.00000000000001</v>
      </c>
      <c r="J274" s="426">
        <v>114.30000000000003</v>
      </c>
      <c r="K274" s="425">
        <v>109.7</v>
      </c>
      <c r="L274" s="425">
        <v>105.3</v>
      </c>
      <c r="M274" s="425">
        <v>24.082719999999998</v>
      </c>
    </row>
    <row r="275" spans="1:13">
      <c r="A275" s="245">
        <v>265</v>
      </c>
      <c r="B275" s="428" t="s">
        <v>127</v>
      </c>
      <c r="C275" s="425">
        <v>408.35</v>
      </c>
      <c r="D275" s="426">
        <v>404.05</v>
      </c>
      <c r="E275" s="426">
        <v>398.35</v>
      </c>
      <c r="F275" s="426">
        <v>388.35</v>
      </c>
      <c r="G275" s="426">
        <v>382.65000000000003</v>
      </c>
      <c r="H275" s="426">
        <v>414.05</v>
      </c>
      <c r="I275" s="426">
        <v>419.74999999999994</v>
      </c>
      <c r="J275" s="426">
        <v>429.75</v>
      </c>
      <c r="K275" s="425">
        <v>409.75</v>
      </c>
      <c r="L275" s="425">
        <v>394.05</v>
      </c>
      <c r="M275" s="425">
        <v>109.10974</v>
      </c>
    </row>
    <row r="276" spans="1:13">
      <c r="A276" s="245">
        <v>266</v>
      </c>
      <c r="B276" s="428" t="s">
        <v>414</v>
      </c>
      <c r="C276" s="425">
        <v>2238.75</v>
      </c>
      <c r="D276" s="426">
        <v>2247.2000000000003</v>
      </c>
      <c r="E276" s="426">
        <v>2218.6500000000005</v>
      </c>
      <c r="F276" s="426">
        <v>2198.5500000000002</v>
      </c>
      <c r="G276" s="426">
        <v>2170.0000000000005</v>
      </c>
      <c r="H276" s="426">
        <v>2267.3000000000006</v>
      </c>
      <c r="I276" s="426">
        <v>2295.8500000000008</v>
      </c>
      <c r="J276" s="426">
        <v>2315.9500000000007</v>
      </c>
      <c r="K276" s="425">
        <v>2275.75</v>
      </c>
      <c r="L276" s="425">
        <v>2227.1</v>
      </c>
      <c r="M276" s="425">
        <v>0.10294</v>
      </c>
    </row>
    <row r="277" spans="1:13">
      <c r="A277" s="245">
        <v>267</v>
      </c>
      <c r="B277" s="428" t="s">
        <v>129</v>
      </c>
      <c r="C277" s="425">
        <v>3117.9</v>
      </c>
      <c r="D277" s="426">
        <v>3119.4666666666672</v>
      </c>
      <c r="E277" s="426">
        <v>3093.4833333333345</v>
      </c>
      <c r="F277" s="426">
        <v>3069.0666666666675</v>
      </c>
      <c r="G277" s="426">
        <v>3043.0833333333348</v>
      </c>
      <c r="H277" s="426">
        <v>3143.8833333333341</v>
      </c>
      <c r="I277" s="426">
        <v>3169.8666666666668</v>
      </c>
      <c r="J277" s="426">
        <v>3194.2833333333338</v>
      </c>
      <c r="K277" s="425">
        <v>3145.45</v>
      </c>
      <c r="L277" s="425">
        <v>3095.05</v>
      </c>
      <c r="M277" s="425">
        <v>1.9520299999999999</v>
      </c>
    </row>
    <row r="278" spans="1:13">
      <c r="A278" s="245">
        <v>268</v>
      </c>
      <c r="B278" s="428" t="s">
        <v>130</v>
      </c>
      <c r="C278" s="425">
        <v>975.1</v>
      </c>
      <c r="D278" s="426">
        <v>983.5333333333333</v>
      </c>
      <c r="E278" s="426">
        <v>962.56666666666661</v>
      </c>
      <c r="F278" s="426">
        <v>950.0333333333333</v>
      </c>
      <c r="G278" s="426">
        <v>929.06666666666661</v>
      </c>
      <c r="H278" s="426">
        <v>996.06666666666661</v>
      </c>
      <c r="I278" s="426">
        <v>1017.0333333333333</v>
      </c>
      <c r="J278" s="426">
        <v>1029.5666666666666</v>
      </c>
      <c r="K278" s="425">
        <v>1004.5</v>
      </c>
      <c r="L278" s="425">
        <v>971</v>
      </c>
      <c r="M278" s="425">
        <v>13.20069</v>
      </c>
    </row>
    <row r="279" spans="1:13">
      <c r="A279" s="245">
        <v>269</v>
      </c>
      <c r="B279" s="428" t="s">
        <v>415</v>
      </c>
      <c r="C279" s="425">
        <v>155</v>
      </c>
      <c r="D279" s="426">
        <v>155.6</v>
      </c>
      <c r="E279" s="426">
        <v>153.39999999999998</v>
      </c>
      <c r="F279" s="426">
        <v>151.79999999999998</v>
      </c>
      <c r="G279" s="426">
        <v>149.59999999999997</v>
      </c>
      <c r="H279" s="426">
        <v>157.19999999999999</v>
      </c>
      <c r="I279" s="426">
        <v>159.39999999999998</v>
      </c>
      <c r="J279" s="426">
        <v>161</v>
      </c>
      <c r="K279" s="425">
        <v>157.80000000000001</v>
      </c>
      <c r="L279" s="425">
        <v>154</v>
      </c>
      <c r="M279" s="425">
        <v>8.4399499999999996</v>
      </c>
    </row>
    <row r="280" spans="1:13">
      <c r="A280" s="245">
        <v>270</v>
      </c>
      <c r="B280" s="428" t="s">
        <v>417</v>
      </c>
      <c r="C280" s="425">
        <v>693.45</v>
      </c>
      <c r="D280" s="426">
        <v>698.76666666666677</v>
      </c>
      <c r="E280" s="426">
        <v>680.68333333333351</v>
      </c>
      <c r="F280" s="426">
        <v>667.91666666666674</v>
      </c>
      <c r="G280" s="426">
        <v>649.83333333333348</v>
      </c>
      <c r="H280" s="426">
        <v>711.53333333333353</v>
      </c>
      <c r="I280" s="426">
        <v>729.61666666666679</v>
      </c>
      <c r="J280" s="426">
        <v>742.38333333333355</v>
      </c>
      <c r="K280" s="425">
        <v>716.85</v>
      </c>
      <c r="L280" s="425">
        <v>686</v>
      </c>
      <c r="M280" s="425">
        <v>10.22353</v>
      </c>
    </row>
    <row r="281" spans="1:13">
      <c r="A281" s="245">
        <v>271</v>
      </c>
      <c r="B281" s="428" t="s">
        <v>418</v>
      </c>
      <c r="C281" s="425">
        <v>220.25</v>
      </c>
      <c r="D281" s="426">
        <v>220.94999999999996</v>
      </c>
      <c r="E281" s="426">
        <v>217.99999999999991</v>
      </c>
      <c r="F281" s="426">
        <v>215.74999999999994</v>
      </c>
      <c r="G281" s="426">
        <v>212.7999999999999</v>
      </c>
      <c r="H281" s="426">
        <v>223.19999999999993</v>
      </c>
      <c r="I281" s="426">
        <v>226.14999999999998</v>
      </c>
      <c r="J281" s="426">
        <v>228.39999999999995</v>
      </c>
      <c r="K281" s="425">
        <v>223.9</v>
      </c>
      <c r="L281" s="425">
        <v>218.7</v>
      </c>
      <c r="M281" s="425">
        <v>5.17849</v>
      </c>
    </row>
    <row r="282" spans="1:13">
      <c r="A282" s="245">
        <v>272</v>
      </c>
      <c r="B282" s="428" t="s">
        <v>419</v>
      </c>
      <c r="C282" s="425">
        <v>256.25</v>
      </c>
      <c r="D282" s="426">
        <v>254.94999999999996</v>
      </c>
      <c r="E282" s="426">
        <v>248.49999999999994</v>
      </c>
      <c r="F282" s="426">
        <v>240.74999999999997</v>
      </c>
      <c r="G282" s="426">
        <v>234.29999999999995</v>
      </c>
      <c r="H282" s="426">
        <v>262.69999999999993</v>
      </c>
      <c r="I282" s="426">
        <v>269.14999999999992</v>
      </c>
      <c r="J282" s="426">
        <v>276.89999999999992</v>
      </c>
      <c r="K282" s="425">
        <v>261.39999999999998</v>
      </c>
      <c r="L282" s="425">
        <v>247.2</v>
      </c>
      <c r="M282" s="425">
        <v>28.466550000000002</v>
      </c>
    </row>
    <row r="283" spans="1:13">
      <c r="A283" s="245">
        <v>273</v>
      </c>
      <c r="B283" s="428" t="s">
        <v>752</v>
      </c>
      <c r="C283" s="425">
        <v>925.75</v>
      </c>
      <c r="D283" s="426">
        <v>929.7833333333333</v>
      </c>
      <c r="E283" s="426">
        <v>909.21666666666658</v>
      </c>
      <c r="F283" s="426">
        <v>892.68333333333328</v>
      </c>
      <c r="G283" s="426">
        <v>872.11666666666656</v>
      </c>
      <c r="H283" s="426">
        <v>946.31666666666661</v>
      </c>
      <c r="I283" s="426">
        <v>966.88333333333321</v>
      </c>
      <c r="J283" s="426">
        <v>983.41666666666663</v>
      </c>
      <c r="K283" s="425">
        <v>950.35</v>
      </c>
      <c r="L283" s="425">
        <v>913.25</v>
      </c>
      <c r="M283" s="425">
        <v>3.2775699999999999</v>
      </c>
    </row>
    <row r="284" spans="1:13">
      <c r="A284" s="245">
        <v>274</v>
      </c>
      <c r="B284" s="428" t="s">
        <v>420</v>
      </c>
      <c r="C284" s="425">
        <v>996.2</v>
      </c>
      <c r="D284" s="426">
        <v>992.0333333333333</v>
      </c>
      <c r="E284" s="426">
        <v>984.26666666666665</v>
      </c>
      <c r="F284" s="426">
        <v>972.33333333333337</v>
      </c>
      <c r="G284" s="426">
        <v>964.56666666666672</v>
      </c>
      <c r="H284" s="426">
        <v>1003.9666666666666</v>
      </c>
      <c r="I284" s="426">
        <v>1011.7333333333332</v>
      </c>
      <c r="J284" s="426">
        <v>1023.6666666666665</v>
      </c>
      <c r="K284" s="425">
        <v>999.8</v>
      </c>
      <c r="L284" s="425">
        <v>980.1</v>
      </c>
      <c r="M284" s="425">
        <v>1.17658</v>
      </c>
    </row>
    <row r="285" spans="1:13">
      <c r="A285" s="245">
        <v>275</v>
      </c>
      <c r="B285" s="428" t="s">
        <v>421</v>
      </c>
      <c r="C285" s="425">
        <v>420.95</v>
      </c>
      <c r="D285" s="426">
        <v>423.5</v>
      </c>
      <c r="E285" s="426">
        <v>417</v>
      </c>
      <c r="F285" s="426">
        <v>413.05</v>
      </c>
      <c r="G285" s="426">
        <v>406.55</v>
      </c>
      <c r="H285" s="426">
        <v>427.45</v>
      </c>
      <c r="I285" s="426">
        <v>433.95</v>
      </c>
      <c r="J285" s="426">
        <v>437.9</v>
      </c>
      <c r="K285" s="425">
        <v>430</v>
      </c>
      <c r="L285" s="425">
        <v>419.55</v>
      </c>
      <c r="M285" s="425">
        <v>1.526</v>
      </c>
    </row>
    <row r="286" spans="1:13">
      <c r="A286" s="245">
        <v>276</v>
      </c>
      <c r="B286" s="428" t="s">
        <v>422</v>
      </c>
      <c r="C286" s="425">
        <v>588.79999999999995</v>
      </c>
      <c r="D286" s="426">
        <v>590.15</v>
      </c>
      <c r="E286" s="426">
        <v>582.34999999999991</v>
      </c>
      <c r="F286" s="426">
        <v>575.9</v>
      </c>
      <c r="G286" s="426">
        <v>568.09999999999991</v>
      </c>
      <c r="H286" s="426">
        <v>596.59999999999991</v>
      </c>
      <c r="I286" s="426">
        <v>604.39999999999986</v>
      </c>
      <c r="J286" s="426">
        <v>610.84999999999991</v>
      </c>
      <c r="K286" s="425">
        <v>597.95000000000005</v>
      </c>
      <c r="L286" s="425">
        <v>583.70000000000005</v>
      </c>
      <c r="M286" s="425">
        <v>1.0479700000000001</v>
      </c>
    </row>
    <row r="287" spans="1:13">
      <c r="A287" s="245">
        <v>277</v>
      </c>
      <c r="B287" s="428" t="s">
        <v>423</v>
      </c>
      <c r="C287" s="425">
        <v>62.9</v>
      </c>
      <c r="D287" s="426">
        <v>62.949999999999996</v>
      </c>
      <c r="E287" s="426">
        <v>62.499999999999993</v>
      </c>
      <c r="F287" s="426">
        <v>62.099999999999994</v>
      </c>
      <c r="G287" s="426">
        <v>61.649999999999991</v>
      </c>
      <c r="H287" s="426">
        <v>63.349999999999994</v>
      </c>
      <c r="I287" s="426">
        <v>63.8</v>
      </c>
      <c r="J287" s="426">
        <v>64.199999999999989</v>
      </c>
      <c r="K287" s="425">
        <v>63.4</v>
      </c>
      <c r="L287" s="425">
        <v>62.55</v>
      </c>
      <c r="M287" s="425">
        <v>9.7459699999999998</v>
      </c>
    </row>
    <row r="288" spans="1:13">
      <c r="A288" s="245">
        <v>278</v>
      </c>
      <c r="B288" s="428" t="s">
        <v>424</v>
      </c>
      <c r="C288" s="425">
        <v>52.9</v>
      </c>
      <c r="D288" s="426">
        <v>52.816666666666663</v>
      </c>
      <c r="E288" s="426">
        <v>52.433333333333323</v>
      </c>
      <c r="F288" s="426">
        <v>51.966666666666661</v>
      </c>
      <c r="G288" s="426">
        <v>51.583333333333321</v>
      </c>
      <c r="H288" s="426">
        <v>53.283333333333324</v>
      </c>
      <c r="I288" s="426">
        <v>53.666666666666664</v>
      </c>
      <c r="J288" s="426">
        <v>54.133333333333326</v>
      </c>
      <c r="K288" s="425">
        <v>53.2</v>
      </c>
      <c r="L288" s="425">
        <v>52.35</v>
      </c>
      <c r="M288" s="425">
        <v>18.447870000000002</v>
      </c>
    </row>
    <row r="289" spans="1:13">
      <c r="A289" s="245">
        <v>279</v>
      </c>
      <c r="B289" s="428" t="s">
        <v>425</v>
      </c>
      <c r="C289" s="425">
        <v>701.2</v>
      </c>
      <c r="D289" s="426">
        <v>704.13333333333321</v>
      </c>
      <c r="E289" s="426">
        <v>690.36666666666645</v>
      </c>
      <c r="F289" s="426">
        <v>679.53333333333319</v>
      </c>
      <c r="G289" s="426">
        <v>665.76666666666642</v>
      </c>
      <c r="H289" s="426">
        <v>714.96666666666647</v>
      </c>
      <c r="I289" s="426">
        <v>728.73333333333335</v>
      </c>
      <c r="J289" s="426">
        <v>739.56666666666649</v>
      </c>
      <c r="K289" s="425">
        <v>717.9</v>
      </c>
      <c r="L289" s="425">
        <v>693.3</v>
      </c>
      <c r="M289" s="425">
        <v>1.40943</v>
      </c>
    </row>
    <row r="290" spans="1:13">
      <c r="A290" s="245">
        <v>280</v>
      </c>
      <c r="B290" s="428" t="s">
        <v>426</v>
      </c>
      <c r="C290" s="425">
        <v>453.55</v>
      </c>
      <c r="D290" s="426">
        <v>455.7</v>
      </c>
      <c r="E290" s="426">
        <v>448</v>
      </c>
      <c r="F290" s="426">
        <v>442.45</v>
      </c>
      <c r="G290" s="426">
        <v>434.75</v>
      </c>
      <c r="H290" s="426">
        <v>461.25</v>
      </c>
      <c r="I290" s="426">
        <v>468.94999999999993</v>
      </c>
      <c r="J290" s="426">
        <v>474.5</v>
      </c>
      <c r="K290" s="425">
        <v>463.4</v>
      </c>
      <c r="L290" s="425">
        <v>450.15</v>
      </c>
      <c r="M290" s="425">
        <v>4.8452700000000002</v>
      </c>
    </row>
    <row r="291" spans="1:13">
      <c r="A291" s="245">
        <v>281</v>
      </c>
      <c r="B291" s="428" t="s">
        <v>427</v>
      </c>
      <c r="C291" s="425">
        <v>224.5</v>
      </c>
      <c r="D291" s="426">
        <v>223.98333333333335</v>
      </c>
      <c r="E291" s="426">
        <v>221.26666666666671</v>
      </c>
      <c r="F291" s="426">
        <v>218.03333333333336</v>
      </c>
      <c r="G291" s="426">
        <v>215.31666666666672</v>
      </c>
      <c r="H291" s="426">
        <v>227.2166666666667</v>
      </c>
      <c r="I291" s="426">
        <v>229.93333333333334</v>
      </c>
      <c r="J291" s="426">
        <v>233.16666666666669</v>
      </c>
      <c r="K291" s="425">
        <v>226.7</v>
      </c>
      <c r="L291" s="425">
        <v>220.75</v>
      </c>
      <c r="M291" s="425">
        <v>3.0824400000000001</v>
      </c>
    </row>
    <row r="292" spans="1:13">
      <c r="A292" s="245">
        <v>282</v>
      </c>
      <c r="B292" s="428" t="s">
        <v>131</v>
      </c>
      <c r="C292" s="425">
        <v>1733.05</v>
      </c>
      <c r="D292" s="426">
        <v>1734.4166666666667</v>
      </c>
      <c r="E292" s="426">
        <v>1720.8333333333335</v>
      </c>
      <c r="F292" s="426">
        <v>1708.6166666666668</v>
      </c>
      <c r="G292" s="426">
        <v>1695.0333333333335</v>
      </c>
      <c r="H292" s="426">
        <v>1746.6333333333334</v>
      </c>
      <c r="I292" s="426">
        <v>1760.2166666666669</v>
      </c>
      <c r="J292" s="426">
        <v>1772.4333333333334</v>
      </c>
      <c r="K292" s="425">
        <v>1748</v>
      </c>
      <c r="L292" s="425">
        <v>1722.2</v>
      </c>
      <c r="M292" s="425">
        <v>35.005070000000003</v>
      </c>
    </row>
    <row r="293" spans="1:13">
      <c r="A293" s="245">
        <v>283</v>
      </c>
      <c r="B293" s="428" t="s">
        <v>132</v>
      </c>
      <c r="C293" s="425">
        <v>95.05</v>
      </c>
      <c r="D293" s="426">
        <v>95.333333333333329</v>
      </c>
      <c r="E293" s="426">
        <v>94.36666666666666</v>
      </c>
      <c r="F293" s="426">
        <v>93.683333333333337</v>
      </c>
      <c r="G293" s="426">
        <v>92.716666666666669</v>
      </c>
      <c r="H293" s="426">
        <v>96.016666666666652</v>
      </c>
      <c r="I293" s="426">
        <v>96.98333333333332</v>
      </c>
      <c r="J293" s="426">
        <v>97.666666666666643</v>
      </c>
      <c r="K293" s="425">
        <v>96.3</v>
      </c>
      <c r="L293" s="425">
        <v>94.65</v>
      </c>
      <c r="M293" s="425">
        <v>65.364490000000004</v>
      </c>
    </row>
    <row r="294" spans="1:13">
      <c r="A294" s="245">
        <v>284</v>
      </c>
      <c r="B294" s="428" t="s">
        <v>259</v>
      </c>
      <c r="C294" s="425">
        <v>2885.45</v>
      </c>
      <c r="D294" s="426">
        <v>2903.6666666666665</v>
      </c>
      <c r="E294" s="426">
        <v>2857.333333333333</v>
      </c>
      <c r="F294" s="426">
        <v>2829.2166666666667</v>
      </c>
      <c r="G294" s="426">
        <v>2782.8833333333332</v>
      </c>
      <c r="H294" s="426">
        <v>2931.7833333333328</v>
      </c>
      <c r="I294" s="426">
        <v>2978.1166666666659</v>
      </c>
      <c r="J294" s="426">
        <v>3006.2333333333327</v>
      </c>
      <c r="K294" s="425">
        <v>2950</v>
      </c>
      <c r="L294" s="425">
        <v>2875.55</v>
      </c>
      <c r="M294" s="425">
        <v>1.1787799999999999</v>
      </c>
    </row>
    <row r="295" spans="1:13">
      <c r="A295" s="245">
        <v>285</v>
      </c>
      <c r="B295" s="428" t="s">
        <v>133</v>
      </c>
      <c r="C295" s="425">
        <v>468.2</v>
      </c>
      <c r="D295" s="426">
        <v>469.08333333333331</v>
      </c>
      <c r="E295" s="426">
        <v>466.16666666666663</v>
      </c>
      <c r="F295" s="426">
        <v>464.13333333333333</v>
      </c>
      <c r="G295" s="426">
        <v>461.21666666666664</v>
      </c>
      <c r="H295" s="426">
        <v>471.11666666666662</v>
      </c>
      <c r="I295" s="426">
        <v>474.03333333333325</v>
      </c>
      <c r="J295" s="426">
        <v>476.06666666666661</v>
      </c>
      <c r="K295" s="425">
        <v>472</v>
      </c>
      <c r="L295" s="425">
        <v>467.05</v>
      </c>
      <c r="M295" s="425">
        <v>23.502230000000001</v>
      </c>
    </row>
    <row r="296" spans="1:13">
      <c r="A296" s="245">
        <v>286</v>
      </c>
      <c r="B296" s="428" t="s">
        <v>753</v>
      </c>
      <c r="C296" s="425">
        <v>263.25</v>
      </c>
      <c r="D296" s="426">
        <v>265.13333333333333</v>
      </c>
      <c r="E296" s="426">
        <v>260.26666666666665</v>
      </c>
      <c r="F296" s="426">
        <v>257.2833333333333</v>
      </c>
      <c r="G296" s="426">
        <v>252.41666666666663</v>
      </c>
      <c r="H296" s="426">
        <v>268.11666666666667</v>
      </c>
      <c r="I296" s="426">
        <v>272.98333333333335</v>
      </c>
      <c r="J296" s="426">
        <v>275.9666666666667</v>
      </c>
      <c r="K296" s="425">
        <v>270</v>
      </c>
      <c r="L296" s="425">
        <v>262.14999999999998</v>
      </c>
      <c r="M296" s="425">
        <v>0.61756999999999995</v>
      </c>
    </row>
    <row r="297" spans="1:13">
      <c r="A297" s="245">
        <v>287</v>
      </c>
      <c r="B297" s="428" t="s">
        <v>428</v>
      </c>
      <c r="C297" s="425">
        <v>6528.65</v>
      </c>
      <c r="D297" s="426">
        <v>6449.5333333333328</v>
      </c>
      <c r="E297" s="426">
        <v>6249.0666666666657</v>
      </c>
      <c r="F297" s="426">
        <v>5969.4833333333327</v>
      </c>
      <c r="G297" s="426">
        <v>5769.0166666666655</v>
      </c>
      <c r="H297" s="426">
        <v>6729.1166666666659</v>
      </c>
      <c r="I297" s="426">
        <v>6929.583333333333</v>
      </c>
      <c r="J297" s="426">
        <v>7209.1666666666661</v>
      </c>
      <c r="K297" s="425">
        <v>6650</v>
      </c>
      <c r="L297" s="425">
        <v>6169.95</v>
      </c>
      <c r="M297" s="425">
        <v>0.32584999999999997</v>
      </c>
    </row>
    <row r="298" spans="1:13">
      <c r="A298" s="245">
        <v>288</v>
      </c>
      <c r="B298" s="428" t="s">
        <v>260</v>
      </c>
      <c r="C298" s="425">
        <v>4122.1499999999996</v>
      </c>
      <c r="D298" s="426">
        <v>4152.9000000000005</v>
      </c>
      <c r="E298" s="426">
        <v>4080.8000000000011</v>
      </c>
      <c r="F298" s="426">
        <v>4039.4500000000007</v>
      </c>
      <c r="G298" s="426">
        <v>3967.3500000000013</v>
      </c>
      <c r="H298" s="426">
        <v>4194.2500000000009</v>
      </c>
      <c r="I298" s="426">
        <v>4266.3500000000013</v>
      </c>
      <c r="J298" s="426">
        <v>4307.7000000000007</v>
      </c>
      <c r="K298" s="425">
        <v>4225</v>
      </c>
      <c r="L298" s="425">
        <v>4111.55</v>
      </c>
      <c r="M298" s="425">
        <v>2.6146500000000001</v>
      </c>
    </row>
    <row r="299" spans="1:13">
      <c r="A299" s="245">
        <v>289</v>
      </c>
      <c r="B299" s="428" t="s">
        <v>134</v>
      </c>
      <c r="C299" s="425">
        <v>1514.45</v>
      </c>
      <c r="D299" s="426">
        <v>1517.5833333333333</v>
      </c>
      <c r="E299" s="426">
        <v>1507.2166666666665</v>
      </c>
      <c r="F299" s="426">
        <v>1499.9833333333331</v>
      </c>
      <c r="G299" s="426">
        <v>1489.6166666666663</v>
      </c>
      <c r="H299" s="426">
        <v>1524.8166666666666</v>
      </c>
      <c r="I299" s="426">
        <v>1535.1833333333334</v>
      </c>
      <c r="J299" s="426">
        <v>1542.4166666666667</v>
      </c>
      <c r="K299" s="425">
        <v>1527.95</v>
      </c>
      <c r="L299" s="425">
        <v>1510.35</v>
      </c>
      <c r="M299" s="425">
        <v>11.73658</v>
      </c>
    </row>
    <row r="300" spans="1:13">
      <c r="A300" s="245">
        <v>290</v>
      </c>
      <c r="B300" s="428" t="s">
        <v>429</v>
      </c>
      <c r="C300" s="425">
        <v>676.25</v>
      </c>
      <c r="D300" s="426">
        <v>671.75</v>
      </c>
      <c r="E300" s="426">
        <v>660.65</v>
      </c>
      <c r="F300" s="426">
        <v>645.04999999999995</v>
      </c>
      <c r="G300" s="426">
        <v>633.94999999999993</v>
      </c>
      <c r="H300" s="426">
        <v>687.35</v>
      </c>
      <c r="I300" s="426">
        <v>698.44999999999993</v>
      </c>
      <c r="J300" s="426">
        <v>714.05000000000007</v>
      </c>
      <c r="K300" s="425">
        <v>682.85</v>
      </c>
      <c r="L300" s="425">
        <v>656.15</v>
      </c>
      <c r="M300" s="425">
        <v>50.577809999999999</v>
      </c>
    </row>
    <row r="301" spans="1:13">
      <c r="A301" s="245">
        <v>291</v>
      </c>
      <c r="B301" s="428" t="s">
        <v>430</v>
      </c>
      <c r="C301" s="425">
        <v>41.85</v>
      </c>
      <c r="D301" s="426">
        <v>41.800000000000004</v>
      </c>
      <c r="E301" s="426">
        <v>41.250000000000007</v>
      </c>
      <c r="F301" s="426">
        <v>40.650000000000006</v>
      </c>
      <c r="G301" s="426">
        <v>40.100000000000009</v>
      </c>
      <c r="H301" s="426">
        <v>42.400000000000006</v>
      </c>
      <c r="I301" s="426">
        <v>42.95</v>
      </c>
      <c r="J301" s="426">
        <v>43.550000000000004</v>
      </c>
      <c r="K301" s="425">
        <v>42.35</v>
      </c>
      <c r="L301" s="425">
        <v>41.2</v>
      </c>
      <c r="M301" s="425">
        <v>23.831219999999998</v>
      </c>
    </row>
    <row r="302" spans="1:13">
      <c r="A302" s="245">
        <v>292</v>
      </c>
      <c r="B302" s="428" t="s">
        <v>431</v>
      </c>
      <c r="C302" s="425">
        <v>1631.9</v>
      </c>
      <c r="D302" s="426">
        <v>1637.6333333333332</v>
      </c>
      <c r="E302" s="426">
        <v>1590.2666666666664</v>
      </c>
      <c r="F302" s="426">
        <v>1548.6333333333332</v>
      </c>
      <c r="G302" s="426">
        <v>1501.2666666666664</v>
      </c>
      <c r="H302" s="426">
        <v>1679.2666666666664</v>
      </c>
      <c r="I302" s="426">
        <v>1726.6333333333332</v>
      </c>
      <c r="J302" s="426">
        <v>1768.2666666666664</v>
      </c>
      <c r="K302" s="425">
        <v>1685</v>
      </c>
      <c r="L302" s="425">
        <v>1596</v>
      </c>
      <c r="M302" s="425">
        <v>3.5906899999999999</v>
      </c>
    </row>
    <row r="303" spans="1:13">
      <c r="A303" s="245">
        <v>293</v>
      </c>
      <c r="B303" s="428" t="s">
        <v>135</v>
      </c>
      <c r="C303" s="425">
        <v>1164.25</v>
      </c>
      <c r="D303" s="426">
        <v>1162.9166666666667</v>
      </c>
      <c r="E303" s="426">
        <v>1156.4833333333336</v>
      </c>
      <c r="F303" s="426">
        <v>1148.7166666666669</v>
      </c>
      <c r="G303" s="426">
        <v>1142.2833333333338</v>
      </c>
      <c r="H303" s="426">
        <v>1170.6833333333334</v>
      </c>
      <c r="I303" s="426">
        <v>1177.1166666666663</v>
      </c>
      <c r="J303" s="426">
        <v>1184.8833333333332</v>
      </c>
      <c r="K303" s="425">
        <v>1169.3499999999999</v>
      </c>
      <c r="L303" s="425">
        <v>1155.1500000000001</v>
      </c>
      <c r="M303" s="425">
        <v>13.027369999999999</v>
      </c>
    </row>
    <row r="304" spans="1:13">
      <c r="A304" s="245">
        <v>294</v>
      </c>
      <c r="B304" s="428" t="s">
        <v>432</v>
      </c>
      <c r="C304" s="425">
        <v>3612.05</v>
      </c>
      <c r="D304" s="426">
        <v>3619.6</v>
      </c>
      <c r="E304" s="426">
        <v>3567.45</v>
      </c>
      <c r="F304" s="426">
        <v>3522.85</v>
      </c>
      <c r="G304" s="426">
        <v>3470.7</v>
      </c>
      <c r="H304" s="426">
        <v>3664.2</v>
      </c>
      <c r="I304" s="426">
        <v>3716.3500000000004</v>
      </c>
      <c r="J304" s="426">
        <v>3760.95</v>
      </c>
      <c r="K304" s="425">
        <v>3671.75</v>
      </c>
      <c r="L304" s="425">
        <v>3575</v>
      </c>
      <c r="M304" s="425">
        <v>0.34733999999999998</v>
      </c>
    </row>
    <row r="305" spans="1:13">
      <c r="A305" s="245">
        <v>295</v>
      </c>
      <c r="B305" s="428" t="s">
        <v>433</v>
      </c>
      <c r="C305" s="425">
        <v>872.35</v>
      </c>
      <c r="D305" s="426">
        <v>876.04999999999984</v>
      </c>
      <c r="E305" s="426">
        <v>860.09999999999968</v>
      </c>
      <c r="F305" s="426">
        <v>847.8499999999998</v>
      </c>
      <c r="G305" s="426">
        <v>831.89999999999964</v>
      </c>
      <c r="H305" s="426">
        <v>888.29999999999973</v>
      </c>
      <c r="I305" s="426">
        <v>904.24999999999977</v>
      </c>
      <c r="J305" s="426">
        <v>916.49999999999977</v>
      </c>
      <c r="K305" s="425">
        <v>892</v>
      </c>
      <c r="L305" s="425">
        <v>863.8</v>
      </c>
      <c r="M305" s="425">
        <v>0.11426</v>
      </c>
    </row>
    <row r="306" spans="1:13">
      <c r="A306" s="245">
        <v>296</v>
      </c>
      <c r="B306" s="428" t="s">
        <v>434</v>
      </c>
      <c r="C306" s="425">
        <v>54.65</v>
      </c>
      <c r="D306" s="426">
        <v>55.083333333333336</v>
      </c>
      <c r="E306" s="426">
        <v>54.06666666666667</v>
      </c>
      <c r="F306" s="426">
        <v>53.483333333333334</v>
      </c>
      <c r="G306" s="426">
        <v>52.466666666666669</v>
      </c>
      <c r="H306" s="426">
        <v>55.666666666666671</v>
      </c>
      <c r="I306" s="426">
        <v>56.683333333333337</v>
      </c>
      <c r="J306" s="426">
        <v>57.266666666666673</v>
      </c>
      <c r="K306" s="425">
        <v>56.1</v>
      </c>
      <c r="L306" s="425">
        <v>54.5</v>
      </c>
      <c r="M306" s="425">
        <v>32.061790000000002</v>
      </c>
    </row>
    <row r="307" spans="1:13">
      <c r="A307" s="245">
        <v>297</v>
      </c>
      <c r="B307" s="428" t="s">
        <v>435</v>
      </c>
      <c r="C307" s="425">
        <v>194.4</v>
      </c>
      <c r="D307" s="426">
        <v>194.7833333333333</v>
      </c>
      <c r="E307" s="426">
        <v>193.06666666666661</v>
      </c>
      <c r="F307" s="426">
        <v>191.73333333333329</v>
      </c>
      <c r="G307" s="426">
        <v>190.01666666666659</v>
      </c>
      <c r="H307" s="426">
        <v>196.11666666666662</v>
      </c>
      <c r="I307" s="426">
        <v>197.83333333333331</v>
      </c>
      <c r="J307" s="426">
        <v>199.16666666666663</v>
      </c>
      <c r="K307" s="425">
        <v>196.5</v>
      </c>
      <c r="L307" s="425">
        <v>193.45</v>
      </c>
      <c r="M307" s="425">
        <v>5.282</v>
      </c>
    </row>
    <row r="308" spans="1:13">
      <c r="A308" s="245">
        <v>298</v>
      </c>
      <c r="B308" s="428" t="s">
        <v>146</v>
      </c>
      <c r="C308" s="425">
        <v>80554.649999999994</v>
      </c>
      <c r="D308" s="426">
        <v>80614.833333333328</v>
      </c>
      <c r="E308" s="426">
        <v>80080.816666666651</v>
      </c>
      <c r="F308" s="426">
        <v>79606.983333333323</v>
      </c>
      <c r="G308" s="426">
        <v>79072.966666666645</v>
      </c>
      <c r="H308" s="426">
        <v>81088.666666666657</v>
      </c>
      <c r="I308" s="426">
        <v>81622.683333333349</v>
      </c>
      <c r="J308" s="426">
        <v>82096.516666666663</v>
      </c>
      <c r="K308" s="425">
        <v>81148.850000000006</v>
      </c>
      <c r="L308" s="425">
        <v>80141</v>
      </c>
      <c r="M308" s="425">
        <v>0.10158</v>
      </c>
    </row>
    <row r="309" spans="1:13">
      <c r="A309" s="245">
        <v>299</v>
      </c>
      <c r="B309" s="428" t="s">
        <v>143</v>
      </c>
      <c r="C309" s="425">
        <v>1151.2</v>
      </c>
      <c r="D309" s="426">
        <v>1144.5333333333333</v>
      </c>
      <c r="E309" s="426">
        <v>1132.0666666666666</v>
      </c>
      <c r="F309" s="426">
        <v>1112.9333333333334</v>
      </c>
      <c r="G309" s="426">
        <v>1100.4666666666667</v>
      </c>
      <c r="H309" s="426">
        <v>1163.6666666666665</v>
      </c>
      <c r="I309" s="426">
        <v>1176.1333333333332</v>
      </c>
      <c r="J309" s="426">
        <v>1195.2666666666664</v>
      </c>
      <c r="K309" s="425">
        <v>1157</v>
      </c>
      <c r="L309" s="425">
        <v>1125.4000000000001</v>
      </c>
      <c r="M309" s="425">
        <v>12.16305</v>
      </c>
    </row>
    <row r="310" spans="1:13">
      <c r="A310" s="245">
        <v>300</v>
      </c>
      <c r="B310" s="428" t="s">
        <v>436</v>
      </c>
      <c r="C310" s="425">
        <v>3794.4</v>
      </c>
      <c r="D310" s="426">
        <v>3790.65</v>
      </c>
      <c r="E310" s="426">
        <v>3761.3</v>
      </c>
      <c r="F310" s="426">
        <v>3728.2000000000003</v>
      </c>
      <c r="G310" s="426">
        <v>3698.8500000000004</v>
      </c>
      <c r="H310" s="426">
        <v>3823.75</v>
      </c>
      <c r="I310" s="426">
        <v>3853.0999999999995</v>
      </c>
      <c r="J310" s="426">
        <v>3886.2</v>
      </c>
      <c r="K310" s="425">
        <v>3820</v>
      </c>
      <c r="L310" s="425">
        <v>3757.55</v>
      </c>
      <c r="M310" s="425">
        <v>2.8420000000000001E-2</v>
      </c>
    </row>
    <row r="311" spans="1:13">
      <c r="A311" s="245">
        <v>301</v>
      </c>
      <c r="B311" s="428" t="s">
        <v>437</v>
      </c>
      <c r="C311" s="425">
        <v>304.55</v>
      </c>
      <c r="D311" s="426">
        <v>306.88333333333333</v>
      </c>
      <c r="E311" s="426">
        <v>299.76666666666665</v>
      </c>
      <c r="F311" s="426">
        <v>294.98333333333335</v>
      </c>
      <c r="G311" s="426">
        <v>287.86666666666667</v>
      </c>
      <c r="H311" s="426">
        <v>311.66666666666663</v>
      </c>
      <c r="I311" s="426">
        <v>318.7833333333333</v>
      </c>
      <c r="J311" s="426">
        <v>323.56666666666661</v>
      </c>
      <c r="K311" s="425">
        <v>314</v>
      </c>
      <c r="L311" s="425">
        <v>302.10000000000002</v>
      </c>
      <c r="M311" s="425">
        <v>3.6909200000000002</v>
      </c>
    </row>
    <row r="312" spans="1:13">
      <c r="A312" s="245">
        <v>302</v>
      </c>
      <c r="B312" s="428" t="s">
        <v>137</v>
      </c>
      <c r="C312" s="425">
        <v>158.65</v>
      </c>
      <c r="D312" s="426">
        <v>159.1</v>
      </c>
      <c r="E312" s="426">
        <v>157.79999999999998</v>
      </c>
      <c r="F312" s="426">
        <v>156.94999999999999</v>
      </c>
      <c r="G312" s="426">
        <v>155.64999999999998</v>
      </c>
      <c r="H312" s="426">
        <v>159.94999999999999</v>
      </c>
      <c r="I312" s="426">
        <v>161.25</v>
      </c>
      <c r="J312" s="426">
        <v>162.1</v>
      </c>
      <c r="K312" s="425">
        <v>160.4</v>
      </c>
      <c r="L312" s="425">
        <v>158.25</v>
      </c>
      <c r="M312" s="425">
        <v>36.357030000000002</v>
      </c>
    </row>
    <row r="313" spans="1:13">
      <c r="A313" s="245">
        <v>303</v>
      </c>
      <c r="B313" s="428" t="s">
        <v>136</v>
      </c>
      <c r="C313" s="425">
        <v>793.5</v>
      </c>
      <c r="D313" s="426">
        <v>793.91666666666663</v>
      </c>
      <c r="E313" s="426">
        <v>788.83333333333326</v>
      </c>
      <c r="F313" s="426">
        <v>784.16666666666663</v>
      </c>
      <c r="G313" s="426">
        <v>779.08333333333326</v>
      </c>
      <c r="H313" s="426">
        <v>798.58333333333326</v>
      </c>
      <c r="I313" s="426">
        <v>803.66666666666652</v>
      </c>
      <c r="J313" s="426">
        <v>808.33333333333326</v>
      </c>
      <c r="K313" s="425">
        <v>799</v>
      </c>
      <c r="L313" s="425">
        <v>789.25</v>
      </c>
      <c r="M313" s="425">
        <v>14.09432</v>
      </c>
    </row>
    <row r="314" spans="1:13">
      <c r="A314" s="245">
        <v>304</v>
      </c>
      <c r="B314" s="428" t="s">
        <v>438</v>
      </c>
      <c r="C314" s="425">
        <v>227</v>
      </c>
      <c r="D314" s="426">
        <v>227.68333333333331</v>
      </c>
      <c r="E314" s="426">
        <v>224.96666666666661</v>
      </c>
      <c r="F314" s="426">
        <v>222.93333333333331</v>
      </c>
      <c r="G314" s="426">
        <v>220.21666666666661</v>
      </c>
      <c r="H314" s="426">
        <v>229.71666666666661</v>
      </c>
      <c r="I314" s="426">
        <v>232.43333333333331</v>
      </c>
      <c r="J314" s="426">
        <v>234.46666666666661</v>
      </c>
      <c r="K314" s="425">
        <v>230.4</v>
      </c>
      <c r="L314" s="425">
        <v>225.65</v>
      </c>
      <c r="M314" s="425">
        <v>8.9545399999999997</v>
      </c>
    </row>
    <row r="315" spans="1:13">
      <c r="A315" s="245">
        <v>305</v>
      </c>
      <c r="B315" s="428" t="s">
        <v>439</v>
      </c>
      <c r="C315" s="425">
        <v>254.9</v>
      </c>
      <c r="D315" s="426">
        <v>254.96666666666667</v>
      </c>
      <c r="E315" s="426">
        <v>252.03333333333336</v>
      </c>
      <c r="F315" s="426">
        <v>249.16666666666669</v>
      </c>
      <c r="G315" s="426">
        <v>246.23333333333338</v>
      </c>
      <c r="H315" s="426">
        <v>257.83333333333337</v>
      </c>
      <c r="I315" s="426">
        <v>260.76666666666665</v>
      </c>
      <c r="J315" s="426">
        <v>263.63333333333333</v>
      </c>
      <c r="K315" s="425">
        <v>257.89999999999998</v>
      </c>
      <c r="L315" s="425">
        <v>252.1</v>
      </c>
      <c r="M315" s="425">
        <v>1.6924399999999999</v>
      </c>
    </row>
    <row r="316" spans="1:13">
      <c r="A316" s="245">
        <v>306</v>
      </c>
      <c r="B316" s="428" t="s">
        <v>440</v>
      </c>
      <c r="C316" s="425">
        <v>565</v>
      </c>
      <c r="D316" s="426">
        <v>568.16666666666663</v>
      </c>
      <c r="E316" s="426">
        <v>557.83333333333326</v>
      </c>
      <c r="F316" s="426">
        <v>550.66666666666663</v>
      </c>
      <c r="G316" s="426">
        <v>540.33333333333326</v>
      </c>
      <c r="H316" s="426">
        <v>575.33333333333326</v>
      </c>
      <c r="I316" s="426">
        <v>585.66666666666652</v>
      </c>
      <c r="J316" s="426">
        <v>592.83333333333326</v>
      </c>
      <c r="K316" s="425">
        <v>578.5</v>
      </c>
      <c r="L316" s="425">
        <v>561</v>
      </c>
      <c r="M316" s="425">
        <v>1.52583</v>
      </c>
    </row>
    <row r="317" spans="1:13">
      <c r="A317" s="245">
        <v>307</v>
      </c>
      <c r="B317" s="428" t="s">
        <v>138</v>
      </c>
      <c r="C317" s="425">
        <v>164.1</v>
      </c>
      <c r="D317" s="426">
        <v>164.28333333333333</v>
      </c>
      <c r="E317" s="426">
        <v>163.26666666666665</v>
      </c>
      <c r="F317" s="426">
        <v>162.43333333333331</v>
      </c>
      <c r="G317" s="426">
        <v>161.41666666666663</v>
      </c>
      <c r="H317" s="426">
        <v>165.11666666666667</v>
      </c>
      <c r="I317" s="426">
        <v>166.13333333333338</v>
      </c>
      <c r="J317" s="426">
        <v>166.9666666666667</v>
      </c>
      <c r="K317" s="425">
        <v>165.3</v>
      </c>
      <c r="L317" s="425">
        <v>163.44999999999999</v>
      </c>
      <c r="M317" s="425">
        <v>24.616540000000001</v>
      </c>
    </row>
    <row r="318" spans="1:13">
      <c r="A318" s="245">
        <v>308</v>
      </c>
      <c r="B318" s="428" t="s">
        <v>261</v>
      </c>
      <c r="C318" s="425">
        <v>51.95</v>
      </c>
      <c r="D318" s="426">
        <v>52.06666666666667</v>
      </c>
      <c r="E318" s="426">
        <v>51.533333333333339</v>
      </c>
      <c r="F318" s="426">
        <v>51.116666666666667</v>
      </c>
      <c r="G318" s="426">
        <v>50.583333333333336</v>
      </c>
      <c r="H318" s="426">
        <v>52.483333333333341</v>
      </c>
      <c r="I318" s="426">
        <v>53.016666666666673</v>
      </c>
      <c r="J318" s="426">
        <v>53.433333333333344</v>
      </c>
      <c r="K318" s="425">
        <v>52.6</v>
      </c>
      <c r="L318" s="425">
        <v>51.65</v>
      </c>
      <c r="M318" s="425">
        <v>20.44772</v>
      </c>
    </row>
    <row r="319" spans="1:13">
      <c r="A319" s="245">
        <v>309</v>
      </c>
      <c r="B319" s="428" t="s">
        <v>139</v>
      </c>
      <c r="C319" s="425">
        <v>509.55</v>
      </c>
      <c r="D319" s="426">
        <v>509.76666666666665</v>
      </c>
      <c r="E319" s="426">
        <v>506.0333333333333</v>
      </c>
      <c r="F319" s="426">
        <v>502.51666666666665</v>
      </c>
      <c r="G319" s="426">
        <v>498.7833333333333</v>
      </c>
      <c r="H319" s="426">
        <v>513.2833333333333</v>
      </c>
      <c r="I319" s="426">
        <v>517.01666666666665</v>
      </c>
      <c r="J319" s="426">
        <v>520.5333333333333</v>
      </c>
      <c r="K319" s="425">
        <v>513.5</v>
      </c>
      <c r="L319" s="425">
        <v>506.25</v>
      </c>
      <c r="M319" s="425">
        <v>10.816890000000001</v>
      </c>
    </row>
    <row r="320" spans="1:13">
      <c r="A320" s="245">
        <v>310</v>
      </c>
      <c r="B320" s="428" t="s">
        <v>140</v>
      </c>
      <c r="C320" s="425">
        <v>7596.25</v>
      </c>
      <c r="D320" s="426">
        <v>7621.8833333333341</v>
      </c>
      <c r="E320" s="426">
        <v>7545.7666666666682</v>
      </c>
      <c r="F320" s="426">
        <v>7495.2833333333338</v>
      </c>
      <c r="G320" s="426">
        <v>7419.1666666666679</v>
      </c>
      <c r="H320" s="426">
        <v>7672.3666666666686</v>
      </c>
      <c r="I320" s="426">
        <v>7748.4833333333354</v>
      </c>
      <c r="J320" s="426">
        <v>7798.966666666669</v>
      </c>
      <c r="K320" s="425">
        <v>7698</v>
      </c>
      <c r="L320" s="425">
        <v>7571.4</v>
      </c>
      <c r="M320" s="425">
        <v>4.3336399999999999</v>
      </c>
    </row>
    <row r="321" spans="1:13">
      <c r="A321" s="245">
        <v>311</v>
      </c>
      <c r="B321" s="428" t="s">
        <v>142</v>
      </c>
      <c r="C321" s="425">
        <v>1079.5999999999999</v>
      </c>
      <c r="D321" s="426">
        <v>1078.8166666666666</v>
      </c>
      <c r="E321" s="426">
        <v>1064.3833333333332</v>
      </c>
      <c r="F321" s="426">
        <v>1049.1666666666665</v>
      </c>
      <c r="G321" s="426">
        <v>1034.7333333333331</v>
      </c>
      <c r="H321" s="426">
        <v>1094.0333333333333</v>
      </c>
      <c r="I321" s="426">
        <v>1108.4666666666667</v>
      </c>
      <c r="J321" s="426">
        <v>1123.6833333333334</v>
      </c>
      <c r="K321" s="425">
        <v>1093.25</v>
      </c>
      <c r="L321" s="425">
        <v>1063.5999999999999</v>
      </c>
      <c r="M321" s="425">
        <v>8.1859500000000001</v>
      </c>
    </row>
    <row r="322" spans="1:13">
      <c r="A322" s="245">
        <v>312</v>
      </c>
      <c r="B322" s="428" t="s">
        <v>441</v>
      </c>
      <c r="C322" s="425">
        <v>2827.55</v>
      </c>
      <c r="D322" s="426">
        <v>2867.4833333333336</v>
      </c>
      <c r="E322" s="426">
        <v>2774.9666666666672</v>
      </c>
      <c r="F322" s="426">
        <v>2722.3833333333337</v>
      </c>
      <c r="G322" s="426">
        <v>2629.8666666666672</v>
      </c>
      <c r="H322" s="426">
        <v>2920.0666666666671</v>
      </c>
      <c r="I322" s="426">
        <v>3012.5833333333335</v>
      </c>
      <c r="J322" s="426">
        <v>3065.166666666667</v>
      </c>
      <c r="K322" s="425">
        <v>2960</v>
      </c>
      <c r="L322" s="425">
        <v>2814.9</v>
      </c>
      <c r="M322" s="425">
        <v>1.8090900000000001</v>
      </c>
    </row>
    <row r="323" spans="1:13">
      <c r="A323" s="245">
        <v>313</v>
      </c>
      <c r="B323" s="428" t="s">
        <v>144</v>
      </c>
      <c r="C323" s="425">
        <v>2551.5</v>
      </c>
      <c r="D323" s="426">
        <v>2545.25</v>
      </c>
      <c r="E323" s="426">
        <v>2522.85</v>
      </c>
      <c r="F323" s="426">
        <v>2494.1999999999998</v>
      </c>
      <c r="G323" s="426">
        <v>2471.7999999999997</v>
      </c>
      <c r="H323" s="426">
        <v>2573.9</v>
      </c>
      <c r="I323" s="426">
        <v>2596.2999999999997</v>
      </c>
      <c r="J323" s="426">
        <v>2624.9500000000003</v>
      </c>
      <c r="K323" s="425">
        <v>2567.65</v>
      </c>
      <c r="L323" s="425">
        <v>2516.6</v>
      </c>
      <c r="M323" s="425">
        <v>3.6026699999999998</v>
      </c>
    </row>
    <row r="324" spans="1:13">
      <c r="A324" s="245">
        <v>314</v>
      </c>
      <c r="B324" s="428" t="s">
        <v>442</v>
      </c>
      <c r="C324" s="425">
        <v>129.75</v>
      </c>
      <c r="D324" s="426">
        <v>130.08333333333334</v>
      </c>
      <c r="E324" s="426">
        <v>128.16666666666669</v>
      </c>
      <c r="F324" s="426">
        <v>126.58333333333334</v>
      </c>
      <c r="G324" s="426">
        <v>124.66666666666669</v>
      </c>
      <c r="H324" s="426">
        <v>131.66666666666669</v>
      </c>
      <c r="I324" s="426">
        <v>133.58333333333337</v>
      </c>
      <c r="J324" s="426">
        <v>135.16666666666669</v>
      </c>
      <c r="K324" s="425">
        <v>132</v>
      </c>
      <c r="L324" s="425">
        <v>128.5</v>
      </c>
      <c r="M324" s="425">
        <v>3.4145099999999999</v>
      </c>
    </row>
    <row r="325" spans="1:13">
      <c r="A325" s="245">
        <v>315</v>
      </c>
      <c r="B325" s="428" t="s">
        <v>443</v>
      </c>
      <c r="C325" s="425">
        <v>656.35</v>
      </c>
      <c r="D325" s="426">
        <v>660.31666666666661</v>
      </c>
      <c r="E325" s="426">
        <v>645.63333333333321</v>
      </c>
      <c r="F325" s="426">
        <v>634.91666666666663</v>
      </c>
      <c r="G325" s="426">
        <v>620.23333333333323</v>
      </c>
      <c r="H325" s="426">
        <v>671.03333333333319</v>
      </c>
      <c r="I325" s="426">
        <v>685.71666666666658</v>
      </c>
      <c r="J325" s="426">
        <v>696.43333333333317</v>
      </c>
      <c r="K325" s="425">
        <v>675</v>
      </c>
      <c r="L325" s="425">
        <v>649.6</v>
      </c>
      <c r="M325" s="425">
        <v>3.23916</v>
      </c>
    </row>
    <row r="326" spans="1:13">
      <c r="A326" s="245">
        <v>316</v>
      </c>
      <c r="B326" s="428" t="s">
        <v>754</v>
      </c>
      <c r="C326" s="425">
        <v>207.65</v>
      </c>
      <c r="D326" s="426">
        <v>208.9</v>
      </c>
      <c r="E326" s="426">
        <v>205.15</v>
      </c>
      <c r="F326" s="426">
        <v>202.65</v>
      </c>
      <c r="G326" s="426">
        <v>198.9</v>
      </c>
      <c r="H326" s="426">
        <v>211.4</v>
      </c>
      <c r="I326" s="426">
        <v>215.15</v>
      </c>
      <c r="J326" s="426">
        <v>217.65</v>
      </c>
      <c r="K326" s="425">
        <v>212.65</v>
      </c>
      <c r="L326" s="425">
        <v>206.4</v>
      </c>
      <c r="M326" s="425">
        <v>6.5094000000000003</v>
      </c>
    </row>
    <row r="327" spans="1:13">
      <c r="A327" s="245">
        <v>317</v>
      </c>
      <c r="B327" s="428" t="s">
        <v>145</v>
      </c>
      <c r="C327" s="425">
        <v>235.3</v>
      </c>
      <c r="D327" s="426">
        <v>236.13333333333333</v>
      </c>
      <c r="E327" s="426">
        <v>233.51666666666665</v>
      </c>
      <c r="F327" s="426">
        <v>231.73333333333332</v>
      </c>
      <c r="G327" s="426">
        <v>229.11666666666665</v>
      </c>
      <c r="H327" s="426">
        <v>237.91666666666666</v>
      </c>
      <c r="I327" s="426">
        <v>240.53333333333333</v>
      </c>
      <c r="J327" s="426">
        <v>242.31666666666666</v>
      </c>
      <c r="K327" s="425">
        <v>238.75</v>
      </c>
      <c r="L327" s="425">
        <v>234.35</v>
      </c>
      <c r="M327" s="425">
        <v>43.758879999999998</v>
      </c>
    </row>
    <row r="328" spans="1:13">
      <c r="A328" s="245">
        <v>318</v>
      </c>
      <c r="B328" s="428" t="s">
        <v>444</v>
      </c>
      <c r="C328" s="425">
        <v>785.2</v>
      </c>
      <c r="D328" s="426">
        <v>785.55000000000007</v>
      </c>
      <c r="E328" s="426">
        <v>778.65000000000009</v>
      </c>
      <c r="F328" s="426">
        <v>772.1</v>
      </c>
      <c r="G328" s="426">
        <v>765.2</v>
      </c>
      <c r="H328" s="426">
        <v>792.10000000000014</v>
      </c>
      <c r="I328" s="426">
        <v>799</v>
      </c>
      <c r="J328" s="426">
        <v>805.55000000000018</v>
      </c>
      <c r="K328" s="425">
        <v>792.45</v>
      </c>
      <c r="L328" s="425">
        <v>779</v>
      </c>
      <c r="M328" s="425">
        <v>0.94486999999999999</v>
      </c>
    </row>
    <row r="329" spans="1:13">
      <c r="A329" s="245">
        <v>319</v>
      </c>
      <c r="B329" s="428" t="s">
        <v>262</v>
      </c>
      <c r="C329" s="425">
        <v>2049.4</v>
      </c>
      <c r="D329" s="426">
        <v>2056.5</v>
      </c>
      <c r="E329" s="426">
        <v>2033</v>
      </c>
      <c r="F329" s="426">
        <v>2016.6</v>
      </c>
      <c r="G329" s="426">
        <v>1993.1</v>
      </c>
      <c r="H329" s="426">
        <v>2072.9</v>
      </c>
      <c r="I329" s="426">
        <v>2096.4</v>
      </c>
      <c r="J329" s="426">
        <v>2112.8000000000002</v>
      </c>
      <c r="K329" s="425">
        <v>2080</v>
      </c>
      <c r="L329" s="425">
        <v>2040.1</v>
      </c>
      <c r="M329" s="425">
        <v>1.7548900000000001</v>
      </c>
    </row>
    <row r="330" spans="1:13">
      <c r="A330" s="245">
        <v>320</v>
      </c>
      <c r="B330" s="428" t="s">
        <v>445</v>
      </c>
      <c r="C330" s="425">
        <v>1511.2</v>
      </c>
      <c r="D330" s="426">
        <v>1514.9166666666667</v>
      </c>
      <c r="E330" s="426">
        <v>1500.0333333333335</v>
      </c>
      <c r="F330" s="426">
        <v>1488.8666666666668</v>
      </c>
      <c r="G330" s="426">
        <v>1473.9833333333336</v>
      </c>
      <c r="H330" s="426">
        <v>1526.0833333333335</v>
      </c>
      <c r="I330" s="426">
        <v>1540.9666666666667</v>
      </c>
      <c r="J330" s="426">
        <v>1552.1333333333334</v>
      </c>
      <c r="K330" s="425">
        <v>1529.8</v>
      </c>
      <c r="L330" s="425">
        <v>1503.75</v>
      </c>
      <c r="M330" s="425">
        <v>1.0062899999999999</v>
      </c>
    </row>
    <row r="331" spans="1:13">
      <c r="A331" s="245">
        <v>321</v>
      </c>
      <c r="B331" s="428" t="s">
        <v>147</v>
      </c>
      <c r="C331" s="425">
        <v>1489.95</v>
      </c>
      <c r="D331" s="426">
        <v>1486.6499999999999</v>
      </c>
      <c r="E331" s="426">
        <v>1478.2999999999997</v>
      </c>
      <c r="F331" s="426">
        <v>1466.6499999999999</v>
      </c>
      <c r="G331" s="426">
        <v>1458.2999999999997</v>
      </c>
      <c r="H331" s="426">
        <v>1498.2999999999997</v>
      </c>
      <c r="I331" s="426">
        <v>1506.6499999999996</v>
      </c>
      <c r="J331" s="426">
        <v>1518.2999999999997</v>
      </c>
      <c r="K331" s="425">
        <v>1495</v>
      </c>
      <c r="L331" s="425">
        <v>1475</v>
      </c>
      <c r="M331" s="425">
        <v>5.1126300000000002</v>
      </c>
    </row>
    <row r="332" spans="1:13">
      <c r="A332" s="245">
        <v>322</v>
      </c>
      <c r="B332" s="428" t="s">
        <v>263</v>
      </c>
      <c r="C332" s="425">
        <v>1088.25</v>
      </c>
      <c r="D332" s="426">
        <v>1084.8999999999999</v>
      </c>
      <c r="E332" s="426">
        <v>1074.7999999999997</v>
      </c>
      <c r="F332" s="426">
        <v>1061.3499999999999</v>
      </c>
      <c r="G332" s="426">
        <v>1051.2499999999998</v>
      </c>
      <c r="H332" s="426">
        <v>1098.3499999999997</v>
      </c>
      <c r="I332" s="426">
        <v>1108.4499999999996</v>
      </c>
      <c r="J332" s="426">
        <v>1121.8999999999996</v>
      </c>
      <c r="K332" s="425">
        <v>1095</v>
      </c>
      <c r="L332" s="425">
        <v>1071.45</v>
      </c>
      <c r="M332" s="425">
        <v>4.42401</v>
      </c>
    </row>
    <row r="333" spans="1:13">
      <c r="A333" s="245">
        <v>323</v>
      </c>
      <c r="B333" s="428" t="s">
        <v>149</v>
      </c>
      <c r="C333" s="425">
        <v>54.4</v>
      </c>
      <c r="D333" s="426">
        <v>54.783333333333331</v>
      </c>
      <c r="E333" s="426">
        <v>53.766666666666666</v>
      </c>
      <c r="F333" s="426">
        <v>53.133333333333333</v>
      </c>
      <c r="G333" s="426">
        <v>52.116666666666667</v>
      </c>
      <c r="H333" s="426">
        <v>55.416666666666664</v>
      </c>
      <c r="I333" s="426">
        <v>56.43333333333333</v>
      </c>
      <c r="J333" s="426">
        <v>57.066666666666663</v>
      </c>
      <c r="K333" s="425">
        <v>55.8</v>
      </c>
      <c r="L333" s="425">
        <v>54.15</v>
      </c>
      <c r="M333" s="425">
        <v>101.01575</v>
      </c>
    </row>
    <row r="334" spans="1:13">
      <c r="A334" s="245">
        <v>324</v>
      </c>
      <c r="B334" s="428" t="s">
        <v>150</v>
      </c>
      <c r="C334" s="425">
        <v>86.55</v>
      </c>
      <c r="D334" s="426">
        <v>85.383333333333326</v>
      </c>
      <c r="E334" s="426">
        <v>83.766666666666652</v>
      </c>
      <c r="F334" s="426">
        <v>80.98333333333332</v>
      </c>
      <c r="G334" s="426">
        <v>79.366666666666646</v>
      </c>
      <c r="H334" s="426">
        <v>88.166666666666657</v>
      </c>
      <c r="I334" s="426">
        <v>89.783333333333331</v>
      </c>
      <c r="J334" s="426">
        <v>92.566666666666663</v>
      </c>
      <c r="K334" s="425">
        <v>87</v>
      </c>
      <c r="L334" s="425">
        <v>82.6</v>
      </c>
      <c r="M334" s="425">
        <v>95.755499999999998</v>
      </c>
    </row>
    <row r="335" spans="1:13">
      <c r="A335" s="245">
        <v>325</v>
      </c>
      <c r="B335" s="428" t="s">
        <v>446</v>
      </c>
      <c r="C335" s="425">
        <v>613.4</v>
      </c>
      <c r="D335" s="426">
        <v>612.4666666666667</v>
      </c>
      <c r="E335" s="426">
        <v>599.93333333333339</v>
      </c>
      <c r="F335" s="426">
        <v>586.4666666666667</v>
      </c>
      <c r="G335" s="426">
        <v>573.93333333333339</v>
      </c>
      <c r="H335" s="426">
        <v>625.93333333333339</v>
      </c>
      <c r="I335" s="426">
        <v>638.4666666666667</v>
      </c>
      <c r="J335" s="426">
        <v>651.93333333333339</v>
      </c>
      <c r="K335" s="425">
        <v>625</v>
      </c>
      <c r="L335" s="425">
        <v>599</v>
      </c>
      <c r="M335" s="425">
        <v>1.50396</v>
      </c>
    </row>
    <row r="336" spans="1:13">
      <c r="A336" s="245">
        <v>326</v>
      </c>
      <c r="B336" s="428" t="s">
        <v>264</v>
      </c>
      <c r="C336" s="425">
        <v>26.7</v>
      </c>
      <c r="D336" s="426">
        <v>26.666666666666668</v>
      </c>
      <c r="E336" s="426">
        <v>26.533333333333335</v>
      </c>
      <c r="F336" s="426">
        <v>26.366666666666667</v>
      </c>
      <c r="G336" s="426">
        <v>26.233333333333334</v>
      </c>
      <c r="H336" s="426">
        <v>26.833333333333336</v>
      </c>
      <c r="I336" s="426">
        <v>26.966666666666669</v>
      </c>
      <c r="J336" s="426">
        <v>27.133333333333336</v>
      </c>
      <c r="K336" s="425">
        <v>26.8</v>
      </c>
      <c r="L336" s="425">
        <v>26.5</v>
      </c>
      <c r="M336" s="425">
        <v>22.903580000000002</v>
      </c>
    </row>
    <row r="337" spans="1:13">
      <c r="A337" s="245">
        <v>327</v>
      </c>
      <c r="B337" s="428" t="s">
        <v>447</v>
      </c>
      <c r="C337" s="425">
        <v>63.4</v>
      </c>
      <c r="D337" s="426">
        <v>63.866666666666674</v>
      </c>
      <c r="E337" s="426">
        <v>62.083333333333343</v>
      </c>
      <c r="F337" s="426">
        <v>60.766666666666666</v>
      </c>
      <c r="G337" s="426">
        <v>58.983333333333334</v>
      </c>
      <c r="H337" s="426">
        <v>65.183333333333351</v>
      </c>
      <c r="I337" s="426">
        <v>66.966666666666683</v>
      </c>
      <c r="J337" s="426">
        <v>68.28333333333336</v>
      </c>
      <c r="K337" s="425">
        <v>65.650000000000006</v>
      </c>
      <c r="L337" s="425">
        <v>62.55</v>
      </c>
      <c r="M337" s="425">
        <v>176.32758999999999</v>
      </c>
    </row>
    <row r="338" spans="1:13">
      <c r="A338" s="245">
        <v>328</v>
      </c>
      <c r="B338" s="428" t="s">
        <v>152</v>
      </c>
      <c r="C338" s="425">
        <v>182.1</v>
      </c>
      <c r="D338" s="426">
        <v>181.94999999999996</v>
      </c>
      <c r="E338" s="426">
        <v>178.94999999999993</v>
      </c>
      <c r="F338" s="426">
        <v>175.79999999999998</v>
      </c>
      <c r="G338" s="426">
        <v>172.79999999999995</v>
      </c>
      <c r="H338" s="426">
        <v>185.09999999999991</v>
      </c>
      <c r="I338" s="426">
        <v>188.09999999999997</v>
      </c>
      <c r="J338" s="426">
        <v>191.24999999999989</v>
      </c>
      <c r="K338" s="425">
        <v>184.95</v>
      </c>
      <c r="L338" s="425">
        <v>178.8</v>
      </c>
      <c r="M338" s="425">
        <v>260.11423000000002</v>
      </c>
    </row>
    <row r="339" spans="1:13">
      <c r="A339" s="245">
        <v>329</v>
      </c>
      <c r="B339" s="428" t="s">
        <v>694</v>
      </c>
      <c r="C339" s="425">
        <v>214.85</v>
      </c>
      <c r="D339" s="426">
        <v>215.86666666666667</v>
      </c>
      <c r="E339" s="426">
        <v>212.48333333333335</v>
      </c>
      <c r="F339" s="426">
        <v>210.11666666666667</v>
      </c>
      <c r="G339" s="426">
        <v>206.73333333333335</v>
      </c>
      <c r="H339" s="426">
        <v>218.23333333333335</v>
      </c>
      <c r="I339" s="426">
        <v>221.61666666666667</v>
      </c>
      <c r="J339" s="426">
        <v>223.98333333333335</v>
      </c>
      <c r="K339" s="425">
        <v>219.25</v>
      </c>
      <c r="L339" s="425">
        <v>213.5</v>
      </c>
      <c r="M339" s="425">
        <v>7.8512599999999999</v>
      </c>
    </row>
    <row r="340" spans="1:13">
      <c r="A340" s="245">
        <v>330</v>
      </c>
      <c r="B340" s="428" t="s">
        <v>153</v>
      </c>
      <c r="C340" s="425">
        <v>116.15</v>
      </c>
      <c r="D340" s="426">
        <v>116.66666666666667</v>
      </c>
      <c r="E340" s="426">
        <v>115.48333333333335</v>
      </c>
      <c r="F340" s="426">
        <v>114.81666666666668</v>
      </c>
      <c r="G340" s="426">
        <v>113.63333333333335</v>
      </c>
      <c r="H340" s="426">
        <v>117.33333333333334</v>
      </c>
      <c r="I340" s="426">
        <v>118.51666666666665</v>
      </c>
      <c r="J340" s="426">
        <v>119.18333333333334</v>
      </c>
      <c r="K340" s="425">
        <v>117.85</v>
      </c>
      <c r="L340" s="425">
        <v>116</v>
      </c>
      <c r="M340" s="425">
        <v>107.09748</v>
      </c>
    </row>
    <row r="341" spans="1:13">
      <c r="A341" s="245">
        <v>331</v>
      </c>
      <c r="B341" s="428" t="s">
        <v>448</v>
      </c>
      <c r="C341" s="425">
        <v>484.5</v>
      </c>
      <c r="D341" s="426">
        <v>482.66666666666669</v>
      </c>
      <c r="E341" s="426">
        <v>478.33333333333337</v>
      </c>
      <c r="F341" s="426">
        <v>472.16666666666669</v>
      </c>
      <c r="G341" s="426">
        <v>467.83333333333337</v>
      </c>
      <c r="H341" s="426">
        <v>488.83333333333337</v>
      </c>
      <c r="I341" s="426">
        <v>493.16666666666674</v>
      </c>
      <c r="J341" s="426">
        <v>499.33333333333337</v>
      </c>
      <c r="K341" s="425">
        <v>487</v>
      </c>
      <c r="L341" s="425">
        <v>476.5</v>
      </c>
      <c r="M341" s="425">
        <v>3.7432500000000002</v>
      </c>
    </row>
    <row r="342" spans="1:13">
      <c r="A342" s="245">
        <v>332</v>
      </c>
      <c r="B342" s="428" t="s">
        <v>148</v>
      </c>
      <c r="C342" s="425">
        <v>80.05</v>
      </c>
      <c r="D342" s="426">
        <v>79.45</v>
      </c>
      <c r="E342" s="426">
        <v>74.600000000000009</v>
      </c>
      <c r="F342" s="426">
        <v>69.150000000000006</v>
      </c>
      <c r="G342" s="426">
        <v>64.300000000000011</v>
      </c>
      <c r="H342" s="426">
        <v>84.9</v>
      </c>
      <c r="I342" s="426">
        <v>89.75</v>
      </c>
      <c r="J342" s="426">
        <v>95.2</v>
      </c>
      <c r="K342" s="425">
        <v>84.3</v>
      </c>
      <c r="L342" s="425">
        <v>74</v>
      </c>
      <c r="M342" s="425">
        <v>1961.5646999999999</v>
      </c>
    </row>
    <row r="343" spans="1:13">
      <c r="A343" s="245">
        <v>333</v>
      </c>
      <c r="B343" s="428" t="s">
        <v>449</v>
      </c>
      <c r="C343" s="425">
        <v>65.650000000000006</v>
      </c>
      <c r="D343" s="426">
        <v>65.566666666666663</v>
      </c>
      <c r="E343" s="426">
        <v>65.333333333333329</v>
      </c>
      <c r="F343" s="426">
        <v>65.016666666666666</v>
      </c>
      <c r="G343" s="426">
        <v>64.783333333333331</v>
      </c>
      <c r="H343" s="426">
        <v>65.883333333333326</v>
      </c>
      <c r="I343" s="426">
        <v>66.116666666666674</v>
      </c>
      <c r="J343" s="426">
        <v>66.433333333333323</v>
      </c>
      <c r="K343" s="425">
        <v>65.8</v>
      </c>
      <c r="L343" s="425">
        <v>65.25</v>
      </c>
      <c r="M343" s="425">
        <v>7.67544</v>
      </c>
    </row>
    <row r="344" spans="1:13">
      <c r="A344" s="245">
        <v>334</v>
      </c>
      <c r="B344" s="428" t="s">
        <v>450</v>
      </c>
      <c r="C344" s="425">
        <v>3709.8</v>
      </c>
      <c r="D344" s="426">
        <v>3693.35</v>
      </c>
      <c r="E344" s="426">
        <v>3642.45</v>
      </c>
      <c r="F344" s="426">
        <v>3575.1</v>
      </c>
      <c r="G344" s="426">
        <v>3524.2</v>
      </c>
      <c r="H344" s="426">
        <v>3760.7</v>
      </c>
      <c r="I344" s="426">
        <v>3811.6000000000004</v>
      </c>
      <c r="J344" s="426">
        <v>3878.95</v>
      </c>
      <c r="K344" s="425">
        <v>3744.25</v>
      </c>
      <c r="L344" s="425">
        <v>3626</v>
      </c>
      <c r="M344" s="425">
        <v>6.5495999999999999</v>
      </c>
    </row>
    <row r="345" spans="1:13">
      <c r="A345" s="245">
        <v>335</v>
      </c>
      <c r="B345" s="428" t="s">
        <v>755</v>
      </c>
      <c r="C345" s="425">
        <v>94.45</v>
      </c>
      <c r="D345" s="426">
        <v>94.883333333333326</v>
      </c>
      <c r="E345" s="426">
        <v>93.816666666666649</v>
      </c>
      <c r="F345" s="426">
        <v>93.183333333333323</v>
      </c>
      <c r="G345" s="426">
        <v>92.116666666666646</v>
      </c>
      <c r="H345" s="426">
        <v>95.516666666666652</v>
      </c>
      <c r="I345" s="426">
        <v>96.583333333333314</v>
      </c>
      <c r="J345" s="426">
        <v>97.216666666666654</v>
      </c>
      <c r="K345" s="425">
        <v>95.95</v>
      </c>
      <c r="L345" s="425">
        <v>94.25</v>
      </c>
      <c r="M345" s="425">
        <v>1.42784</v>
      </c>
    </row>
    <row r="346" spans="1:13">
      <c r="A346" s="245">
        <v>336</v>
      </c>
      <c r="B346" s="428" t="s">
        <v>151</v>
      </c>
      <c r="C346" s="425">
        <v>17506.150000000001</v>
      </c>
      <c r="D346" s="426">
        <v>17526.55</v>
      </c>
      <c r="E346" s="426">
        <v>17433.099999999999</v>
      </c>
      <c r="F346" s="426">
        <v>17360.05</v>
      </c>
      <c r="G346" s="426">
        <v>17266.599999999999</v>
      </c>
      <c r="H346" s="426">
        <v>17599.599999999999</v>
      </c>
      <c r="I346" s="426">
        <v>17693.050000000003</v>
      </c>
      <c r="J346" s="426">
        <v>17766.099999999999</v>
      </c>
      <c r="K346" s="425">
        <v>17620</v>
      </c>
      <c r="L346" s="425">
        <v>17453.5</v>
      </c>
      <c r="M346" s="425">
        <v>0.40450000000000003</v>
      </c>
    </row>
    <row r="347" spans="1:13">
      <c r="A347" s="245">
        <v>337</v>
      </c>
      <c r="B347" s="428" t="s">
        <v>791</v>
      </c>
      <c r="C347" s="425">
        <v>48.6</v>
      </c>
      <c r="D347" s="426">
        <v>49.116666666666667</v>
      </c>
      <c r="E347" s="426">
        <v>47.733333333333334</v>
      </c>
      <c r="F347" s="426">
        <v>46.866666666666667</v>
      </c>
      <c r="G347" s="426">
        <v>45.483333333333334</v>
      </c>
      <c r="H347" s="426">
        <v>49.983333333333334</v>
      </c>
      <c r="I347" s="426">
        <v>51.366666666666674</v>
      </c>
      <c r="J347" s="426">
        <v>52.233333333333334</v>
      </c>
      <c r="K347" s="425">
        <v>50.5</v>
      </c>
      <c r="L347" s="425">
        <v>48.25</v>
      </c>
      <c r="M347" s="425">
        <v>17.234490000000001</v>
      </c>
    </row>
    <row r="348" spans="1:13">
      <c r="A348" s="245">
        <v>338</v>
      </c>
      <c r="B348" s="428" t="s">
        <v>451</v>
      </c>
      <c r="C348" s="425">
        <v>2213.9499999999998</v>
      </c>
      <c r="D348" s="426">
        <v>2207.6166666666668</v>
      </c>
      <c r="E348" s="426">
        <v>2165.2333333333336</v>
      </c>
      <c r="F348" s="426">
        <v>2116.5166666666669</v>
      </c>
      <c r="G348" s="426">
        <v>2074.1333333333337</v>
      </c>
      <c r="H348" s="426">
        <v>2256.3333333333335</v>
      </c>
      <c r="I348" s="426">
        <v>2298.7166666666667</v>
      </c>
      <c r="J348" s="426">
        <v>2347.4333333333334</v>
      </c>
      <c r="K348" s="425">
        <v>2250</v>
      </c>
      <c r="L348" s="425">
        <v>2158.9</v>
      </c>
      <c r="M348" s="425">
        <v>0.11824999999999999</v>
      </c>
    </row>
    <row r="349" spans="1:13">
      <c r="A349" s="245">
        <v>339</v>
      </c>
      <c r="B349" s="428" t="s">
        <v>790</v>
      </c>
      <c r="C349" s="425">
        <v>368.15</v>
      </c>
      <c r="D349" s="426">
        <v>366.88333333333338</v>
      </c>
      <c r="E349" s="426">
        <v>362.26666666666677</v>
      </c>
      <c r="F349" s="426">
        <v>356.38333333333338</v>
      </c>
      <c r="G349" s="426">
        <v>351.76666666666677</v>
      </c>
      <c r="H349" s="426">
        <v>372.76666666666677</v>
      </c>
      <c r="I349" s="426">
        <v>377.38333333333344</v>
      </c>
      <c r="J349" s="426">
        <v>383.26666666666677</v>
      </c>
      <c r="K349" s="425">
        <v>371.5</v>
      </c>
      <c r="L349" s="425">
        <v>361</v>
      </c>
      <c r="M349" s="425">
        <v>11.41826</v>
      </c>
    </row>
    <row r="350" spans="1:13">
      <c r="A350" s="245">
        <v>340</v>
      </c>
      <c r="B350" s="428" t="s">
        <v>265</v>
      </c>
      <c r="C350" s="425">
        <v>606.85</v>
      </c>
      <c r="D350" s="426">
        <v>611.45000000000005</v>
      </c>
      <c r="E350" s="426">
        <v>598.70000000000005</v>
      </c>
      <c r="F350" s="426">
        <v>590.54999999999995</v>
      </c>
      <c r="G350" s="426">
        <v>577.79999999999995</v>
      </c>
      <c r="H350" s="426">
        <v>619.60000000000014</v>
      </c>
      <c r="I350" s="426">
        <v>632.35000000000014</v>
      </c>
      <c r="J350" s="426">
        <v>640.50000000000023</v>
      </c>
      <c r="K350" s="425">
        <v>624.20000000000005</v>
      </c>
      <c r="L350" s="425">
        <v>603.29999999999995</v>
      </c>
      <c r="M350" s="425">
        <v>5.7119200000000001</v>
      </c>
    </row>
    <row r="351" spans="1:13">
      <c r="A351" s="245">
        <v>341</v>
      </c>
      <c r="B351" s="428" t="s">
        <v>155</v>
      </c>
      <c r="C351" s="425">
        <v>122.35</v>
      </c>
      <c r="D351" s="426">
        <v>122.88333333333333</v>
      </c>
      <c r="E351" s="426">
        <v>121.26666666666665</v>
      </c>
      <c r="F351" s="426">
        <v>120.18333333333332</v>
      </c>
      <c r="G351" s="426">
        <v>118.56666666666665</v>
      </c>
      <c r="H351" s="426">
        <v>123.96666666666665</v>
      </c>
      <c r="I351" s="426">
        <v>125.58333333333333</v>
      </c>
      <c r="J351" s="426">
        <v>126.66666666666666</v>
      </c>
      <c r="K351" s="425">
        <v>124.5</v>
      </c>
      <c r="L351" s="425">
        <v>121.8</v>
      </c>
      <c r="M351" s="425">
        <v>237.28169</v>
      </c>
    </row>
    <row r="352" spans="1:13">
      <c r="A352" s="245">
        <v>342</v>
      </c>
      <c r="B352" s="428" t="s">
        <v>154</v>
      </c>
      <c r="C352" s="425">
        <v>162.05000000000001</v>
      </c>
      <c r="D352" s="426">
        <v>161.04999999999998</v>
      </c>
      <c r="E352" s="426">
        <v>158.09999999999997</v>
      </c>
      <c r="F352" s="426">
        <v>154.14999999999998</v>
      </c>
      <c r="G352" s="426">
        <v>151.19999999999996</v>
      </c>
      <c r="H352" s="426">
        <v>164.99999999999997</v>
      </c>
      <c r="I352" s="426">
        <v>167.94999999999996</v>
      </c>
      <c r="J352" s="426">
        <v>171.89999999999998</v>
      </c>
      <c r="K352" s="425">
        <v>164</v>
      </c>
      <c r="L352" s="425">
        <v>157.1</v>
      </c>
      <c r="M352" s="425">
        <v>23.38205</v>
      </c>
    </row>
    <row r="353" spans="1:13">
      <c r="A353" s="245">
        <v>343</v>
      </c>
      <c r="B353" s="428" t="s">
        <v>452</v>
      </c>
      <c r="C353" s="425">
        <v>80.95</v>
      </c>
      <c r="D353" s="426">
        <v>81.45</v>
      </c>
      <c r="E353" s="426">
        <v>79.900000000000006</v>
      </c>
      <c r="F353" s="426">
        <v>78.850000000000009</v>
      </c>
      <c r="G353" s="426">
        <v>77.300000000000011</v>
      </c>
      <c r="H353" s="426">
        <v>82.5</v>
      </c>
      <c r="I353" s="426">
        <v>84.049999999999983</v>
      </c>
      <c r="J353" s="426">
        <v>85.1</v>
      </c>
      <c r="K353" s="425">
        <v>83</v>
      </c>
      <c r="L353" s="425">
        <v>80.400000000000006</v>
      </c>
      <c r="M353" s="425">
        <v>1.2381500000000001</v>
      </c>
    </row>
    <row r="354" spans="1:13">
      <c r="A354" s="245">
        <v>344</v>
      </c>
      <c r="B354" s="428" t="s">
        <v>266</v>
      </c>
      <c r="C354" s="425">
        <v>3593.95</v>
      </c>
      <c r="D354" s="426">
        <v>3607.1166666666668</v>
      </c>
      <c r="E354" s="426">
        <v>3566.8333333333335</v>
      </c>
      <c r="F354" s="426">
        <v>3539.7166666666667</v>
      </c>
      <c r="G354" s="426">
        <v>3499.4333333333334</v>
      </c>
      <c r="H354" s="426">
        <v>3634.2333333333336</v>
      </c>
      <c r="I354" s="426">
        <v>3674.5166666666664</v>
      </c>
      <c r="J354" s="426">
        <v>3701.6333333333337</v>
      </c>
      <c r="K354" s="425">
        <v>3647.4</v>
      </c>
      <c r="L354" s="425">
        <v>3580</v>
      </c>
      <c r="M354" s="425">
        <v>0.47391</v>
      </c>
    </row>
    <row r="355" spans="1:13">
      <c r="A355" s="245">
        <v>345</v>
      </c>
      <c r="B355" s="428" t="s">
        <v>453</v>
      </c>
      <c r="C355" s="425">
        <v>137.05000000000001</v>
      </c>
      <c r="D355" s="426">
        <v>137.78333333333333</v>
      </c>
      <c r="E355" s="426">
        <v>135.76666666666665</v>
      </c>
      <c r="F355" s="426">
        <v>134.48333333333332</v>
      </c>
      <c r="G355" s="426">
        <v>132.46666666666664</v>
      </c>
      <c r="H355" s="426">
        <v>139.06666666666666</v>
      </c>
      <c r="I355" s="426">
        <v>141.08333333333337</v>
      </c>
      <c r="J355" s="426">
        <v>142.36666666666667</v>
      </c>
      <c r="K355" s="425">
        <v>139.80000000000001</v>
      </c>
      <c r="L355" s="425">
        <v>136.5</v>
      </c>
      <c r="M355" s="425">
        <v>4.8541299999999996</v>
      </c>
    </row>
    <row r="356" spans="1:13">
      <c r="A356" s="245">
        <v>346</v>
      </c>
      <c r="B356" s="428" t="s">
        <v>454</v>
      </c>
      <c r="C356" s="425">
        <v>308.64999999999998</v>
      </c>
      <c r="D356" s="426">
        <v>310.36666666666662</v>
      </c>
      <c r="E356" s="426">
        <v>306.28333333333325</v>
      </c>
      <c r="F356" s="426">
        <v>303.91666666666663</v>
      </c>
      <c r="G356" s="426">
        <v>299.83333333333326</v>
      </c>
      <c r="H356" s="426">
        <v>312.73333333333323</v>
      </c>
      <c r="I356" s="426">
        <v>316.81666666666661</v>
      </c>
      <c r="J356" s="426">
        <v>319.18333333333322</v>
      </c>
      <c r="K356" s="425">
        <v>314.45</v>
      </c>
      <c r="L356" s="425">
        <v>308</v>
      </c>
      <c r="M356" s="425">
        <v>2.3776999999999999</v>
      </c>
    </row>
    <row r="357" spans="1:13">
      <c r="A357" s="245">
        <v>347</v>
      </c>
      <c r="B357" s="428" t="s">
        <v>455</v>
      </c>
      <c r="C357" s="425">
        <v>327.85</v>
      </c>
      <c r="D357" s="426">
        <v>332.3</v>
      </c>
      <c r="E357" s="426">
        <v>316.8</v>
      </c>
      <c r="F357" s="426">
        <v>305.75</v>
      </c>
      <c r="G357" s="426">
        <v>290.25</v>
      </c>
      <c r="H357" s="426">
        <v>343.35</v>
      </c>
      <c r="I357" s="426">
        <v>358.85</v>
      </c>
      <c r="J357" s="426">
        <v>369.90000000000003</v>
      </c>
      <c r="K357" s="425">
        <v>347.8</v>
      </c>
      <c r="L357" s="425">
        <v>321.25</v>
      </c>
      <c r="M357" s="425">
        <v>8.6658399999999993</v>
      </c>
    </row>
    <row r="358" spans="1:13">
      <c r="A358" s="245">
        <v>348</v>
      </c>
      <c r="B358" s="428" t="s">
        <v>267</v>
      </c>
      <c r="C358" s="425">
        <v>2939.9</v>
      </c>
      <c r="D358" s="426">
        <v>2929.2000000000003</v>
      </c>
      <c r="E358" s="426">
        <v>2897.8000000000006</v>
      </c>
      <c r="F358" s="426">
        <v>2855.7000000000003</v>
      </c>
      <c r="G358" s="426">
        <v>2824.3000000000006</v>
      </c>
      <c r="H358" s="426">
        <v>2971.3000000000006</v>
      </c>
      <c r="I358" s="426">
        <v>3002.7000000000003</v>
      </c>
      <c r="J358" s="426">
        <v>3044.8000000000006</v>
      </c>
      <c r="K358" s="425">
        <v>2960.6</v>
      </c>
      <c r="L358" s="425">
        <v>2887.1</v>
      </c>
      <c r="M358" s="425">
        <v>2.6229</v>
      </c>
    </row>
    <row r="359" spans="1:13">
      <c r="A359" s="245">
        <v>349</v>
      </c>
      <c r="B359" s="428" t="s">
        <v>268</v>
      </c>
      <c r="C359" s="425">
        <v>711.15</v>
      </c>
      <c r="D359" s="426">
        <v>712.6</v>
      </c>
      <c r="E359" s="426">
        <v>697.55000000000007</v>
      </c>
      <c r="F359" s="426">
        <v>683.95</v>
      </c>
      <c r="G359" s="426">
        <v>668.90000000000009</v>
      </c>
      <c r="H359" s="426">
        <v>726.2</v>
      </c>
      <c r="I359" s="426">
        <v>741.25</v>
      </c>
      <c r="J359" s="426">
        <v>754.85</v>
      </c>
      <c r="K359" s="425">
        <v>727.65</v>
      </c>
      <c r="L359" s="425">
        <v>699</v>
      </c>
      <c r="M359" s="425">
        <v>1.1785699999999999</v>
      </c>
    </row>
    <row r="360" spans="1:13">
      <c r="A360" s="245">
        <v>350</v>
      </c>
      <c r="B360" s="428" t="s">
        <v>456</v>
      </c>
      <c r="C360" s="425">
        <v>245.5</v>
      </c>
      <c r="D360" s="426">
        <v>247.93333333333331</v>
      </c>
      <c r="E360" s="426">
        <v>241.56666666666661</v>
      </c>
      <c r="F360" s="426">
        <v>237.6333333333333</v>
      </c>
      <c r="G360" s="426">
        <v>231.26666666666659</v>
      </c>
      <c r="H360" s="426">
        <v>251.86666666666662</v>
      </c>
      <c r="I360" s="426">
        <v>258.23333333333335</v>
      </c>
      <c r="J360" s="426">
        <v>262.16666666666663</v>
      </c>
      <c r="K360" s="425">
        <v>254.3</v>
      </c>
      <c r="L360" s="425">
        <v>244</v>
      </c>
      <c r="M360" s="425">
        <v>8.5088399999999993</v>
      </c>
    </row>
    <row r="361" spans="1:13">
      <c r="A361" s="245">
        <v>351</v>
      </c>
      <c r="B361" s="428" t="s">
        <v>758</v>
      </c>
      <c r="C361" s="425">
        <v>414.95</v>
      </c>
      <c r="D361" s="426">
        <v>419.38333333333338</v>
      </c>
      <c r="E361" s="426">
        <v>409.76666666666677</v>
      </c>
      <c r="F361" s="426">
        <v>404.58333333333337</v>
      </c>
      <c r="G361" s="426">
        <v>394.96666666666675</v>
      </c>
      <c r="H361" s="426">
        <v>424.56666666666678</v>
      </c>
      <c r="I361" s="426">
        <v>434.18333333333345</v>
      </c>
      <c r="J361" s="426">
        <v>439.36666666666679</v>
      </c>
      <c r="K361" s="425">
        <v>429</v>
      </c>
      <c r="L361" s="425">
        <v>414.2</v>
      </c>
      <c r="M361" s="425">
        <v>0.65134000000000003</v>
      </c>
    </row>
    <row r="362" spans="1:13">
      <c r="A362" s="245">
        <v>352</v>
      </c>
      <c r="B362" s="428" t="s">
        <v>457</v>
      </c>
      <c r="C362" s="425">
        <v>103.45</v>
      </c>
      <c r="D362" s="426">
        <v>103.68333333333332</v>
      </c>
      <c r="E362" s="426">
        <v>102.36666666666665</v>
      </c>
      <c r="F362" s="426">
        <v>101.28333333333332</v>
      </c>
      <c r="G362" s="426">
        <v>99.96666666666664</v>
      </c>
      <c r="H362" s="426">
        <v>104.76666666666665</v>
      </c>
      <c r="I362" s="426">
        <v>106.08333333333334</v>
      </c>
      <c r="J362" s="426">
        <v>107.16666666666666</v>
      </c>
      <c r="K362" s="425">
        <v>105</v>
      </c>
      <c r="L362" s="425">
        <v>102.6</v>
      </c>
      <c r="M362" s="425">
        <v>8.6268799999999999</v>
      </c>
    </row>
    <row r="363" spans="1:13">
      <c r="A363" s="245">
        <v>353</v>
      </c>
      <c r="B363" s="428" t="s">
        <v>163</v>
      </c>
      <c r="C363" s="425">
        <v>1374.35</v>
      </c>
      <c r="D363" s="426">
        <v>1375.4166666666667</v>
      </c>
      <c r="E363" s="426">
        <v>1359.9333333333334</v>
      </c>
      <c r="F363" s="426">
        <v>1345.5166666666667</v>
      </c>
      <c r="G363" s="426">
        <v>1330.0333333333333</v>
      </c>
      <c r="H363" s="426">
        <v>1389.8333333333335</v>
      </c>
      <c r="I363" s="426">
        <v>1405.3166666666666</v>
      </c>
      <c r="J363" s="426">
        <v>1419.7333333333336</v>
      </c>
      <c r="K363" s="425">
        <v>1390.9</v>
      </c>
      <c r="L363" s="425">
        <v>1361</v>
      </c>
      <c r="M363" s="425">
        <v>4.9408599999999998</v>
      </c>
    </row>
    <row r="364" spans="1:13">
      <c r="A364" s="245">
        <v>354</v>
      </c>
      <c r="B364" s="428" t="s">
        <v>156</v>
      </c>
      <c r="C364" s="425">
        <v>29588.35</v>
      </c>
      <c r="D364" s="426">
        <v>29531.583333333332</v>
      </c>
      <c r="E364" s="426">
        <v>29438.166666666664</v>
      </c>
      <c r="F364" s="426">
        <v>29287.983333333334</v>
      </c>
      <c r="G364" s="426">
        <v>29194.566666666666</v>
      </c>
      <c r="H364" s="426">
        <v>29681.766666666663</v>
      </c>
      <c r="I364" s="426">
        <v>29775.183333333327</v>
      </c>
      <c r="J364" s="426">
        <v>29925.366666666661</v>
      </c>
      <c r="K364" s="425">
        <v>29625</v>
      </c>
      <c r="L364" s="425">
        <v>29381.4</v>
      </c>
      <c r="M364" s="425">
        <v>0.22703000000000001</v>
      </c>
    </row>
    <row r="365" spans="1:13">
      <c r="A365" s="245">
        <v>355</v>
      </c>
      <c r="B365" s="428" t="s">
        <v>458</v>
      </c>
      <c r="C365" s="425">
        <v>2702.25</v>
      </c>
      <c r="D365" s="426">
        <v>2689.9333333333334</v>
      </c>
      <c r="E365" s="426">
        <v>2640.5666666666666</v>
      </c>
      <c r="F365" s="426">
        <v>2578.8833333333332</v>
      </c>
      <c r="G365" s="426">
        <v>2529.5166666666664</v>
      </c>
      <c r="H365" s="426">
        <v>2751.6166666666668</v>
      </c>
      <c r="I365" s="426">
        <v>2800.9833333333336</v>
      </c>
      <c r="J365" s="426">
        <v>2862.666666666667</v>
      </c>
      <c r="K365" s="425">
        <v>2739.3</v>
      </c>
      <c r="L365" s="425">
        <v>2628.25</v>
      </c>
      <c r="M365" s="425">
        <v>2.2722500000000001</v>
      </c>
    </row>
    <row r="366" spans="1:13">
      <c r="A366" s="245">
        <v>356</v>
      </c>
      <c r="B366" s="428" t="s">
        <v>158</v>
      </c>
      <c r="C366" s="425">
        <v>227.85</v>
      </c>
      <c r="D366" s="426">
        <v>228.13333333333335</v>
      </c>
      <c r="E366" s="426">
        <v>227.01666666666671</v>
      </c>
      <c r="F366" s="426">
        <v>226.18333333333337</v>
      </c>
      <c r="G366" s="426">
        <v>225.06666666666672</v>
      </c>
      <c r="H366" s="426">
        <v>228.9666666666667</v>
      </c>
      <c r="I366" s="426">
        <v>230.08333333333331</v>
      </c>
      <c r="J366" s="426">
        <v>230.91666666666669</v>
      </c>
      <c r="K366" s="425">
        <v>229.25</v>
      </c>
      <c r="L366" s="425">
        <v>227.3</v>
      </c>
      <c r="M366" s="425">
        <v>12.087590000000001</v>
      </c>
    </row>
    <row r="367" spans="1:13">
      <c r="A367" s="245">
        <v>357</v>
      </c>
      <c r="B367" s="428" t="s">
        <v>269</v>
      </c>
      <c r="C367" s="425">
        <v>5578.95</v>
      </c>
      <c r="D367" s="426">
        <v>5578.7</v>
      </c>
      <c r="E367" s="426">
        <v>5535.5499999999993</v>
      </c>
      <c r="F367" s="426">
        <v>5492.15</v>
      </c>
      <c r="G367" s="426">
        <v>5448.9999999999991</v>
      </c>
      <c r="H367" s="426">
        <v>5622.0999999999995</v>
      </c>
      <c r="I367" s="426">
        <v>5665.2499999999991</v>
      </c>
      <c r="J367" s="426">
        <v>5708.65</v>
      </c>
      <c r="K367" s="425">
        <v>5621.85</v>
      </c>
      <c r="L367" s="425">
        <v>5535.3</v>
      </c>
      <c r="M367" s="425">
        <v>0.36303000000000002</v>
      </c>
    </row>
    <row r="368" spans="1:13">
      <c r="A368" s="245">
        <v>358</v>
      </c>
      <c r="B368" s="428" t="s">
        <v>459</v>
      </c>
      <c r="C368" s="425">
        <v>225.65</v>
      </c>
      <c r="D368" s="426">
        <v>225.63333333333335</v>
      </c>
      <c r="E368" s="426">
        <v>223.31666666666672</v>
      </c>
      <c r="F368" s="426">
        <v>220.98333333333338</v>
      </c>
      <c r="G368" s="426">
        <v>218.66666666666674</v>
      </c>
      <c r="H368" s="426">
        <v>227.9666666666667</v>
      </c>
      <c r="I368" s="426">
        <v>230.28333333333336</v>
      </c>
      <c r="J368" s="426">
        <v>232.61666666666667</v>
      </c>
      <c r="K368" s="425">
        <v>227.95</v>
      </c>
      <c r="L368" s="425">
        <v>223.3</v>
      </c>
      <c r="M368" s="425">
        <v>6.3633300000000004</v>
      </c>
    </row>
    <row r="369" spans="1:13">
      <c r="A369" s="245">
        <v>359</v>
      </c>
      <c r="B369" s="428" t="s">
        <v>460</v>
      </c>
      <c r="C369" s="425">
        <v>820.6</v>
      </c>
      <c r="D369" s="426">
        <v>816.18333333333339</v>
      </c>
      <c r="E369" s="426">
        <v>809.36666666666679</v>
      </c>
      <c r="F369" s="426">
        <v>798.13333333333344</v>
      </c>
      <c r="G369" s="426">
        <v>791.31666666666683</v>
      </c>
      <c r="H369" s="426">
        <v>827.41666666666674</v>
      </c>
      <c r="I369" s="426">
        <v>834.23333333333335</v>
      </c>
      <c r="J369" s="426">
        <v>845.4666666666667</v>
      </c>
      <c r="K369" s="425">
        <v>823</v>
      </c>
      <c r="L369" s="425">
        <v>804.95</v>
      </c>
      <c r="M369" s="425">
        <v>0.36841000000000002</v>
      </c>
    </row>
    <row r="370" spans="1:13">
      <c r="A370" s="245">
        <v>360</v>
      </c>
      <c r="B370" s="428" t="s">
        <v>160</v>
      </c>
      <c r="C370" s="425">
        <v>2155.1999999999998</v>
      </c>
      <c r="D370" s="426">
        <v>2156.4166666666665</v>
      </c>
      <c r="E370" s="426">
        <v>2134.0333333333328</v>
      </c>
      <c r="F370" s="426">
        <v>2112.8666666666663</v>
      </c>
      <c r="G370" s="426">
        <v>2090.4833333333327</v>
      </c>
      <c r="H370" s="426">
        <v>2177.583333333333</v>
      </c>
      <c r="I370" s="426">
        <v>2199.9666666666672</v>
      </c>
      <c r="J370" s="426">
        <v>2221.1333333333332</v>
      </c>
      <c r="K370" s="425">
        <v>2178.8000000000002</v>
      </c>
      <c r="L370" s="425">
        <v>2135.25</v>
      </c>
      <c r="M370" s="425">
        <v>2.75535</v>
      </c>
    </row>
    <row r="371" spans="1:13">
      <c r="A371" s="245">
        <v>361</v>
      </c>
      <c r="B371" s="428" t="s">
        <v>157</v>
      </c>
      <c r="C371" s="425">
        <v>2417.0500000000002</v>
      </c>
      <c r="D371" s="426">
        <v>2447.8333333333335</v>
      </c>
      <c r="E371" s="426">
        <v>2374.7666666666669</v>
      </c>
      <c r="F371" s="426">
        <v>2332.4833333333336</v>
      </c>
      <c r="G371" s="426">
        <v>2259.416666666667</v>
      </c>
      <c r="H371" s="426">
        <v>2490.1166666666668</v>
      </c>
      <c r="I371" s="426">
        <v>2563.1833333333334</v>
      </c>
      <c r="J371" s="426">
        <v>2605.4666666666667</v>
      </c>
      <c r="K371" s="425">
        <v>2520.9</v>
      </c>
      <c r="L371" s="425">
        <v>2405.5500000000002</v>
      </c>
      <c r="M371" s="425">
        <v>13.875540000000001</v>
      </c>
    </row>
    <row r="372" spans="1:13">
      <c r="A372" s="245">
        <v>362</v>
      </c>
      <c r="B372" s="428" t="s">
        <v>756</v>
      </c>
      <c r="C372" s="425">
        <v>1005.85</v>
      </c>
      <c r="D372" s="426">
        <v>997.63333333333321</v>
      </c>
      <c r="E372" s="426">
        <v>985.26666666666642</v>
      </c>
      <c r="F372" s="426">
        <v>964.68333333333317</v>
      </c>
      <c r="G372" s="426">
        <v>952.31666666666638</v>
      </c>
      <c r="H372" s="426">
        <v>1018.2166666666665</v>
      </c>
      <c r="I372" s="426">
        <v>1030.5833333333333</v>
      </c>
      <c r="J372" s="426">
        <v>1051.1666666666665</v>
      </c>
      <c r="K372" s="425">
        <v>1010</v>
      </c>
      <c r="L372" s="425">
        <v>977.05</v>
      </c>
      <c r="M372" s="425">
        <v>1.50356</v>
      </c>
    </row>
    <row r="373" spans="1:13">
      <c r="A373" s="245">
        <v>363</v>
      </c>
      <c r="B373" s="428" t="s">
        <v>461</v>
      </c>
      <c r="C373" s="425">
        <v>1948.55</v>
      </c>
      <c r="D373" s="426">
        <v>1956.8</v>
      </c>
      <c r="E373" s="426">
        <v>1931.75</v>
      </c>
      <c r="F373" s="426">
        <v>1914.95</v>
      </c>
      <c r="G373" s="426">
        <v>1889.9</v>
      </c>
      <c r="H373" s="426">
        <v>1973.6</v>
      </c>
      <c r="I373" s="426">
        <v>1998.6499999999996</v>
      </c>
      <c r="J373" s="426">
        <v>2015.4499999999998</v>
      </c>
      <c r="K373" s="425">
        <v>1981.85</v>
      </c>
      <c r="L373" s="425">
        <v>1940</v>
      </c>
      <c r="M373" s="425">
        <v>1.34196</v>
      </c>
    </row>
    <row r="374" spans="1:13">
      <c r="A374" s="245">
        <v>364</v>
      </c>
      <c r="B374" s="428" t="s">
        <v>757</v>
      </c>
      <c r="C374" s="425">
        <v>1332.45</v>
      </c>
      <c r="D374" s="426">
        <v>1335.0333333333333</v>
      </c>
      <c r="E374" s="426">
        <v>1325.0666666666666</v>
      </c>
      <c r="F374" s="426">
        <v>1317.6833333333334</v>
      </c>
      <c r="G374" s="426">
        <v>1307.7166666666667</v>
      </c>
      <c r="H374" s="426">
        <v>1342.4166666666665</v>
      </c>
      <c r="I374" s="426">
        <v>1352.3833333333332</v>
      </c>
      <c r="J374" s="426">
        <v>1359.7666666666664</v>
      </c>
      <c r="K374" s="425">
        <v>1345</v>
      </c>
      <c r="L374" s="425">
        <v>1327.65</v>
      </c>
      <c r="M374" s="425">
        <v>0.53527000000000002</v>
      </c>
    </row>
    <row r="375" spans="1:13">
      <c r="A375" s="245">
        <v>365</v>
      </c>
      <c r="B375" s="428" t="s">
        <v>159</v>
      </c>
      <c r="C375" s="425">
        <v>124.15</v>
      </c>
      <c r="D375" s="426">
        <v>124.46666666666665</v>
      </c>
      <c r="E375" s="426">
        <v>123.08333333333331</v>
      </c>
      <c r="F375" s="426">
        <v>122.01666666666667</v>
      </c>
      <c r="G375" s="426">
        <v>120.63333333333333</v>
      </c>
      <c r="H375" s="426">
        <v>125.5333333333333</v>
      </c>
      <c r="I375" s="426">
        <v>126.91666666666666</v>
      </c>
      <c r="J375" s="426">
        <v>127.98333333333329</v>
      </c>
      <c r="K375" s="425">
        <v>125.85</v>
      </c>
      <c r="L375" s="425">
        <v>123.4</v>
      </c>
      <c r="M375" s="425">
        <v>58.224089999999997</v>
      </c>
    </row>
    <row r="376" spans="1:13">
      <c r="A376" s="245">
        <v>366</v>
      </c>
      <c r="B376" s="428" t="s">
        <v>162</v>
      </c>
      <c r="C376" s="425">
        <v>231.85</v>
      </c>
      <c r="D376" s="426">
        <v>231.68333333333331</v>
      </c>
      <c r="E376" s="426">
        <v>230.86666666666662</v>
      </c>
      <c r="F376" s="426">
        <v>229.8833333333333</v>
      </c>
      <c r="G376" s="426">
        <v>229.06666666666661</v>
      </c>
      <c r="H376" s="426">
        <v>232.66666666666663</v>
      </c>
      <c r="I376" s="426">
        <v>233.48333333333329</v>
      </c>
      <c r="J376" s="426">
        <v>234.46666666666664</v>
      </c>
      <c r="K376" s="425">
        <v>232.5</v>
      </c>
      <c r="L376" s="425">
        <v>230.7</v>
      </c>
      <c r="M376" s="425">
        <v>56.191490000000002</v>
      </c>
    </row>
    <row r="377" spans="1:13">
      <c r="A377" s="245">
        <v>367</v>
      </c>
      <c r="B377" s="428" t="s">
        <v>462</v>
      </c>
      <c r="C377" s="425">
        <v>374.7</v>
      </c>
      <c r="D377" s="426">
        <v>369.9666666666667</v>
      </c>
      <c r="E377" s="426">
        <v>363.73333333333341</v>
      </c>
      <c r="F377" s="426">
        <v>352.76666666666671</v>
      </c>
      <c r="G377" s="426">
        <v>346.53333333333342</v>
      </c>
      <c r="H377" s="426">
        <v>380.93333333333339</v>
      </c>
      <c r="I377" s="426">
        <v>387.16666666666674</v>
      </c>
      <c r="J377" s="426">
        <v>398.13333333333338</v>
      </c>
      <c r="K377" s="425">
        <v>376.2</v>
      </c>
      <c r="L377" s="425">
        <v>359</v>
      </c>
      <c r="M377" s="425">
        <v>8.6235800000000005</v>
      </c>
    </row>
    <row r="378" spans="1:13">
      <c r="A378" s="245">
        <v>368</v>
      </c>
      <c r="B378" s="428" t="s">
        <v>270</v>
      </c>
      <c r="C378" s="425">
        <v>289.39999999999998</v>
      </c>
      <c r="D378" s="426">
        <v>289.5333333333333</v>
      </c>
      <c r="E378" s="426">
        <v>285.56666666666661</v>
      </c>
      <c r="F378" s="426">
        <v>281.73333333333329</v>
      </c>
      <c r="G378" s="426">
        <v>277.76666666666659</v>
      </c>
      <c r="H378" s="426">
        <v>293.36666666666662</v>
      </c>
      <c r="I378" s="426">
        <v>297.33333333333331</v>
      </c>
      <c r="J378" s="426">
        <v>301.16666666666663</v>
      </c>
      <c r="K378" s="425">
        <v>293.5</v>
      </c>
      <c r="L378" s="425">
        <v>285.7</v>
      </c>
      <c r="M378" s="425">
        <v>3.0676000000000001</v>
      </c>
    </row>
    <row r="379" spans="1:13">
      <c r="A379" s="245">
        <v>369</v>
      </c>
      <c r="B379" s="428" t="s">
        <v>463</v>
      </c>
      <c r="C379" s="425">
        <v>130.6</v>
      </c>
      <c r="D379" s="426">
        <v>131</v>
      </c>
      <c r="E379" s="426">
        <v>129.6</v>
      </c>
      <c r="F379" s="426">
        <v>128.6</v>
      </c>
      <c r="G379" s="426">
        <v>127.19999999999999</v>
      </c>
      <c r="H379" s="426">
        <v>132</v>
      </c>
      <c r="I379" s="426">
        <v>133.39999999999998</v>
      </c>
      <c r="J379" s="426">
        <v>134.4</v>
      </c>
      <c r="K379" s="425">
        <v>132.4</v>
      </c>
      <c r="L379" s="425">
        <v>130</v>
      </c>
      <c r="M379" s="425">
        <v>2.5303399999999998</v>
      </c>
    </row>
    <row r="380" spans="1:13">
      <c r="A380" s="245">
        <v>370</v>
      </c>
      <c r="B380" s="428" t="s">
        <v>464</v>
      </c>
      <c r="C380" s="425">
        <v>5809.3</v>
      </c>
      <c r="D380" s="426">
        <v>5826.4333333333334</v>
      </c>
      <c r="E380" s="426">
        <v>5777.8666666666668</v>
      </c>
      <c r="F380" s="426">
        <v>5746.4333333333334</v>
      </c>
      <c r="G380" s="426">
        <v>5697.8666666666668</v>
      </c>
      <c r="H380" s="426">
        <v>5857.8666666666668</v>
      </c>
      <c r="I380" s="426">
        <v>5906.4333333333343</v>
      </c>
      <c r="J380" s="426">
        <v>5937.8666666666668</v>
      </c>
      <c r="K380" s="425">
        <v>5875</v>
      </c>
      <c r="L380" s="425">
        <v>5795</v>
      </c>
      <c r="M380" s="425">
        <v>5.04E-2</v>
      </c>
    </row>
    <row r="381" spans="1:13">
      <c r="A381" s="245">
        <v>371</v>
      </c>
      <c r="B381" s="428" t="s">
        <v>271</v>
      </c>
      <c r="C381" s="425">
        <v>13605.4</v>
      </c>
      <c r="D381" s="426">
        <v>13693.166666666666</v>
      </c>
      <c r="E381" s="426">
        <v>13438.233333333332</v>
      </c>
      <c r="F381" s="426">
        <v>13271.066666666666</v>
      </c>
      <c r="G381" s="426">
        <v>13016.133333333331</v>
      </c>
      <c r="H381" s="426">
        <v>13860.333333333332</v>
      </c>
      <c r="I381" s="426">
        <v>14115.266666666666</v>
      </c>
      <c r="J381" s="426">
        <v>14282.433333333332</v>
      </c>
      <c r="K381" s="425">
        <v>13948.1</v>
      </c>
      <c r="L381" s="425">
        <v>13526</v>
      </c>
      <c r="M381" s="425">
        <v>2.9340000000000001E-2</v>
      </c>
    </row>
    <row r="382" spans="1:13">
      <c r="A382" s="245">
        <v>372</v>
      </c>
      <c r="B382" s="428" t="s">
        <v>161</v>
      </c>
      <c r="C382" s="425">
        <v>43.35</v>
      </c>
      <c r="D382" s="426">
        <v>43.216666666666669</v>
      </c>
      <c r="E382" s="426">
        <v>42.733333333333334</v>
      </c>
      <c r="F382" s="426">
        <v>42.116666666666667</v>
      </c>
      <c r="G382" s="426">
        <v>41.633333333333333</v>
      </c>
      <c r="H382" s="426">
        <v>43.833333333333336</v>
      </c>
      <c r="I382" s="426">
        <v>44.31666666666667</v>
      </c>
      <c r="J382" s="426">
        <v>44.933333333333337</v>
      </c>
      <c r="K382" s="425">
        <v>43.7</v>
      </c>
      <c r="L382" s="425">
        <v>42.6</v>
      </c>
      <c r="M382" s="425">
        <v>1655.9628499999999</v>
      </c>
    </row>
    <row r="383" spans="1:13">
      <c r="A383" s="245">
        <v>373</v>
      </c>
      <c r="B383" s="428" t="s">
        <v>272</v>
      </c>
      <c r="C383" s="425">
        <v>840.95</v>
      </c>
      <c r="D383" s="426">
        <v>832.51666666666677</v>
      </c>
      <c r="E383" s="426">
        <v>815.13333333333355</v>
      </c>
      <c r="F383" s="426">
        <v>789.31666666666683</v>
      </c>
      <c r="G383" s="426">
        <v>771.93333333333362</v>
      </c>
      <c r="H383" s="426">
        <v>858.33333333333348</v>
      </c>
      <c r="I383" s="426">
        <v>875.7166666666667</v>
      </c>
      <c r="J383" s="426">
        <v>901.53333333333342</v>
      </c>
      <c r="K383" s="425">
        <v>849.9</v>
      </c>
      <c r="L383" s="425">
        <v>806.7</v>
      </c>
      <c r="M383" s="425">
        <v>0.80257999999999996</v>
      </c>
    </row>
    <row r="384" spans="1:13">
      <c r="A384" s="245">
        <v>374</v>
      </c>
      <c r="B384" s="428" t="s">
        <v>165</v>
      </c>
      <c r="C384" s="425">
        <v>214.7</v>
      </c>
      <c r="D384" s="426">
        <v>214.78333333333333</v>
      </c>
      <c r="E384" s="426">
        <v>211.56666666666666</v>
      </c>
      <c r="F384" s="426">
        <v>208.43333333333334</v>
      </c>
      <c r="G384" s="426">
        <v>205.21666666666667</v>
      </c>
      <c r="H384" s="426">
        <v>217.91666666666666</v>
      </c>
      <c r="I384" s="426">
        <v>221.1333333333333</v>
      </c>
      <c r="J384" s="426">
        <v>224.26666666666665</v>
      </c>
      <c r="K384" s="425">
        <v>218</v>
      </c>
      <c r="L384" s="425">
        <v>211.65</v>
      </c>
      <c r="M384" s="425">
        <v>69.429259999999999</v>
      </c>
    </row>
    <row r="385" spans="1:13">
      <c r="A385" s="245">
        <v>375</v>
      </c>
      <c r="B385" s="428" t="s">
        <v>166</v>
      </c>
      <c r="C385" s="425">
        <v>142.55000000000001</v>
      </c>
      <c r="D385" s="426">
        <v>143.31666666666666</v>
      </c>
      <c r="E385" s="426">
        <v>141.53333333333333</v>
      </c>
      <c r="F385" s="426">
        <v>140.51666666666668</v>
      </c>
      <c r="G385" s="426">
        <v>138.73333333333335</v>
      </c>
      <c r="H385" s="426">
        <v>144.33333333333331</v>
      </c>
      <c r="I385" s="426">
        <v>146.11666666666662</v>
      </c>
      <c r="J385" s="426">
        <v>147.1333333333333</v>
      </c>
      <c r="K385" s="425">
        <v>145.1</v>
      </c>
      <c r="L385" s="425">
        <v>142.30000000000001</v>
      </c>
      <c r="M385" s="425">
        <v>29.023050000000001</v>
      </c>
    </row>
    <row r="386" spans="1:13">
      <c r="A386" s="245">
        <v>376</v>
      </c>
      <c r="B386" s="428" t="s">
        <v>465</v>
      </c>
      <c r="C386" s="425">
        <v>276.64999999999998</v>
      </c>
      <c r="D386" s="426">
        <v>275.95</v>
      </c>
      <c r="E386" s="426">
        <v>269.89999999999998</v>
      </c>
      <c r="F386" s="426">
        <v>263.14999999999998</v>
      </c>
      <c r="G386" s="426">
        <v>257.09999999999997</v>
      </c>
      <c r="H386" s="426">
        <v>282.7</v>
      </c>
      <c r="I386" s="426">
        <v>288.75000000000006</v>
      </c>
      <c r="J386" s="426">
        <v>295.5</v>
      </c>
      <c r="K386" s="425">
        <v>282</v>
      </c>
      <c r="L386" s="425">
        <v>269.2</v>
      </c>
      <c r="M386" s="425">
        <v>8.9644999999999992</v>
      </c>
    </row>
    <row r="387" spans="1:13">
      <c r="A387" s="245">
        <v>377</v>
      </c>
      <c r="B387" s="428" t="s">
        <v>466</v>
      </c>
      <c r="C387" s="425">
        <v>777.55</v>
      </c>
      <c r="D387" s="426">
        <v>776.11666666666667</v>
      </c>
      <c r="E387" s="426">
        <v>768.93333333333339</v>
      </c>
      <c r="F387" s="426">
        <v>760.31666666666672</v>
      </c>
      <c r="G387" s="426">
        <v>753.13333333333344</v>
      </c>
      <c r="H387" s="426">
        <v>784.73333333333335</v>
      </c>
      <c r="I387" s="426">
        <v>791.91666666666652</v>
      </c>
      <c r="J387" s="426">
        <v>800.5333333333333</v>
      </c>
      <c r="K387" s="425">
        <v>783.3</v>
      </c>
      <c r="L387" s="425">
        <v>767.5</v>
      </c>
      <c r="M387" s="425">
        <v>10.595330000000001</v>
      </c>
    </row>
    <row r="388" spans="1:13">
      <c r="A388" s="245">
        <v>378</v>
      </c>
      <c r="B388" s="428" t="s">
        <v>467</v>
      </c>
      <c r="C388" s="425">
        <v>32.549999999999997</v>
      </c>
      <c r="D388" s="426">
        <v>32.75</v>
      </c>
      <c r="E388" s="426">
        <v>32.299999999999997</v>
      </c>
      <c r="F388" s="426">
        <v>32.049999999999997</v>
      </c>
      <c r="G388" s="426">
        <v>31.599999999999994</v>
      </c>
      <c r="H388" s="426">
        <v>33</v>
      </c>
      <c r="I388" s="426">
        <v>33.450000000000003</v>
      </c>
      <c r="J388" s="426">
        <v>33.700000000000003</v>
      </c>
      <c r="K388" s="425">
        <v>33.200000000000003</v>
      </c>
      <c r="L388" s="425">
        <v>32.5</v>
      </c>
      <c r="M388" s="425">
        <v>35.272840000000002</v>
      </c>
    </row>
    <row r="389" spans="1:13">
      <c r="A389" s="245">
        <v>379</v>
      </c>
      <c r="B389" s="428" t="s">
        <v>468</v>
      </c>
      <c r="C389" s="425">
        <v>192.1</v>
      </c>
      <c r="D389" s="426">
        <v>192.26666666666665</v>
      </c>
      <c r="E389" s="426">
        <v>189.83333333333331</v>
      </c>
      <c r="F389" s="426">
        <v>187.56666666666666</v>
      </c>
      <c r="G389" s="426">
        <v>185.13333333333333</v>
      </c>
      <c r="H389" s="426">
        <v>194.5333333333333</v>
      </c>
      <c r="I389" s="426">
        <v>196.96666666666664</v>
      </c>
      <c r="J389" s="426">
        <v>199.23333333333329</v>
      </c>
      <c r="K389" s="425">
        <v>194.7</v>
      </c>
      <c r="L389" s="425">
        <v>190</v>
      </c>
      <c r="M389" s="425">
        <v>25.109210000000001</v>
      </c>
    </row>
    <row r="390" spans="1:13">
      <c r="A390" s="245">
        <v>380</v>
      </c>
      <c r="B390" s="428" t="s">
        <v>273</v>
      </c>
      <c r="C390" s="425">
        <v>571.79999999999995</v>
      </c>
      <c r="D390" s="426">
        <v>573.65</v>
      </c>
      <c r="E390" s="426">
        <v>562.5</v>
      </c>
      <c r="F390" s="426">
        <v>553.20000000000005</v>
      </c>
      <c r="G390" s="426">
        <v>542.05000000000007</v>
      </c>
      <c r="H390" s="426">
        <v>582.94999999999993</v>
      </c>
      <c r="I390" s="426">
        <v>594.0999999999998</v>
      </c>
      <c r="J390" s="426">
        <v>603.39999999999986</v>
      </c>
      <c r="K390" s="425">
        <v>584.79999999999995</v>
      </c>
      <c r="L390" s="425">
        <v>564.35</v>
      </c>
      <c r="M390" s="425">
        <v>2.0634700000000001</v>
      </c>
    </row>
    <row r="391" spans="1:13">
      <c r="A391" s="245">
        <v>381</v>
      </c>
      <c r="B391" s="428" t="s">
        <v>469</v>
      </c>
      <c r="C391" s="425">
        <v>327.8</v>
      </c>
      <c r="D391" s="426">
        <v>328.1</v>
      </c>
      <c r="E391" s="426">
        <v>325.80000000000007</v>
      </c>
      <c r="F391" s="426">
        <v>323.80000000000007</v>
      </c>
      <c r="G391" s="426">
        <v>321.50000000000011</v>
      </c>
      <c r="H391" s="426">
        <v>330.1</v>
      </c>
      <c r="I391" s="426">
        <v>332.4</v>
      </c>
      <c r="J391" s="426">
        <v>334.4</v>
      </c>
      <c r="K391" s="425">
        <v>330.4</v>
      </c>
      <c r="L391" s="425">
        <v>326.10000000000002</v>
      </c>
      <c r="M391" s="425">
        <v>4.3514600000000003</v>
      </c>
    </row>
    <row r="392" spans="1:13">
      <c r="A392" s="245">
        <v>382</v>
      </c>
      <c r="B392" s="428" t="s">
        <v>470</v>
      </c>
      <c r="C392" s="425">
        <v>80.599999999999994</v>
      </c>
      <c r="D392" s="426">
        <v>80.849999999999994</v>
      </c>
      <c r="E392" s="426">
        <v>80.149999999999991</v>
      </c>
      <c r="F392" s="426">
        <v>79.7</v>
      </c>
      <c r="G392" s="426">
        <v>79</v>
      </c>
      <c r="H392" s="426">
        <v>81.299999999999983</v>
      </c>
      <c r="I392" s="426">
        <v>81.999999999999972</v>
      </c>
      <c r="J392" s="426">
        <v>82.449999999999974</v>
      </c>
      <c r="K392" s="425">
        <v>81.55</v>
      </c>
      <c r="L392" s="425">
        <v>80.400000000000006</v>
      </c>
      <c r="M392" s="425">
        <v>19.145420000000001</v>
      </c>
    </row>
    <row r="393" spans="1:13">
      <c r="A393" s="245">
        <v>383</v>
      </c>
      <c r="B393" s="428" t="s">
        <v>471</v>
      </c>
      <c r="C393" s="425">
        <v>2035.25</v>
      </c>
      <c r="D393" s="426">
        <v>2036.8833333333332</v>
      </c>
      <c r="E393" s="426">
        <v>2013.7666666666664</v>
      </c>
      <c r="F393" s="426">
        <v>1992.2833333333333</v>
      </c>
      <c r="G393" s="426">
        <v>1969.1666666666665</v>
      </c>
      <c r="H393" s="426">
        <v>2058.3666666666663</v>
      </c>
      <c r="I393" s="426">
        <v>2081.4833333333331</v>
      </c>
      <c r="J393" s="426">
        <v>2102.9666666666662</v>
      </c>
      <c r="K393" s="425">
        <v>2060</v>
      </c>
      <c r="L393" s="425">
        <v>2015.4</v>
      </c>
      <c r="M393" s="425">
        <v>0.1125</v>
      </c>
    </row>
    <row r="394" spans="1:13">
      <c r="A394" s="245">
        <v>384</v>
      </c>
      <c r="B394" s="428" t="s">
        <v>472</v>
      </c>
      <c r="C394" s="425">
        <v>413.9</v>
      </c>
      <c r="D394" s="426">
        <v>415.0333333333333</v>
      </c>
      <c r="E394" s="426">
        <v>409.16666666666663</v>
      </c>
      <c r="F394" s="426">
        <v>404.43333333333334</v>
      </c>
      <c r="G394" s="426">
        <v>398.56666666666666</v>
      </c>
      <c r="H394" s="426">
        <v>419.76666666666659</v>
      </c>
      <c r="I394" s="426">
        <v>425.63333333333327</v>
      </c>
      <c r="J394" s="426">
        <v>430.36666666666656</v>
      </c>
      <c r="K394" s="425">
        <v>420.9</v>
      </c>
      <c r="L394" s="425">
        <v>410.3</v>
      </c>
      <c r="M394" s="425">
        <v>5.8544999999999998</v>
      </c>
    </row>
    <row r="395" spans="1:13">
      <c r="A395" s="245">
        <v>385</v>
      </c>
      <c r="B395" s="428" t="s">
        <v>473</v>
      </c>
      <c r="C395" s="425">
        <v>265.7</v>
      </c>
      <c r="D395" s="426">
        <v>266.40000000000003</v>
      </c>
      <c r="E395" s="426">
        <v>261.30000000000007</v>
      </c>
      <c r="F395" s="426">
        <v>256.90000000000003</v>
      </c>
      <c r="G395" s="426">
        <v>251.80000000000007</v>
      </c>
      <c r="H395" s="426">
        <v>270.80000000000007</v>
      </c>
      <c r="I395" s="426">
        <v>275.90000000000009</v>
      </c>
      <c r="J395" s="426">
        <v>280.30000000000007</v>
      </c>
      <c r="K395" s="425">
        <v>271.5</v>
      </c>
      <c r="L395" s="425">
        <v>262</v>
      </c>
      <c r="M395" s="425">
        <v>4.8968499999999997</v>
      </c>
    </row>
    <row r="396" spans="1:13">
      <c r="A396" s="245">
        <v>386</v>
      </c>
      <c r="B396" s="428" t="s">
        <v>474</v>
      </c>
      <c r="C396" s="425">
        <v>1171.9000000000001</v>
      </c>
      <c r="D396" s="426">
        <v>1184.05</v>
      </c>
      <c r="E396" s="426">
        <v>1149.0999999999999</v>
      </c>
      <c r="F396" s="426">
        <v>1126.3</v>
      </c>
      <c r="G396" s="426">
        <v>1091.3499999999999</v>
      </c>
      <c r="H396" s="426">
        <v>1206.8499999999999</v>
      </c>
      <c r="I396" s="426">
        <v>1241.8000000000002</v>
      </c>
      <c r="J396" s="426">
        <v>1264.5999999999999</v>
      </c>
      <c r="K396" s="425">
        <v>1219</v>
      </c>
      <c r="L396" s="425">
        <v>1161.25</v>
      </c>
      <c r="M396" s="425">
        <v>4.23956</v>
      </c>
    </row>
    <row r="397" spans="1:13">
      <c r="A397" s="245">
        <v>387</v>
      </c>
      <c r="B397" s="428" t="s">
        <v>167</v>
      </c>
      <c r="C397" s="425">
        <v>2086</v>
      </c>
      <c r="D397" s="426">
        <v>2097.8333333333335</v>
      </c>
      <c r="E397" s="426">
        <v>2069.166666666667</v>
      </c>
      <c r="F397" s="426">
        <v>2052.3333333333335</v>
      </c>
      <c r="G397" s="426">
        <v>2023.666666666667</v>
      </c>
      <c r="H397" s="426">
        <v>2114.666666666667</v>
      </c>
      <c r="I397" s="426">
        <v>2143.3333333333339</v>
      </c>
      <c r="J397" s="426">
        <v>2160.166666666667</v>
      </c>
      <c r="K397" s="425">
        <v>2126.5</v>
      </c>
      <c r="L397" s="425">
        <v>2081</v>
      </c>
      <c r="M397" s="425">
        <v>93.578519999999997</v>
      </c>
    </row>
    <row r="398" spans="1:13">
      <c r="A398" s="245">
        <v>388</v>
      </c>
      <c r="B398" s="428" t="s">
        <v>814</v>
      </c>
      <c r="C398" s="425">
        <v>960.2</v>
      </c>
      <c r="D398" s="426">
        <v>964.5333333333333</v>
      </c>
      <c r="E398" s="426">
        <v>950.06666666666661</v>
      </c>
      <c r="F398" s="426">
        <v>939.93333333333328</v>
      </c>
      <c r="G398" s="426">
        <v>925.46666666666658</v>
      </c>
      <c r="H398" s="426">
        <v>974.66666666666663</v>
      </c>
      <c r="I398" s="426">
        <v>989.13333333333333</v>
      </c>
      <c r="J398" s="426">
        <v>999.26666666666665</v>
      </c>
      <c r="K398" s="425">
        <v>979</v>
      </c>
      <c r="L398" s="425">
        <v>954.4</v>
      </c>
      <c r="M398" s="425">
        <v>21.9971</v>
      </c>
    </row>
    <row r="399" spans="1:13">
      <c r="A399" s="245">
        <v>389</v>
      </c>
      <c r="B399" s="428" t="s">
        <v>274</v>
      </c>
      <c r="C399" s="425">
        <v>1002.1</v>
      </c>
      <c r="D399" s="426">
        <v>1006.6</v>
      </c>
      <c r="E399" s="426">
        <v>993.5</v>
      </c>
      <c r="F399" s="426">
        <v>984.9</v>
      </c>
      <c r="G399" s="426">
        <v>971.8</v>
      </c>
      <c r="H399" s="426">
        <v>1015.2</v>
      </c>
      <c r="I399" s="426">
        <v>1028.3000000000002</v>
      </c>
      <c r="J399" s="426">
        <v>1036.9000000000001</v>
      </c>
      <c r="K399" s="425">
        <v>1019.7</v>
      </c>
      <c r="L399" s="425">
        <v>998</v>
      </c>
      <c r="M399" s="425">
        <v>11.07325</v>
      </c>
    </row>
    <row r="400" spans="1:13">
      <c r="A400" s="245">
        <v>390</v>
      </c>
      <c r="B400" s="428" t="s">
        <v>476</v>
      </c>
      <c r="C400" s="425">
        <v>28.8</v>
      </c>
      <c r="D400" s="426">
        <v>28.966666666666669</v>
      </c>
      <c r="E400" s="426">
        <v>28.533333333333339</v>
      </c>
      <c r="F400" s="426">
        <v>28.266666666666669</v>
      </c>
      <c r="G400" s="426">
        <v>27.833333333333339</v>
      </c>
      <c r="H400" s="426">
        <v>29.233333333333338</v>
      </c>
      <c r="I400" s="426">
        <v>29.666666666666668</v>
      </c>
      <c r="J400" s="426">
        <v>29.933333333333337</v>
      </c>
      <c r="K400" s="425">
        <v>29.4</v>
      </c>
      <c r="L400" s="425">
        <v>28.7</v>
      </c>
      <c r="M400" s="425">
        <v>42.56279</v>
      </c>
    </row>
    <row r="401" spans="1:13">
      <c r="A401" s="245">
        <v>391</v>
      </c>
      <c r="B401" s="428" t="s">
        <v>477</v>
      </c>
      <c r="C401" s="425">
        <v>2578.75</v>
      </c>
      <c r="D401" s="426">
        <v>2589.25</v>
      </c>
      <c r="E401" s="426">
        <v>2553.5</v>
      </c>
      <c r="F401" s="426">
        <v>2528.25</v>
      </c>
      <c r="G401" s="426">
        <v>2492.5</v>
      </c>
      <c r="H401" s="426">
        <v>2614.5</v>
      </c>
      <c r="I401" s="426">
        <v>2650.25</v>
      </c>
      <c r="J401" s="426">
        <v>2675.5</v>
      </c>
      <c r="K401" s="425">
        <v>2625</v>
      </c>
      <c r="L401" s="425">
        <v>2564</v>
      </c>
      <c r="M401" s="425">
        <v>8.9410000000000003E-2</v>
      </c>
    </row>
    <row r="402" spans="1:13">
      <c r="A402" s="245">
        <v>392</v>
      </c>
      <c r="B402" s="428" t="s">
        <v>172</v>
      </c>
      <c r="C402" s="425">
        <v>7118.65</v>
      </c>
      <c r="D402" s="426">
        <v>7102.6500000000005</v>
      </c>
      <c r="E402" s="426">
        <v>7061.0000000000009</v>
      </c>
      <c r="F402" s="426">
        <v>7003.35</v>
      </c>
      <c r="G402" s="426">
        <v>6961.7000000000007</v>
      </c>
      <c r="H402" s="426">
        <v>7160.3000000000011</v>
      </c>
      <c r="I402" s="426">
        <v>7201.9500000000007</v>
      </c>
      <c r="J402" s="426">
        <v>7259.6000000000013</v>
      </c>
      <c r="K402" s="425">
        <v>7144.3</v>
      </c>
      <c r="L402" s="425">
        <v>7045</v>
      </c>
      <c r="M402" s="425">
        <v>0.63197999999999999</v>
      </c>
    </row>
    <row r="403" spans="1:13">
      <c r="A403" s="245">
        <v>393</v>
      </c>
      <c r="B403" s="428" t="s">
        <v>478</v>
      </c>
      <c r="C403" s="425">
        <v>7624.95</v>
      </c>
      <c r="D403" s="426">
        <v>7658.2833333333328</v>
      </c>
      <c r="E403" s="426">
        <v>7581.5666666666657</v>
      </c>
      <c r="F403" s="426">
        <v>7538.1833333333325</v>
      </c>
      <c r="G403" s="426">
        <v>7461.4666666666653</v>
      </c>
      <c r="H403" s="426">
        <v>7701.6666666666661</v>
      </c>
      <c r="I403" s="426">
        <v>7778.3833333333332</v>
      </c>
      <c r="J403" s="426">
        <v>7821.7666666666664</v>
      </c>
      <c r="K403" s="425">
        <v>7735</v>
      </c>
      <c r="L403" s="425">
        <v>7614.9</v>
      </c>
      <c r="M403" s="425">
        <v>0.18490999999999999</v>
      </c>
    </row>
    <row r="404" spans="1:13">
      <c r="A404" s="245">
        <v>394</v>
      </c>
      <c r="B404" s="428" t="s">
        <v>479</v>
      </c>
      <c r="C404" s="425">
        <v>5653.3</v>
      </c>
      <c r="D404" s="426">
        <v>5679.75</v>
      </c>
      <c r="E404" s="426">
        <v>5611.55</v>
      </c>
      <c r="F404" s="426">
        <v>5569.8</v>
      </c>
      <c r="G404" s="426">
        <v>5501.6</v>
      </c>
      <c r="H404" s="426">
        <v>5721.5</v>
      </c>
      <c r="I404" s="426">
        <v>5789.7000000000007</v>
      </c>
      <c r="J404" s="426">
        <v>5831.45</v>
      </c>
      <c r="K404" s="425">
        <v>5747.95</v>
      </c>
      <c r="L404" s="425">
        <v>5638</v>
      </c>
      <c r="M404" s="425">
        <v>0.13958000000000001</v>
      </c>
    </row>
    <row r="405" spans="1:13">
      <c r="A405" s="245">
        <v>395</v>
      </c>
      <c r="B405" s="428" t="s">
        <v>759</v>
      </c>
      <c r="C405" s="425">
        <v>119.8</v>
      </c>
      <c r="D405" s="426">
        <v>119.63333333333333</v>
      </c>
      <c r="E405" s="426">
        <v>117.86666666666665</v>
      </c>
      <c r="F405" s="426">
        <v>115.93333333333332</v>
      </c>
      <c r="G405" s="426">
        <v>114.16666666666664</v>
      </c>
      <c r="H405" s="426">
        <v>121.56666666666665</v>
      </c>
      <c r="I405" s="426">
        <v>123.33333333333333</v>
      </c>
      <c r="J405" s="426">
        <v>125.26666666666665</v>
      </c>
      <c r="K405" s="425">
        <v>121.4</v>
      </c>
      <c r="L405" s="425">
        <v>117.7</v>
      </c>
      <c r="M405" s="425">
        <v>8.3113700000000001</v>
      </c>
    </row>
    <row r="406" spans="1:13">
      <c r="A406" s="245">
        <v>396</v>
      </c>
      <c r="B406" s="428" t="s">
        <v>480</v>
      </c>
      <c r="C406" s="425">
        <v>429.9</v>
      </c>
      <c r="D406" s="426">
        <v>430.26666666666671</v>
      </c>
      <c r="E406" s="426">
        <v>425.73333333333341</v>
      </c>
      <c r="F406" s="426">
        <v>421.56666666666672</v>
      </c>
      <c r="G406" s="426">
        <v>417.03333333333342</v>
      </c>
      <c r="H406" s="426">
        <v>434.43333333333339</v>
      </c>
      <c r="I406" s="426">
        <v>438.9666666666667</v>
      </c>
      <c r="J406" s="426">
        <v>443.13333333333338</v>
      </c>
      <c r="K406" s="425">
        <v>434.8</v>
      </c>
      <c r="L406" s="425">
        <v>426.1</v>
      </c>
      <c r="M406" s="425">
        <v>1.7164600000000001</v>
      </c>
    </row>
    <row r="407" spans="1:13">
      <c r="A407" s="245">
        <v>397</v>
      </c>
      <c r="B407" s="428" t="s">
        <v>761</v>
      </c>
      <c r="C407" s="425">
        <v>292.2</v>
      </c>
      <c r="D407" s="426">
        <v>284.76666666666671</v>
      </c>
      <c r="E407" s="426">
        <v>274.53333333333342</v>
      </c>
      <c r="F407" s="426">
        <v>256.86666666666673</v>
      </c>
      <c r="G407" s="426">
        <v>246.63333333333344</v>
      </c>
      <c r="H407" s="426">
        <v>302.43333333333339</v>
      </c>
      <c r="I407" s="426">
        <v>312.66666666666663</v>
      </c>
      <c r="J407" s="426">
        <v>330.33333333333337</v>
      </c>
      <c r="K407" s="425">
        <v>295</v>
      </c>
      <c r="L407" s="425">
        <v>267.10000000000002</v>
      </c>
      <c r="M407" s="425">
        <v>56.070979999999999</v>
      </c>
    </row>
    <row r="408" spans="1:13">
      <c r="A408" s="245">
        <v>398</v>
      </c>
      <c r="B408" s="428" t="s">
        <v>481</v>
      </c>
      <c r="C408" s="425">
        <v>2250.0500000000002</v>
      </c>
      <c r="D408" s="426">
        <v>2253.5166666666669</v>
      </c>
      <c r="E408" s="426">
        <v>2227.6333333333337</v>
      </c>
      <c r="F408" s="426">
        <v>2205.2166666666667</v>
      </c>
      <c r="G408" s="426">
        <v>2179.3333333333335</v>
      </c>
      <c r="H408" s="426">
        <v>2275.9333333333338</v>
      </c>
      <c r="I408" s="426">
        <v>2301.8166666666671</v>
      </c>
      <c r="J408" s="426">
        <v>2324.233333333334</v>
      </c>
      <c r="K408" s="425">
        <v>2279.4</v>
      </c>
      <c r="L408" s="425">
        <v>2231.1</v>
      </c>
      <c r="M408" s="425">
        <v>9.4130000000000005E-2</v>
      </c>
    </row>
    <row r="409" spans="1:13">
      <c r="A409" s="245">
        <v>399</v>
      </c>
      <c r="B409" s="428" t="s">
        <v>482</v>
      </c>
      <c r="C409" s="425">
        <v>556.95000000000005</v>
      </c>
      <c r="D409" s="426">
        <v>561.35</v>
      </c>
      <c r="E409" s="426">
        <v>545.70000000000005</v>
      </c>
      <c r="F409" s="426">
        <v>534.45000000000005</v>
      </c>
      <c r="G409" s="426">
        <v>518.80000000000007</v>
      </c>
      <c r="H409" s="426">
        <v>572.6</v>
      </c>
      <c r="I409" s="426">
        <v>588.24999999999989</v>
      </c>
      <c r="J409" s="426">
        <v>599.5</v>
      </c>
      <c r="K409" s="425">
        <v>577</v>
      </c>
      <c r="L409" s="425">
        <v>550.1</v>
      </c>
      <c r="M409" s="425">
        <v>4.2862900000000002</v>
      </c>
    </row>
    <row r="410" spans="1:13">
      <c r="A410" s="245">
        <v>400</v>
      </c>
      <c r="B410" s="428" t="s">
        <v>760</v>
      </c>
      <c r="C410" s="425">
        <v>111.4</v>
      </c>
      <c r="D410" s="426">
        <v>111.06666666666668</v>
      </c>
      <c r="E410" s="426">
        <v>109.18333333333335</v>
      </c>
      <c r="F410" s="426">
        <v>106.96666666666667</v>
      </c>
      <c r="G410" s="426">
        <v>105.08333333333334</v>
      </c>
      <c r="H410" s="426">
        <v>113.28333333333336</v>
      </c>
      <c r="I410" s="426">
        <v>115.16666666666669</v>
      </c>
      <c r="J410" s="426">
        <v>117.38333333333337</v>
      </c>
      <c r="K410" s="425">
        <v>112.95</v>
      </c>
      <c r="L410" s="425">
        <v>108.85</v>
      </c>
      <c r="M410" s="425">
        <v>15.640790000000001</v>
      </c>
    </row>
    <row r="411" spans="1:13">
      <c r="A411" s="245">
        <v>401</v>
      </c>
      <c r="B411" s="428" t="s">
        <v>483</v>
      </c>
      <c r="C411" s="425">
        <v>248.65</v>
      </c>
      <c r="D411" s="426">
        <v>250.68333333333331</v>
      </c>
      <c r="E411" s="426">
        <v>241.96666666666664</v>
      </c>
      <c r="F411" s="426">
        <v>235.28333333333333</v>
      </c>
      <c r="G411" s="426">
        <v>226.56666666666666</v>
      </c>
      <c r="H411" s="426">
        <v>257.36666666666662</v>
      </c>
      <c r="I411" s="426">
        <v>266.08333333333326</v>
      </c>
      <c r="J411" s="426">
        <v>272.76666666666659</v>
      </c>
      <c r="K411" s="425">
        <v>259.39999999999998</v>
      </c>
      <c r="L411" s="425">
        <v>244</v>
      </c>
      <c r="M411" s="425">
        <v>15.66736</v>
      </c>
    </row>
    <row r="412" spans="1:13">
      <c r="A412" s="245">
        <v>402</v>
      </c>
      <c r="B412" s="428" t="s">
        <v>170</v>
      </c>
      <c r="C412" s="425">
        <v>28390.2</v>
      </c>
      <c r="D412" s="426">
        <v>28561.233333333337</v>
      </c>
      <c r="E412" s="426">
        <v>28179.116666666676</v>
      </c>
      <c r="F412" s="426">
        <v>27968.03333333334</v>
      </c>
      <c r="G412" s="426">
        <v>27585.916666666679</v>
      </c>
      <c r="H412" s="426">
        <v>28772.316666666673</v>
      </c>
      <c r="I412" s="426">
        <v>29154.433333333334</v>
      </c>
      <c r="J412" s="426">
        <v>29365.51666666667</v>
      </c>
      <c r="K412" s="425">
        <v>28943.35</v>
      </c>
      <c r="L412" s="425">
        <v>28350.15</v>
      </c>
      <c r="M412" s="425">
        <v>0.21571000000000001</v>
      </c>
    </row>
    <row r="413" spans="1:13">
      <c r="A413" s="245">
        <v>403</v>
      </c>
      <c r="B413" s="428" t="s">
        <v>484</v>
      </c>
      <c r="C413" s="425">
        <v>1701.4</v>
      </c>
      <c r="D413" s="426">
        <v>1700.8666666666668</v>
      </c>
      <c r="E413" s="426">
        <v>1686.7333333333336</v>
      </c>
      <c r="F413" s="426">
        <v>1672.0666666666668</v>
      </c>
      <c r="G413" s="426">
        <v>1657.9333333333336</v>
      </c>
      <c r="H413" s="426">
        <v>1715.5333333333335</v>
      </c>
      <c r="I413" s="426">
        <v>1729.6666666666667</v>
      </c>
      <c r="J413" s="426">
        <v>1744.3333333333335</v>
      </c>
      <c r="K413" s="425">
        <v>1715</v>
      </c>
      <c r="L413" s="425">
        <v>1686.2</v>
      </c>
      <c r="M413" s="425">
        <v>0.27766000000000002</v>
      </c>
    </row>
    <row r="414" spans="1:13">
      <c r="A414" s="245">
        <v>404</v>
      </c>
      <c r="B414" s="428" t="s">
        <v>173</v>
      </c>
      <c r="C414" s="425">
        <v>1372.55</v>
      </c>
      <c r="D414" s="426">
        <v>1374.6833333333334</v>
      </c>
      <c r="E414" s="426">
        <v>1360.3666666666668</v>
      </c>
      <c r="F414" s="426">
        <v>1348.1833333333334</v>
      </c>
      <c r="G414" s="426">
        <v>1333.8666666666668</v>
      </c>
      <c r="H414" s="426">
        <v>1386.8666666666668</v>
      </c>
      <c r="I414" s="426">
        <v>1401.1833333333334</v>
      </c>
      <c r="J414" s="426">
        <v>1413.3666666666668</v>
      </c>
      <c r="K414" s="425">
        <v>1389</v>
      </c>
      <c r="L414" s="425">
        <v>1362.5</v>
      </c>
      <c r="M414" s="425">
        <v>8.2056400000000007</v>
      </c>
    </row>
    <row r="415" spans="1:13">
      <c r="A415" s="245">
        <v>405</v>
      </c>
      <c r="B415" s="428" t="s">
        <v>171</v>
      </c>
      <c r="C415" s="425">
        <v>2011.45</v>
      </c>
      <c r="D415" s="426">
        <v>2015.8333333333333</v>
      </c>
      <c r="E415" s="426">
        <v>2002.1666666666665</v>
      </c>
      <c r="F415" s="426">
        <v>1992.8833333333332</v>
      </c>
      <c r="G415" s="426">
        <v>1979.2166666666665</v>
      </c>
      <c r="H415" s="426">
        <v>2025.1166666666666</v>
      </c>
      <c r="I415" s="426">
        <v>2038.7833333333331</v>
      </c>
      <c r="J415" s="426">
        <v>2048.0666666666666</v>
      </c>
      <c r="K415" s="425">
        <v>2029.5</v>
      </c>
      <c r="L415" s="425">
        <v>2006.55</v>
      </c>
      <c r="M415" s="425">
        <v>1.1529400000000001</v>
      </c>
    </row>
    <row r="416" spans="1:13">
      <c r="A416" s="245">
        <v>406</v>
      </c>
      <c r="B416" s="428" t="s">
        <v>485</v>
      </c>
      <c r="C416" s="425">
        <v>471.35</v>
      </c>
      <c r="D416" s="426">
        <v>470.41666666666669</v>
      </c>
      <c r="E416" s="426">
        <v>461.93333333333339</v>
      </c>
      <c r="F416" s="426">
        <v>452.51666666666671</v>
      </c>
      <c r="G416" s="426">
        <v>444.03333333333342</v>
      </c>
      <c r="H416" s="426">
        <v>479.83333333333337</v>
      </c>
      <c r="I416" s="426">
        <v>488.31666666666661</v>
      </c>
      <c r="J416" s="426">
        <v>497.73333333333335</v>
      </c>
      <c r="K416" s="425">
        <v>478.9</v>
      </c>
      <c r="L416" s="425">
        <v>461</v>
      </c>
      <c r="M416" s="425">
        <v>3.3208500000000001</v>
      </c>
    </row>
    <row r="417" spans="1:13">
      <c r="A417" s="245">
        <v>407</v>
      </c>
      <c r="B417" s="428" t="s">
        <v>486</v>
      </c>
      <c r="C417" s="425">
        <v>1580.4</v>
      </c>
      <c r="D417" s="426">
        <v>1578.6666666666667</v>
      </c>
      <c r="E417" s="426">
        <v>1567.7833333333335</v>
      </c>
      <c r="F417" s="426">
        <v>1555.1666666666667</v>
      </c>
      <c r="G417" s="426">
        <v>1544.2833333333335</v>
      </c>
      <c r="H417" s="426">
        <v>1591.2833333333335</v>
      </c>
      <c r="I417" s="426">
        <v>1602.1666666666667</v>
      </c>
      <c r="J417" s="426">
        <v>1614.7833333333335</v>
      </c>
      <c r="K417" s="425">
        <v>1589.55</v>
      </c>
      <c r="L417" s="425">
        <v>1566.05</v>
      </c>
      <c r="M417" s="425">
        <v>0.10324</v>
      </c>
    </row>
    <row r="418" spans="1:13">
      <c r="A418" s="245">
        <v>408</v>
      </c>
      <c r="B418" s="428" t="s">
        <v>762</v>
      </c>
      <c r="C418" s="425">
        <v>1702.55</v>
      </c>
      <c r="D418" s="426">
        <v>1699.1833333333334</v>
      </c>
      <c r="E418" s="426">
        <v>1673.3666666666668</v>
      </c>
      <c r="F418" s="426">
        <v>1644.1833333333334</v>
      </c>
      <c r="G418" s="426">
        <v>1618.3666666666668</v>
      </c>
      <c r="H418" s="426">
        <v>1728.3666666666668</v>
      </c>
      <c r="I418" s="426">
        <v>1754.1833333333334</v>
      </c>
      <c r="J418" s="426">
        <v>1783.3666666666668</v>
      </c>
      <c r="K418" s="425">
        <v>1725</v>
      </c>
      <c r="L418" s="425">
        <v>1670</v>
      </c>
      <c r="M418" s="425">
        <v>0.49036000000000002</v>
      </c>
    </row>
    <row r="419" spans="1:13">
      <c r="A419" s="245">
        <v>409</v>
      </c>
      <c r="B419" s="428" t="s">
        <v>487</v>
      </c>
      <c r="C419" s="425">
        <v>711.65</v>
      </c>
      <c r="D419" s="426">
        <v>713.85</v>
      </c>
      <c r="E419" s="426">
        <v>707.80000000000007</v>
      </c>
      <c r="F419" s="426">
        <v>703.95</v>
      </c>
      <c r="G419" s="426">
        <v>697.90000000000009</v>
      </c>
      <c r="H419" s="426">
        <v>717.7</v>
      </c>
      <c r="I419" s="426">
        <v>723.75</v>
      </c>
      <c r="J419" s="426">
        <v>727.6</v>
      </c>
      <c r="K419" s="425">
        <v>719.9</v>
      </c>
      <c r="L419" s="425">
        <v>710</v>
      </c>
      <c r="M419" s="425">
        <v>0.70835999999999999</v>
      </c>
    </row>
    <row r="420" spans="1:13">
      <c r="A420" s="245">
        <v>410</v>
      </c>
      <c r="B420" s="428" t="s">
        <v>488</v>
      </c>
      <c r="C420" s="425">
        <v>13.35</v>
      </c>
      <c r="D420" s="426">
        <v>13.316666666666668</v>
      </c>
      <c r="E420" s="426">
        <v>13.033333333333337</v>
      </c>
      <c r="F420" s="426">
        <v>12.716666666666669</v>
      </c>
      <c r="G420" s="426">
        <v>12.433333333333337</v>
      </c>
      <c r="H420" s="426">
        <v>13.633333333333336</v>
      </c>
      <c r="I420" s="426">
        <v>13.916666666666668</v>
      </c>
      <c r="J420" s="426">
        <v>14.233333333333336</v>
      </c>
      <c r="K420" s="425">
        <v>13.6</v>
      </c>
      <c r="L420" s="425">
        <v>13</v>
      </c>
      <c r="M420" s="425">
        <v>406.38076999999998</v>
      </c>
    </row>
    <row r="421" spans="1:13">
      <c r="A421" s="245">
        <v>411</v>
      </c>
      <c r="B421" s="428" t="s">
        <v>763</v>
      </c>
      <c r="C421" s="425">
        <v>79.8</v>
      </c>
      <c r="D421" s="426">
        <v>79.316666666666663</v>
      </c>
      <c r="E421" s="426">
        <v>78.23333333333332</v>
      </c>
      <c r="F421" s="426">
        <v>76.666666666666657</v>
      </c>
      <c r="G421" s="426">
        <v>75.583333333333314</v>
      </c>
      <c r="H421" s="426">
        <v>80.883333333333326</v>
      </c>
      <c r="I421" s="426">
        <v>81.966666666666669</v>
      </c>
      <c r="J421" s="426">
        <v>83.533333333333331</v>
      </c>
      <c r="K421" s="425">
        <v>80.400000000000006</v>
      </c>
      <c r="L421" s="425">
        <v>77.75</v>
      </c>
      <c r="M421" s="425">
        <v>45.91095</v>
      </c>
    </row>
    <row r="422" spans="1:13">
      <c r="A422" s="245">
        <v>412</v>
      </c>
      <c r="B422" s="428" t="s">
        <v>489</v>
      </c>
      <c r="C422" s="425">
        <v>108.15</v>
      </c>
      <c r="D422" s="426">
        <v>107.18333333333334</v>
      </c>
      <c r="E422" s="426">
        <v>105.46666666666667</v>
      </c>
      <c r="F422" s="426">
        <v>102.78333333333333</v>
      </c>
      <c r="G422" s="426">
        <v>101.06666666666666</v>
      </c>
      <c r="H422" s="426">
        <v>109.86666666666667</v>
      </c>
      <c r="I422" s="426">
        <v>111.58333333333334</v>
      </c>
      <c r="J422" s="426">
        <v>114.26666666666668</v>
      </c>
      <c r="K422" s="425">
        <v>108.9</v>
      </c>
      <c r="L422" s="425">
        <v>104.5</v>
      </c>
      <c r="M422" s="425">
        <v>4.0534600000000003</v>
      </c>
    </row>
    <row r="423" spans="1:13">
      <c r="A423" s="245">
        <v>413</v>
      </c>
      <c r="B423" s="428" t="s">
        <v>169</v>
      </c>
      <c r="C423" s="425">
        <v>426.75</v>
      </c>
      <c r="D423" s="426">
        <v>428.15000000000003</v>
      </c>
      <c r="E423" s="426">
        <v>423.15000000000009</v>
      </c>
      <c r="F423" s="426">
        <v>419.55000000000007</v>
      </c>
      <c r="G423" s="426">
        <v>414.55000000000013</v>
      </c>
      <c r="H423" s="426">
        <v>431.75000000000006</v>
      </c>
      <c r="I423" s="426">
        <v>436.74999999999994</v>
      </c>
      <c r="J423" s="426">
        <v>440.35</v>
      </c>
      <c r="K423" s="425">
        <v>433.15</v>
      </c>
      <c r="L423" s="425">
        <v>424.55</v>
      </c>
      <c r="M423" s="425">
        <v>293.70659999999998</v>
      </c>
    </row>
    <row r="424" spans="1:13">
      <c r="A424" s="245">
        <v>414</v>
      </c>
      <c r="B424" s="428" t="s">
        <v>168</v>
      </c>
      <c r="C424" s="425">
        <v>133.19999999999999</v>
      </c>
      <c r="D424" s="426">
        <v>132.33333333333334</v>
      </c>
      <c r="E424" s="426">
        <v>130.86666666666667</v>
      </c>
      <c r="F424" s="426">
        <v>128.53333333333333</v>
      </c>
      <c r="G424" s="426">
        <v>127.06666666666666</v>
      </c>
      <c r="H424" s="426">
        <v>134.66666666666669</v>
      </c>
      <c r="I424" s="426">
        <v>136.13333333333333</v>
      </c>
      <c r="J424" s="426">
        <v>138.4666666666667</v>
      </c>
      <c r="K424" s="425">
        <v>133.80000000000001</v>
      </c>
      <c r="L424" s="425">
        <v>130</v>
      </c>
      <c r="M424" s="425">
        <v>438.37860000000001</v>
      </c>
    </row>
    <row r="425" spans="1:13">
      <c r="A425" s="245">
        <v>415</v>
      </c>
      <c r="B425" s="428" t="s">
        <v>766</v>
      </c>
      <c r="C425" s="425">
        <v>263.60000000000002</v>
      </c>
      <c r="D425" s="426">
        <v>266.09999999999997</v>
      </c>
      <c r="E425" s="426">
        <v>256.49999999999994</v>
      </c>
      <c r="F425" s="426">
        <v>249.39999999999998</v>
      </c>
      <c r="G425" s="426">
        <v>239.79999999999995</v>
      </c>
      <c r="H425" s="426">
        <v>273.19999999999993</v>
      </c>
      <c r="I425" s="426">
        <v>282.79999999999995</v>
      </c>
      <c r="J425" s="426">
        <v>289.89999999999992</v>
      </c>
      <c r="K425" s="425">
        <v>275.7</v>
      </c>
      <c r="L425" s="425">
        <v>259</v>
      </c>
      <c r="M425" s="425">
        <v>93.897949999999994</v>
      </c>
    </row>
    <row r="426" spans="1:13">
      <c r="A426" s="245">
        <v>416</v>
      </c>
      <c r="B426" s="428" t="s">
        <v>831</v>
      </c>
      <c r="C426" s="425">
        <v>265</v>
      </c>
      <c r="D426" s="426">
        <v>265.51666666666665</v>
      </c>
      <c r="E426" s="426">
        <v>263.5333333333333</v>
      </c>
      <c r="F426" s="426">
        <v>262.06666666666666</v>
      </c>
      <c r="G426" s="426">
        <v>260.08333333333331</v>
      </c>
      <c r="H426" s="426">
        <v>266.98333333333329</v>
      </c>
      <c r="I426" s="426">
        <v>268.96666666666664</v>
      </c>
      <c r="J426" s="426">
        <v>270.43333333333328</v>
      </c>
      <c r="K426" s="425">
        <v>267.5</v>
      </c>
      <c r="L426" s="425">
        <v>264.05</v>
      </c>
      <c r="M426" s="425">
        <v>1.94238</v>
      </c>
    </row>
    <row r="427" spans="1:13">
      <c r="A427" s="245">
        <v>417</v>
      </c>
      <c r="B427" s="428" t="s">
        <v>174</v>
      </c>
      <c r="C427" s="425">
        <v>773.25</v>
      </c>
      <c r="D427" s="426">
        <v>773.15</v>
      </c>
      <c r="E427" s="426">
        <v>759.3</v>
      </c>
      <c r="F427" s="426">
        <v>745.35</v>
      </c>
      <c r="G427" s="426">
        <v>731.5</v>
      </c>
      <c r="H427" s="426">
        <v>787.09999999999991</v>
      </c>
      <c r="I427" s="426">
        <v>800.95</v>
      </c>
      <c r="J427" s="426">
        <v>814.89999999999986</v>
      </c>
      <c r="K427" s="425">
        <v>787</v>
      </c>
      <c r="L427" s="425">
        <v>759.2</v>
      </c>
      <c r="M427" s="425">
        <v>5.5473600000000003</v>
      </c>
    </row>
    <row r="428" spans="1:13">
      <c r="A428" s="245">
        <v>418</v>
      </c>
      <c r="B428" s="428" t="s">
        <v>490</v>
      </c>
      <c r="C428" s="425">
        <v>684.15</v>
      </c>
      <c r="D428" s="426">
        <v>681.08333333333337</v>
      </c>
      <c r="E428" s="426">
        <v>674.16666666666674</v>
      </c>
      <c r="F428" s="426">
        <v>664.18333333333339</v>
      </c>
      <c r="G428" s="426">
        <v>657.26666666666677</v>
      </c>
      <c r="H428" s="426">
        <v>691.06666666666672</v>
      </c>
      <c r="I428" s="426">
        <v>697.98333333333346</v>
      </c>
      <c r="J428" s="426">
        <v>707.9666666666667</v>
      </c>
      <c r="K428" s="425">
        <v>688</v>
      </c>
      <c r="L428" s="425">
        <v>671.1</v>
      </c>
      <c r="M428" s="425">
        <v>0.74148000000000003</v>
      </c>
    </row>
    <row r="429" spans="1:13">
      <c r="A429" s="245">
        <v>419</v>
      </c>
      <c r="B429" s="428" t="s">
        <v>793</v>
      </c>
      <c r="C429" s="425">
        <v>385.65</v>
      </c>
      <c r="D429" s="426">
        <v>385.23333333333335</v>
      </c>
      <c r="E429" s="426">
        <v>380.4666666666667</v>
      </c>
      <c r="F429" s="426">
        <v>375.28333333333336</v>
      </c>
      <c r="G429" s="426">
        <v>370.51666666666671</v>
      </c>
      <c r="H429" s="426">
        <v>390.41666666666669</v>
      </c>
      <c r="I429" s="426">
        <v>395.18333333333334</v>
      </c>
      <c r="J429" s="426">
        <v>400.36666666666667</v>
      </c>
      <c r="K429" s="425">
        <v>390</v>
      </c>
      <c r="L429" s="425">
        <v>380.05</v>
      </c>
      <c r="M429" s="425">
        <v>3.03965</v>
      </c>
    </row>
    <row r="430" spans="1:13">
      <c r="A430" s="245">
        <v>420</v>
      </c>
      <c r="B430" s="428" t="s">
        <v>491</v>
      </c>
      <c r="C430" s="425">
        <v>229.3</v>
      </c>
      <c r="D430" s="426">
        <v>229.93333333333331</v>
      </c>
      <c r="E430" s="426">
        <v>226.36666666666662</v>
      </c>
      <c r="F430" s="426">
        <v>223.43333333333331</v>
      </c>
      <c r="G430" s="426">
        <v>219.86666666666662</v>
      </c>
      <c r="H430" s="426">
        <v>232.86666666666662</v>
      </c>
      <c r="I430" s="426">
        <v>236.43333333333328</v>
      </c>
      <c r="J430" s="426">
        <v>239.36666666666662</v>
      </c>
      <c r="K430" s="425">
        <v>233.5</v>
      </c>
      <c r="L430" s="425">
        <v>227</v>
      </c>
      <c r="M430" s="425">
        <v>7.8689999999999998</v>
      </c>
    </row>
    <row r="431" spans="1:13">
      <c r="A431" s="245">
        <v>421</v>
      </c>
      <c r="B431" s="428" t="s">
        <v>175</v>
      </c>
      <c r="C431" s="425">
        <v>676.3</v>
      </c>
      <c r="D431" s="426">
        <v>675.24999999999989</v>
      </c>
      <c r="E431" s="426">
        <v>670.5999999999998</v>
      </c>
      <c r="F431" s="426">
        <v>664.89999999999986</v>
      </c>
      <c r="G431" s="426">
        <v>660.24999999999977</v>
      </c>
      <c r="H431" s="426">
        <v>680.94999999999982</v>
      </c>
      <c r="I431" s="426">
        <v>685.59999999999991</v>
      </c>
      <c r="J431" s="426">
        <v>691.29999999999984</v>
      </c>
      <c r="K431" s="425">
        <v>679.9</v>
      </c>
      <c r="L431" s="425">
        <v>669.55</v>
      </c>
      <c r="M431" s="425">
        <v>33.423850000000002</v>
      </c>
    </row>
    <row r="432" spans="1:13">
      <c r="A432" s="245">
        <v>422</v>
      </c>
      <c r="B432" s="428" t="s">
        <v>176</v>
      </c>
      <c r="C432" s="425">
        <v>538.35</v>
      </c>
      <c r="D432" s="426">
        <v>540.69999999999993</v>
      </c>
      <c r="E432" s="426">
        <v>532.64999999999986</v>
      </c>
      <c r="F432" s="426">
        <v>526.94999999999993</v>
      </c>
      <c r="G432" s="426">
        <v>518.89999999999986</v>
      </c>
      <c r="H432" s="426">
        <v>546.39999999999986</v>
      </c>
      <c r="I432" s="426">
        <v>554.44999999999982</v>
      </c>
      <c r="J432" s="426">
        <v>560.14999999999986</v>
      </c>
      <c r="K432" s="425">
        <v>548.75</v>
      </c>
      <c r="L432" s="425">
        <v>535</v>
      </c>
      <c r="M432" s="425">
        <v>23.338979999999999</v>
      </c>
    </row>
    <row r="433" spans="1:13">
      <c r="A433" s="245">
        <v>423</v>
      </c>
      <c r="B433" s="428" t="s">
        <v>492</v>
      </c>
      <c r="C433" s="425">
        <v>2665.15</v>
      </c>
      <c r="D433" s="426">
        <v>2669.4500000000003</v>
      </c>
      <c r="E433" s="426">
        <v>2641.8000000000006</v>
      </c>
      <c r="F433" s="426">
        <v>2618.4500000000003</v>
      </c>
      <c r="G433" s="426">
        <v>2590.8000000000006</v>
      </c>
      <c r="H433" s="426">
        <v>2692.8000000000006</v>
      </c>
      <c r="I433" s="426">
        <v>2720.4500000000003</v>
      </c>
      <c r="J433" s="426">
        <v>2743.8000000000006</v>
      </c>
      <c r="K433" s="425">
        <v>2697.1</v>
      </c>
      <c r="L433" s="425">
        <v>2646.1</v>
      </c>
      <c r="M433" s="425">
        <v>7.5600000000000001E-2</v>
      </c>
    </row>
    <row r="434" spans="1:13">
      <c r="A434" s="245">
        <v>424</v>
      </c>
      <c r="B434" s="428" t="s">
        <v>493</v>
      </c>
      <c r="C434" s="425">
        <v>808.5</v>
      </c>
      <c r="D434" s="426">
        <v>816.51666666666677</v>
      </c>
      <c r="E434" s="426">
        <v>784.03333333333353</v>
      </c>
      <c r="F434" s="426">
        <v>759.56666666666672</v>
      </c>
      <c r="G434" s="426">
        <v>727.08333333333348</v>
      </c>
      <c r="H434" s="426">
        <v>840.98333333333358</v>
      </c>
      <c r="I434" s="426">
        <v>873.46666666666692</v>
      </c>
      <c r="J434" s="426">
        <v>897.93333333333362</v>
      </c>
      <c r="K434" s="425">
        <v>849</v>
      </c>
      <c r="L434" s="425">
        <v>792.05</v>
      </c>
      <c r="M434" s="425">
        <v>2.05376</v>
      </c>
    </row>
    <row r="435" spans="1:13">
      <c r="A435" s="245">
        <v>425</v>
      </c>
      <c r="B435" s="428" t="s">
        <v>494</v>
      </c>
      <c r="C435" s="425">
        <v>307.39999999999998</v>
      </c>
      <c r="D435" s="426">
        <v>306</v>
      </c>
      <c r="E435" s="426">
        <v>300.39999999999998</v>
      </c>
      <c r="F435" s="426">
        <v>293.39999999999998</v>
      </c>
      <c r="G435" s="426">
        <v>287.79999999999995</v>
      </c>
      <c r="H435" s="426">
        <v>313</v>
      </c>
      <c r="I435" s="426">
        <v>318.60000000000002</v>
      </c>
      <c r="J435" s="426">
        <v>325.60000000000002</v>
      </c>
      <c r="K435" s="425">
        <v>311.60000000000002</v>
      </c>
      <c r="L435" s="425">
        <v>299</v>
      </c>
      <c r="M435" s="425">
        <v>6.5031999999999996</v>
      </c>
    </row>
    <row r="436" spans="1:13">
      <c r="A436" s="245">
        <v>426</v>
      </c>
      <c r="B436" s="428" t="s">
        <v>495</v>
      </c>
      <c r="C436" s="425">
        <v>284.5</v>
      </c>
      <c r="D436" s="426">
        <v>284.23333333333335</v>
      </c>
      <c r="E436" s="426">
        <v>281.4666666666667</v>
      </c>
      <c r="F436" s="426">
        <v>278.43333333333334</v>
      </c>
      <c r="G436" s="426">
        <v>275.66666666666669</v>
      </c>
      <c r="H436" s="426">
        <v>287.26666666666671</v>
      </c>
      <c r="I436" s="426">
        <v>290.03333333333336</v>
      </c>
      <c r="J436" s="426">
        <v>293.06666666666672</v>
      </c>
      <c r="K436" s="425">
        <v>287</v>
      </c>
      <c r="L436" s="425">
        <v>281.2</v>
      </c>
      <c r="M436" s="425">
        <v>1.26068</v>
      </c>
    </row>
    <row r="437" spans="1:13">
      <c r="A437" s="245">
        <v>427</v>
      </c>
      <c r="B437" s="428" t="s">
        <v>496</v>
      </c>
      <c r="C437" s="425">
        <v>2185.1999999999998</v>
      </c>
      <c r="D437" s="426">
        <v>2171.9333333333329</v>
      </c>
      <c r="E437" s="426">
        <v>2144.3666666666659</v>
      </c>
      <c r="F437" s="426">
        <v>2103.5333333333328</v>
      </c>
      <c r="G437" s="426">
        <v>2075.9666666666658</v>
      </c>
      <c r="H437" s="426">
        <v>2212.766666666666</v>
      </c>
      <c r="I437" s="426">
        <v>2240.3333333333326</v>
      </c>
      <c r="J437" s="426">
        <v>2281.1666666666661</v>
      </c>
      <c r="K437" s="425">
        <v>2199.5</v>
      </c>
      <c r="L437" s="425">
        <v>2131.1</v>
      </c>
      <c r="M437" s="425">
        <v>0.61726000000000003</v>
      </c>
    </row>
    <row r="438" spans="1:13">
      <c r="A438" s="245">
        <v>428</v>
      </c>
      <c r="B438" s="428" t="s">
        <v>764</v>
      </c>
      <c r="C438" s="425">
        <v>741.3</v>
      </c>
      <c r="D438" s="426">
        <v>737.94999999999993</v>
      </c>
      <c r="E438" s="426">
        <v>726.89999999999986</v>
      </c>
      <c r="F438" s="426">
        <v>712.49999999999989</v>
      </c>
      <c r="G438" s="426">
        <v>701.44999999999982</v>
      </c>
      <c r="H438" s="426">
        <v>752.34999999999991</v>
      </c>
      <c r="I438" s="426">
        <v>763.39999999999986</v>
      </c>
      <c r="J438" s="426">
        <v>777.8</v>
      </c>
      <c r="K438" s="425">
        <v>749</v>
      </c>
      <c r="L438" s="425">
        <v>723.55</v>
      </c>
      <c r="M438" s="425">
        <v>0.38299</v>
      </c>
    </row>
    <row r="439" spans="1:13">
      <c r="A439" s="245">
        <v>429</v>
      </c>
      <c r="B439" s="428" t="s">
        <v>813</v>
      </c>
      <c r="C439" s="425">
        <v>472.95</v>
      </c>
      <c r="D439" s="426">
        <v>472.85000000000008</v>
      </c>
      <c r="E439" s="426">
        <v>468.70000000000016</v>
      </c>
      <c r="F439" s="426">
        <v>464.4500000000001</v>
      </c>
      <c r="G439" s="426">
        <v>460.30000000000018</v>
      </c>
      <c r="H439" s="426">
        <v>477.10000000000014</v>
      </c>
      <c r="I439" s="426">
        <v>481.25000000000011</v>
      </c>
      <c r="J439" s="426">
        <v>485.50000000000011</v>
      </c>
      <c r="K439" s="425">
        <v>477</v>
      </c>
      <c r="L439" s="425">
        <v>468.6</v>
      </c>
      <c r="M439" s="425">
        <v>1.79087</v>
      </c>
    </row>
    <row r="440" spans="1:13">
      <c r="A440" s="245">
        <v>430</v>
      </c>
      <c r="B440" s="428" t="s">
        <v>497</v>
      </c>
      <c r="C440" s="425">
        <v>7.85</v>
      </c>
      <c r="D440" s="426">
        <v>7.8499999999999988</v>
      </c>
      <c r="E440" s="426">
        <v>7.5999999999999979</v>
      </c>
      <c r="F440" s="426">
        <v>7.3499999999999988</v>
      </c>
      <c r="G440" s="426">
        <v>7.0999999999999979</v>
      </c>
      <c r="H440" s="426">
        <v>8.0999999999999979</v>
      </c>
      <c r="I440" s="426">
        <v>8.35</v>
      </c>
      <c r="J440" s="426">
        <v>8.5999999999999979</v>
      </c>
      <c r="K440" s="425">
        <v>8.1</v>
      </c>
      <c r="L440" s="425">
        <v>7.6</v>
      </c>
      <c r="M440" s="425">
        <v>888.23683000000005</v>
      </c>
    </row>
    <row r="441" spans="1:13">
      <c r="A441" s="245">
        <v>431</v>
      </c>
      <c r="B441" s="428" t="s">
        <v>498</v>
      </c>
      <c r="C441" s="425">
        <v>142.94999999999999</v>
      </c>
      <c r="D441" s="426">
        <v>145.31666666666666</v>
      </c>
      <c r="E441" s="426">
        <v>139.18333333333334</v>
      </c>
      <c r="F441" s="426">
        <v>135.41666666666669</v>
      </c>
      <c r="G441" s="426">
        <v>129.28333333333336</v>
      </c>
      <c r="H441" s="426">
        <v>149.08333333333331</v>
      </c>
      <c r="I441" s="426">
        <v>155.21666666666664</v>
      </c>
      <c r="J441" s="426">
        <v>158.98333333333329</v>
      </c>
      <c r="K441" s="425">
        <v>151.44999999999999</v>
      </c>
      <c r="L441" s="425">
        <v>141.55000000000001</v>
      </c>
      <c r="M441" s="425">
        <v>2.7701199999999999</v>
      </c>
    </row>
    <row r="442" spans="1:13">
      <c r="A442" s="245">
        <v>432</v>
      </c>
      <c r="B442" s="428" t="s">
        <v>765</v>
      </c>
      <c r="C442" s="425">
        <v>1905.1</v>
      </c>
      <c r="D442" s="426">
        <v>1912.9333333333334</v>
      </c>
      <c r="E442" s="426">
        <v>1825.8666666666668</v>
      </c>
      <c r="F442" s="426">
        <v>1746.6333333333334</v>
      </c>
      <c r="G442" s="426">
        <v>1659.5666666666668</v>
      </c>
      <c r="H442" s="426">
        <v>1992.1666666666667</v>
      </c>
      <c r="I442" s="426">
        <v>2079.2333333333336</v>
      </c>
      <c r="J442" s="426">
        <v>2158.4666666666667</v>
      </c>
      <c r="K442" s="425">
        <v>2000</v>
      </c>
      <c r="L442" s="425">
        <v>1833.7</v>
      </c>
      <c r="M442" s="425">
        <v>1.5550900000000001</v>
      </c>
    </row>
    <row r="443" spans="1:13">
      <c r="A443" s="245">
        <v>433</v>
      </c>
      <c r="B443" s="428" t="s">
        <v>499</v>
      </c>
      <c r="C443" s="425">
        <v>1030.75</v>
      </c>
      <c r="D443" s="426">
        <v>1035.6000000000001</v>
      </c>
      <c r="E443" s="426">
        <v>1022.2000000000003</v>
      </c>
      <c r="F443" s="426">
        <v>1013.6500000000001</v>
      </c>
      <c r="G443" s="426">
        <v>1000.2500000000002</v>
      </c>
      <c r="H443" s="426">
        <v>1044.1500000000003</v>
      </c>
      <c r="I443" s="426">
        <v>1057.5500000000004</v>
      </c>
      <c r="J443" s="426">
        <v>1066.1000000000004</v>
      </c>
      <c r="K443" s="425">
        <v>1049</v>
      </c>
      <c r="L443" s="425">
        <v>1027.05</v>
      </c>
      <c r="M443" s="425">
        <v>1.0585599999999999</v>
      </c>
    </row>
    <row r="444" spans="1:13">
      <c r="A444" s="245">
        <v>434</v>
      </c>
      <c r="B444" s="428" t="s">
        <v>275</v>
      </c>
      <c r="C444" s="425">
        <v>584.15</v>
      </c>
      <c r="D444" s="426">
        <v>584.4</v>
      </c>
      <c r="E444" s="426">
        <v>581.84999999999991</v>
      </c>
      <c r="F444" s="426">
        <v>579.54999999999995</v>
      </c>
      <c r="G444" s="426">
        <v>576.99999999999989</v>
      </c>
      <c r="H444" s="426">
        <v>586.69999999999993</v>
      </c>
      <c r="I444" s="426">
        <v>589.24999999999989</v>
      </c>
      <c r="J444" s="426">
        <v>591.54999999999995</v>
      </c>
      <c r="K444" s="425">
        <v>586.95000000000005</v>
      </c>
      <c r="L444" s="425">
        <v>582.1</v>
      </c>
      <c r="M444" s="425">
        <v>3.2941799999999999</v>
      </c>
    </row>
    <row r="445" spans="1:13">
      <c r="A445" s="245">
        <v>435</v>
      </c>
      <c r="B445" s="428" t="s">
        <v>500</v>
      </c>
      <c r="C445" s="425">
        <v>1436.2</v>
      </c>
      <c r="D445" s="426">
        <v>1435.3333333333333</v>
      </c>
      <c r="E445" s="426">
        <v>1420.8666666666666</v>
      </c>
      <c r="F445" s="426">
        <v>1405.5333333333333</v>
      </c>
      <c r="G445" s="426">
        <v>1391.0666666666666</v>
      </c>
      <c r="H445" s="426">
        <v>1450.6666666666665</v>
      </c>
      <c r="I445" s="426">
        <v>1465.1333333333332</v>
      </c>
      <c r="J445" s="426">
        <v>1480.4666666666665</v>
      </c>
      <c r="K445" s="425">
        <v>1449.8</v>
      </c>
      <c r="L445" s="425">
        <v>1420</v>
      </c>
      <c r="M445" s="425">
        <v>0.30815999999999999</v>
      </c>
    </row>
    <row r="446" spans="1:13">
      <c r="A446" s="245">
        <v>436</v>
      </c>
      <c r="B446" s="428" t="s">
        <v>501</v>
      </c>
      <c r="C446" s="425">
        <v>576.04999999999995</v>
      </c>
      <c r="D446" s="426">
        <v>580.66666666666663</v>
      </c>
      <c r="E446" s="426">
        <v>551.48333333333323</v>
      </c>
      <c r="F446" s="426">
        <v>526.91666666666663</v>
      </c>
      <c r="G446" s="426">
        <v>497.73333333333323</v>
      </c>
      <c r="H446" s="426">
        <v>605.23333333333323</v>
      </c>
      <c r="I446" s="426">
        <v>634.41666666666663</v>
      </c>
      <c r="J446" s="426">
        <v>658.98333333333323</v>
      </c>
      <c r="K446" s="425">
        <v>609.85</v>
      </c>
      <c r="L446" s="425">
        <v>556.1</v>
      </c>
      <c r="M446" s="425">
        <v>6.1771399999999996</v>
      </c>
    </row>
    <row r="447" spans="1:13">
      <c r="A447" s="245">
        <v>437</v>
      </c>
      <c r="B447" s="428" t="s">
        <v>502</v>
      </c>
      <c r="C447" s="425">
        <v>9048.75</v>
      </c>
      <c r="D447" s="426">
        <v>9029.7833333333328</v>
      </c>
      <c r="E447" s="426">
        <v>8869.5666666666657</v>
      </c>
      <c r="F447" s="426">
        <v>8690.3833333333332</v>
      </c>
      <c r="G447" s="426">
        <v>8530.1666666666661</v>
      </c>
      <c r="H447" s="426">
        <v>9208.9666666666653</v>
      </c>
      <c r="I447" s="426">
        <v>9369.1833333333325</v>
      </c>
      <c r="J447" s="426">
        <v>9548.366666666665</v>
      </c>
      <c r="K447" s="425">
        <v>9190</v>
      </c>
      <c r="L447" s="425">
        <v>8850.6</v>
      </c>
      <c r="M447" s="425">
        <v>6.9919999999999996E-2</v>
      </c>
    </row>
    <row r="448" spans="1:13">
      <c r="A448" s="245">
        <v>438</v>
      </c>
      <c r="B448" s="428" t="s">
        <v>503</v>
      </c>
      <c r="C448" s="425">
        <v>300.25</v>
      </c>
      <c r="D448" s="426">
        <v>301.16666666666669</v>
      </c>
      <c r="E448" s="426">
        <v>298.13333333333338</v>
      </c>
      <c r="F448" s="426">
        <v>296.01666666666671</v>
      </c>
      <c r="G448" s="426">
        <v>292.98333333333341</v>
      </c>
      <c r="H448" s="426">
        <v>303.28333333333336</v>
      </c>
      <c r="I448" s="426">
        <v>306.31666666666666</v>
      </c>
      <c r="J448" s="426">
        <v>308.43333333333334</v>
      </c>
      <c r="K448" s="425">
        <v>304.2</v>
      </c>
      <c r="L448" s="425">
        <v>299.05</v>
      </c>
      <c r="M448" s="425">
        <v>0.46018999999999999</v>
      </c>
    </row>
    <row r="449" spans="1:13">
      <c r="A449" s="245">
        <v>439</v>
      </c>
      <c r="B449" s="428" t="s">
        <v>504</v>
      </c>
      <c r="C449" s="425">
        <v>42.8</v>
      </c>
      <c r="D449" s="426">
        <v>43.116666666666667</v>
      </c>
      <c r="E449" s="426">
        <v>42.233333333333334</v>
      </c>
      <c r="F449" s="426">
        <v>41.666666666666664</v>
      </c>
      <c r="G449" s="426">
        <v>40.783333333333331</v>
      </c>
      <c r="H449" s="426">
        <v>43.683333333333337</v>
      </c>
      <c r="I449" s="426">
        <v>44.566666666666677</v>
      </c>
      <c r="J449" s="426">
        <v>45.13333333333334</v>
      </c>
      <c r="K449" s="425">
        <v>44</v>
      </c>
      <c r="L449" s="425">
        <v>42.55</v>
      </c>
      <c r="M449" s="425">
        <v>68.723119999999994</v>
      </c>
    </row>
    <row r="450" spans="1:13">
      <c r="A450" s="245">
        <v>440</v>
      </c>
      <c r="B450" s="428" t="s">
        <v>188</v>
      </c>
      <c r="C450" s="425">
        <v>621.54999999999995</v>
      </c>
      <c r="D450" s="426">
        <v>623.76666666666665</v>
      </c>
      <c r="E450" s="426">
        <v>616.7833333333333</v>
      </c>
      <c r="F450" s="426">
        <v>612.01666666666665</v>
      </c>
      <c r="G450" s="426">
        <v>605.0333333333333</v>
      </c>
      <c r="H450" s="426">
        <v>628.5333333333333</v>
      </c>
      <c r="I450" s="426">
        <v>635.51666666666665</v>
      </c>
      <c r="J450" s="426">
        <v>640.2833333333333</v>
      </c>
      <c r="K450" s="425">
        <v>630.75</v>
      </c>
      <c r="L450" s="425">
        <v>619</v>
      </c>
      <c r="M450" s="425">
        <v>6.8435100000000002</v>
      </c>
    </row>
    <row r="451" spans="1:13">
      <c r="A451" s="245">
        <v>441</v>
      </c>
      <c r="B451" s="428" t="s">
        <v>767</v>
      </c>
      <c r="C451" s="425">
        <v>16442.849999999999</v>
      </c>
      <c r="D451" s="426">
        <v>16264.283333333333</v>
      </c>
      <c r="E451" s="426">
        <v>15828.566666666666</v>
      </c>
      <c r="F451" s="426">
        <v>15214.283333333333</v>
      </c>
      <c r="G451" s="426">
        <v>14778.566666666666</v>
      </c>
      <c r="H451" s="426">
        <v>16878.566666666666</v>
      </c>
      <c r="I451" s="426">
        <v>17314.283333333333</v>
      </c>
      <c r="J451" s="426">
        <v>17928.566666666666</v>
      </c>
      <c r="K451" s="425">
        <v>16700</v>
      </c>
      <c r="L451" s="425">
        <v>15650</v>
      </c>
      <c r="M451" s="425">
        <v>5.2519999999999997E-2</v>
      </c>
    </row>
    <row r="452" spans="1:13">
      <c r="A452" s="245">
        <v>442</v>
      </c>
      <c r="B452" s="428" t="s">
        <v>177</v>
      </c>
      <c r="C452" s="425">
        <v>721.9</v>
      </c>
      <c r="D452" s="426">
        <v>722.80000000000007</v>
      </c>
      <c r="E452" s="426">
        <v>717.10000000000014</v>
      </c>
      <c r="F452" s="426">
        <v>712.30000000000007</v>
      </c>
      <c r="G452" s="426">
        <v>706.60000000000014</v>
      </c>
      <c r="H452" s="426">
        <v>727.60000000000014</v>
      </c>
      <c r="I452" s="426">
        <v>733.30000000000018</v>
      </c>
      <c r="J452" s="426">
        <v>738.10000000000014</v>
      </c>
      <c r="K452" s="425">
        <v>728.5</v>
      </c>
      <c r="L452" s="425">
        <v>718</v>
      </c>
      <c r="M452" s="425">
        <v>16.24567</v>
      </c>
    </row>
    <row r="453" spans="1:13">
      <c r="A453" s="245">
        <v>443</v>
      </c>
      <c r="B453" s="428" t="s">
        <v>768</v>
      </c>
      <c r="C453" s="425">
        <v>183.35</v>
      </c>
      <c r="D453" s="426">
        <v>182.41666666666666</v>
      </c>
      <c r="E453" s="426">
        <v>179.43333333333331</v>
      </c>
      <c r="F453" s="426">
        <v>175.51666666666665</v>
      </c>
      <c r="G453" s="426">
        <v>172.5333333333333</v>
      </c>
      <c r="H453" s="426">
        <v>186.33333333333331</v>
      </c>
      <c r="I453" s="426">
        <v>189.31666666666666</v>
      </c>
      <c r="J453" s="426">
        <v>193.23333333333332</v>
      </c>
      <c r="K453" s="425">
        <v>185.4</v>
      </c>
      <c r="L453" s="425">
        <v>178.5</v>
      </c>
      <c r="M453" s="425">
        <v>46.132579999999997</v>
      </c>
    </row>
    <row r="454" spans="1:13">
      <c r="A454" s="245">
        <v>444</v>
      </c>
      <c r="B454" s="428" t="s">
        <v>769</v>
      </c>
      <c r="C454" s="425">
        <v>1290.45</v>
      </c>
      <c r="D454" s="426">
        <v>1294.6333333333334</v>
      </c>
      <c r="E454" s="426">
        <v>1275.8166666666668</v>
      </c>
      <c r="F454" s="426">
        <v>1261.1833333333334</v>
      </c>
      <c r="G454" s="426">
        <v>1242.3666666666668</v>
      </c>
      <c r="H454" s="426">
        <v>1309.2666666666669</v>
      </c>
      <c r="I454" s="426">
        <v>1328.0833333333335</v>
      </c>
      <c r="J454" s="426">
        <v>1342.7166666666669</v>
      </c>
      <c r="K454" s="425">
        <v>1313.45</v>
      </c>
      <c r="L454" s="425">
        <v>1280</v>
      </c>
      <c r="M454" s="425">
        <v>2.4291800000000001</v>
      </c>
    </row>
    <row r="455" spans="1:13">
      <c r="A455" s="245">
        <v>445</v>
      </c>
      <c r="B455" s="428" t="s">
        <v>183</v>
      </c>
      <c r="C455" s="425">
        <v>3336.75</v>
      </c>
      <c r="D455" s="426">
        <v>3353.75</v>
      </c>
      <c r="E455" s="426">
        <v>3316</v>
      </c>
      <c r="F455" s="426">
        <v>3295.25</v>
      </c>
      <c r="G455" s="426">
        <v>3257.5</v>
      </c>
      <c r="H455" s="426">
        <v>3374.5</v>
      </c>
      <c r="I455" s="426">
        <v>3412.25</v>
      </c>
      <c r="J455" s="426">
        <v>3433</v>
      </c>
      <c r="K455" s="425">
        <v>3391.5</v>
      </c>
      <c r="L455" s="425">
        <v>3333</v>
      </c>
      <c r="M455" s="425">
        <v>13.552379999999999</v>
      </c>
    </row>
    <row r="456" spans="1:13">
      <c r="A456" s="245">
        <v>446</v>
      </c>
      <c r="B456" s="428" t="s">
        <v>804</v>
      </c>
      <c r="C456" s="425">
        <v>765.65</v>
      </c>
      <c r="D456" s="426">
        <v>764.7833333333333</v>
      </c>
      <c r="E456" s="426">
        <v>759.86666666666656</v>
      </c>
      <c r="F456" s="426">
        <v>754.08333333333326</v>
      </c>
      <c r="G456" s="426">
        <v>749.16666666666652</v>
      </c>
      <c r="H456" s="426">
        <v>770.56666666666661</v>
      </c>
      <c r="I456" s="426">
        <v>775.48333333333335</v>
      </c>
      <c r="J456" s="426">
        <v>781.26666666666665</v>
      </c>
      <c r="K456" s="425">
        <v>769.7</v>
      </c>
      <c r="L456" s="425">
        <v>759</v>
      </c>
      <c r="M456" s="425">
        <v>14.869020000000001</v>
      </c>
    </row>
    <row r="457" spans="1:13">
      <c r="A457" s="245">
        <v>447</v>
      </c>
      <c r="B457" s="428" t="s">
        <v>178</v>
      </c>
      <c r="C457" s="425">
        <v>3826.2</v>
      </c>
      <c r="D457" s="426">
        <v>3814.5166666666664</v>
      </c>
      <c r="E457" s="426">
        <v>3787.0333333333328</v>
      </c>
      <c r="F457" s="426">
        <v>3747.8666666666663</v>
      </c>
      <c r="G457" s="426">
        <v>3720.3833333333328</v>
      </c>
      <c r="H457" s="426">
        <v>3853.6833333333329</v>
      </c>
      <c r="I457" s="426">
        <v>3881.1666666666665</v>
      </c>
      <c r="J457" s="426">
        <v>3920.333333333333</v>
      </c>
      <c r="K457" s="425">
        <v>3842</v>
      </c>
      <c r="L457" s="425">
        <v>3775.35</v>
      </c>
      <c r="M457" s="425">
        <v>1.49037</v>
      </c>
    </row>
    <row r="458" spans="1:13">
      <c r="A458" s="245">
        <v>448</v>
      </c>
      <c r="B458" s="428" t="s">
        <v>505</v>
      </c>
      <c r="C458" s="425">
        <v>1125.0999999999999</v>
      </c>
      <c r="D458" s="426">
        <v>1123.8666666666666</v>
      </c>
      <c r="E458" s="426">
        <v>1106.1833333333332</v>
      </c>
      <c r="F458" s="426">
        <v>1087.2666666666667</v>
      </c>
      <c r="G458" s="426">
        <v>1069.5833333333333</v>
      </c>
      <c r="H458" s="426">
        <v>1142.7833333333331</v>
      </c>
      <c r="I458" s="426">
        <v>1160.4666666666665</v>
      </c>
      <c r="J458" s="426">
        <v>1179.383333333333</v>
      </c>
      <c r="K458" s="425">
        <v>1141.55</v>
      </c>
      <c r="L458" s="425">
        <v>1104.95</v>
      </c>
      <c r="M458" s="425">
        <v>0.28636</v>
      </c>
    </row>
    <row r="459" spans="1:13">
      <c r="A459" s="245">
        <v>449</v>
      </c>
      <c r="B459" s="428" t="s">
        <v>180</v>
      </c>
      <c r="C459" s="425">
        <v>157.69999999999999</v>
      </c>
      <c r="D459" s="426">
        <v>156.88333333333335</v>
      </c>
      <c r="E459" s="426">
        <v>155.1166666666667</v>
      </c>
      <c r="F459" s="426">
        <v>152.53333333333336</v>
      </c>
      <c r="G459" s="426">
        <v>150.76666666666671</v>
      </c>
      <c r="H459" s="426">
        <v>159.4666666666667</v>
      </c>
      <c r="I459" s="426">
        <v>161.23333333333335</v>
      </c>
      <c r="J459" s="426">
        <v>163.81666666666669</v>
      </c>
      <c r="K459" s="425">
        <v>158.65</v>
      </c>
      <c r="L459" s="425">
        <v>154.30000000000001</v>
      </c>
      <c r="M459" s="425">
        <v>18.454799999999999</v>
      </c>
    </row>
    <row r="460" spans="1:13">
      <c r="A460" s="245">
        <v>450</v>
      </c>
      <c r="B460" s="428" t="s">
        <v>179</v>
      </c>
      <c r="C460" s="425">
        <v>342.8</v>
      </c>
      <c r="D460" s="426">
        <v>341.7833333333333</v>
      </c>
      <c r="E460" s="426">
        <v>338.56666666666661</v>
      </c>
      <c r="F460" s="426">
        <v>334.33333333333331</v>
      </c>
      <c r="G460" s="426">
        <v>331.11666666666662</v>
      </c>
      <c r="H460" s="426">
        <v>346.01666666666659</v>
      </c>
      <c r="I460" s="426">
        <v>349.23333333333329</v>
      </c>
      <c r="J460" s="426">
        <v>353.46666666666658</v>
      </c>
      <c r="K460" s="425">
        <v>345</v>
      </c>
      <c r="L460" s="425">
        <v>337.55</v>
      </c>
      <c r="M460" s="425">
        <v>178.43975</v>
      </c>
    </row>
    <row r="461" spans="1:13">
      <c r="A461" s="245">
        <v>451</v>
      </c>
      <c r="B461" s="428" t="s">
        <v>181</v>
      </c>
      <c r="C461" s="425">
        <v>122.55</v>
      </c>
      <c r="D461" s="426">
        <v>122.28333333333335</v>
      </c>
      <c r="E461" s="426">
        <v>121.06666666666669</v>
      </c>
      <c r="F461" s="426">
        <v>119.58333333333334</v>
      </c>
      <c r="G461" s="426">
        <v>118.36666666666669</v>
      </c>
      <c r="H461" s="426">
        <v>123.76666666666669</v>
      </c>
      <c r="I461" s="426">
        <v>124.98333333333336</v>
      </c>
      <c r="J461" s="426">
        <v>126.4666666666667</v>
      </c>
      <c r="K461" s="425">
        <v>123.5</v>
      </c>
      <c r="L461" s="425">
        <v>120.8</v>
      </c>
      <c r="M461" s="425">
        <v>276.16278</v>
      </c>
    </row>
    <row r="462" spans="1:13">
      <c r="A462" s="245">
        <v>452</v>
      </c>
      <c r="B462" s="428" t="s">
        <v>770</v>
      </c>
      <c r="C462" s="425">
        <v>91.2</v>
      </c>
      <c r="D462" s="426">
        <v>91.566666666666663</v>
      </c>
      <c r="E462" s="426">
        <v>90.433333333333323</v>
      </c>
      <c r="F462" s="426">
        <v>89.666666666666657</v>
      </c>
      <c r="G462" s="426">
        <v>88.533333333333317</v>
      </c>
      <c r="H462" s="426">
        <v>92.333333333333329</v>
      </c>
      <c r="I462" s="426">
        <v>93.466666666666654</v>
      </c>
      <c r="J462" s="426">
        <v>94.233333333333334</v>
      </c>
      <c r="K462" s="425">
        <v>92.7</v>
      </c>
      <c r="L462" s="425">
        <v>90.8</v>
      </c>
      <c r="M462" s="425">
        <v>24.741060000000001</v>
      </c>
    </row>
    <row r="463" spans="1:13">
      <c r="A463" s="245">
        <v>453</v>
      </c>
      <c r="B463" s="428" t="s">
        <v>182</v>
      </c>
      <c r="C463" s="425">
        <v>1184</v>
      </c>
      <c r="D463" s="426">
        <v>1178.6666666666667</v>
      </c>
      <c r="E463" s="426">
        <v>1168.3333333333335</v>
      </c>
      <c r="F463" s="426">
        <v>1152.6666666666667</v>
      </c>
      <c r="G463" s="426">
        <v>1142.3333333333335</v>
      </c>
      <c r="H463" s="426">
        <v>1194.3333333333335</v>
      </c>
      <c r="I463" s="426">
        <v>1204.666666666667</v>
      </c>
      <c r="J463" s="426">
        <v>1220.3333333333335</v>
      </c>
      <c r="K463" s="425">
        <v>1189</v>
      </c>
      <c r="L463" s="425">
        <v>1163</v>
      </c>
      <c r="M463" s="425">
        <v>116.60335000000001</v>
      </c>
    </row>
    <row r="464" spans="1:13">
      <c r="A464" s="245">
        <v>454</v>
      </c>
      <c r="B464" s="428" t="s">
        <v>506</v>
      </c>
      <c r="C464" s="425">
        <v>3607.7</v>
      </c>
      <c r="D464" s="426">
        <v>3637.9333333333329</v>
      </c>
      <c r="E464" s="426">
        <v>3520.8666666666659</v>
      </c>
      <c r="F464" s="426">
        <v>3434.0333333333328</v>
      </c>
      <c r="G464" s="426">
        <v>3316.9666666666658</v>
      </c>
      <c r="H464" s="426">
        <v>3724.766666666666</v>
      </c>
      <c r="I464" s="426">
        <v>3841.8333333333326</v>
      </c>
      <c r="J464" s="426">
        <v>3928.6666666666661</v>
      </c>
      <c r="K464" s="425">
        <v>3755</v>
      </c>
      <c r="L464" s="425">
        <v>3551.1</v>
      </c>
      <c r="M464" s="425">
        <v>0.40850999999999998</v>
      </c>
    </row>
    <row r="465" spans="1:13">
      <c r="A465" s="245">
        <v>455</v>
      </c>
      <c r="B465" s="428" t="s">
        <v>184</v>
      </c>
      <c r="C465" s="425">
        <v>1105.0999999999999</v>
      </c>
      <c r="D465" s="426">
        <v>1098.0666666666666</v>
      </c>
      <c r="E465" s="426">
        <v>1088.1333333333332</v>
      </c>
      <c r="F465" s="426">
        <v>1071.1666666666665</v>
      </c>
      <c r="G465" s="426">
        <v>1061.2333333333331</v>
      </c>
      <c r="H465" s="426">
        <v>1115.0333333333333</v>
      </c>
      <c r="I465" s="426">
        <v>1124.9666666666667</v>
      </c>
      <c r="J465" s="426">
        <v>1141.9333333333334</v>
      </c>
      <c r="K465" s="425">
        <v>1108</v>
      </c>
      <c r="L465" s="425">
        <v>1081.0999999999999</v>
      </c>
      <c r="M465" s="425">
        <v>21.437550000000002</v>
      </c>
    </row>
    <row r="466" spans="1:13">
      <c r="A466" s="245">
        <v>456</v>
      </c>
      <c r="B466" s="428" t="s">
        <v>276</v>
      </c>
      <c r="C466" s="425">
        <v>165.15</v>
      </c>
      <c r="D466" s="426">
        <v>165.35000000000002</v>
      </c>
      <c r="E466" s="426">
        <v>163.90000000000003</v>
      </c>
      <c r="F466" s="426">
        <v>162.65</v>
      </c>
      <c r="G466" s="426">
        <v>161.20000000000002</v>
      </c>
      <c r="H466" s="426">
        <v>166.60000000000005</v>
      </c>
      <c r="I466" s="426">
        <v>168.05000000000004</v>
      </c>
      <c r="J466" s="426">
        <v>169.30000000000007</v>
      </c>
      <c r="K466" s="425">
        <v>166.8</v>
      </c>
      <c r="L466" s="425">
        <v>164.1</v>
      </c>
      <c r="M466" s="425">
        <v>3.0142099999999998</v>
      </c>
    </row>
    <row r="467" spans="1:13">
      <c r="A467" s="245">
        <v>457</v>
      </c>
      <c r="B467" s="428" t="s">
        <v>164</v>
      </c>
      <c r="C467" s="425">
        <v>1037.55</v>
      </c>
      <c r="D467" s="426">
        <v>1040.5166666666667</v>
      </c>
      <c r="E467" s="426">
        <v>1032.0333333333333</v>
      </c>
      <c r="F467" s="426">
        <v>1026.5166666666667</v>
      </c>
      <c r="G467" s="426">
        <v>1018.0333333333333</v>
      </c>
      <c r="H467" s="426">
        <v>1046.0333333333333</v>
      </c>
      <c r="I467" s="426">
        <v>1054.5166666666664</v>
      </c>
      <c r="J467" s="426">
        <v>1060.0333333333333</v>
      </c>
      <c r="K467" s="425">
        <v>1049</v>
      </c>
      <c r="L467" s="425">
        <v>1035</v>
      </c>
      <c r="M467" s="425">
        <v>1.4246099999999999</v>
      </c>
    </row>
    <row r="468" spans="1:13">
      <c r="A468" s="245">
        <v>458</v>
      </c>
      <c r="B468" s="428" t="s">
        <v>507</v>
      </c>
      <c r="C468" s="425">
        <v>1478.8</v>
      </c>
      <c r="D468" s="426">
        <v>1487.3666666666668</v>
      </c>
      <c r="E468" s="426">
        <v>1461.4333333333336</v>
      </c>
      <c r="F468" s="426">
        <v>1444.0666666666668</v>
      </c>
      <c r="G468" s="426">
        <v>1418.1333333333337</v>
      </c>
      <c r="H468" s="426">
        <v>1504.7333333333336</v>
      </c>
      <c r="I468" s="426">
        <v>1530.666666666667</v>
      </c>
      <c r="J468" s="426">
        <v>1548.0333333333335</v>
      </c>
      <c r="K468" s="425">
        <v>1513.3</v>
      </c>
      <c r="L468" s="425">
        <v>1470</v>
      </c>
      <c r="M468" s="425">
        <v>0.39100000000000001</v>
      </c>
    </row>
    <row r="469" spans="1:13">
      <c r="A469" s="245">
        <v>459</v>
      </c>
      <c r="B469" s="428" t="s">
        <v>508</v>
      </c>
      <c r="C469" s="425">
        <v>1308.5999999999999</v>
      </c>
      <c r="D469" s="426">
        <v>1342.8166666666666</v>
      </c>
      <c r="E469" s="426">
        <v>1245.7833333333333</v>
      </c>
      <c r="F469" s="426">
        <v>1182.9666666666667</v>
      </c>
      <c r="G469" s="426">
        <v>1085.9333333333334</v>
      </c>
      <c r="H469" s="426">
        <v>1405.6333333333332</v>
      </c>
      <c r="I469" s="426">
        <v>1502.6666666666665</v>
      </c>
      <c r="J469" s="426">
        <v>1565.4833333333331</v>
      </c>
      <c r="K469" s="425">
        <v>1439.85</v>
      </c>
      <c r="L469" s="425">
        <v>1280</v>
      </c>
      <c r="M469" s="425">
        <v>91.255989999999997</v>
      </c>
    </row>
    <row r="470" spans="1:13">
      <c r="A470" s="245">
        <v>460</v>
      </c>
      <c r="B470" s="428" t="s">
        <v>509</v>
      </c>
      <c r="C470" s="425">
        <v>1474.9</v>
      </c>
      <c r="D470" s="426">
        <v>1486.5333333333335</v>
      </c>
      <c r="E470" s="426">
        <v>1454.2666666666671</v>
      </c>
      <c r="F470" s="426">
        <v>1433.6333333333337</v>
      </c>
      <c r="G470" s="426">
        <v>1401.3666666666672</v>
      </c>
      <c r="H470" s="426">
        <v>1507.166666666667</v>
      </c>
      <c r="I470" s="426">
        <v>1539.4333333333334</v>
      </c>
      <c r="J470" s="426">
        <v>1560.0666666666668</v>
      </c>
      <c r="K470" s="425">
        <v>1518.8</v>
      </c>
      <c r="L470" s="425">
        <v>1465.9</v>
      </c>
      <c r="M470" s="425">
        <v>0.33835999999999999</v>
      </c>
    </row>
    <row r="471" spans="1:13">
      <c r="A471" s="245">
        <v>461</v>
      </c>
      <c r="B471" s="428" t="s">
        <v>185</v>
      </c>
      <c r="C471" s="425">
        <v>1728.05</v>
      </c>
      <c r="D471" s="426">
        <v>1738.7666666666667</v>
      </c>
      <c r="E471" s="426">
        <v>1709.0333333333333</v>
      </c>
      <c r="F471" s="426">
        <v>1690.0166666666667</v>
      </c>
      <c r="G471" s="426">
        <v>1660.2833333333333</v>
      </c>
      <c r="H471" s="426">
        <v>1757.7833333333333</v>
      </c>
      <c r="I471" s="426">
        <v>1787.5166666666664</v>
      </c>
      <c r="J471" s="426">
        <v>1806.5333333333333</v>
      </c>
      <c r="K471" s="425">
        <v>1768.5</v>
      </c>
      <c r="L471" s="425">
        <v>1719.75</v>
      </c>
      <c r="M471" s="425">
        <v>13.39433</v>
      </c>
    </row>
    <row r="472" spans="1:13">
      <c r="A472" s="245">
        <v>462</v>
      </c>
      <c r="B472" s="428" t="s">
        <v>186</v>
      </c>
      <c r="C472" s="425">
        <v>2936.05</v>
      </c>
      <c r="D472" s="426">
        <v>2930.35</v>
      </c>
      <c r="E472" s="426">
        <v>2880.7</v>
      </c>
      <c r="F472" s="426">
        <v>2825.35</v>
      </c>
      <c r="G472" s="426">
        <v>2775.7</v>
      </c>
      <c r="H472" s="426">
        <v>2985.7</v>
      </c>
      <c r="I472" s="426">
        <v>3035.3500000000004</v>
      </c>
      <c r="J472" s="426">
        <v>3090.7</v>
      </c>
      <c r="K472" s="425">
        <v>2980</v>
      </c>
      <c r="L472" s="425">
        <v>2875</v>
      </c>
      <c r="M472" s="425">
        <v>2.5297700000000001</v>
      </c>
    </row>
    <row r="473" spans="1:13">
      <c r="A473" s="245">
        <v>463</v>
      </c>
      <c r="B473" s="428" t="s">
        <v>187</v>
      </c>
      <c r="C473" s="425">
        <v>452.4</v>
      </c>
      <c r="D473" s="426">
        <v>452.55</v>
      </c>
      <c r="E473" s="426">
        <v>444.95000000000005</v>
      </c>
      <c r="F473" s="426">
        <v>437.50000000000006</v>
      </c>
      <c r="G473" s="426">
        <v>429.90000000000009</v>
      </c>
      <c r="H473" s="426">
        <v>460</v>
      </c>
      <c r="I473" s="426">
        <v>467.6</v>
      </c>
      <c r="J473" s="426">
        <v>475.04999999999995</v>
      </c>
      <c r="K473" s="425">
        <v>460.15</v>
      </c>
      <c r="L473" s="425">
        <v>445.1</v>
      </c>
      <c r="M473" s="425">
        <v>11.74109</v>
      </c>
    </row>
    <row r="474" spans="1:13">
      <c r="A474" s="245">
        <v>464</v>
      </c>
      <c r="B474" s="428" t="s">
        <v>510</v>
      </c>
      <c r="C474" s="425">
        <v>881.35</v>
      </c>
      <c r="D474" s="426">
        <v>874.16666666666663</v>
      </c>
      <c r="E474" s="426">
        <v>862.43333333333328</v>
      </c>
      <c r="F474" s="426">
        <v>843.51666666666665</v>
      </c>
      <c r="G474" s="426">
        <v>831.7833333333333</v>
      </c>
      <c r="H474" s="426">
        <v>893.08333333333326</v>
      </c>
      <c r="I474" s="426">
        <v>904.81666666666661</v>
      </c>
      <c r="J474" s="426">
        <v>923.73333333333323</v>
      </c>
      <c r="K474" s="425">
        <v>885.9</v>
      </c>
      <c r="L474" s="425">
        <v>855.25</v>
      </c>
      <c r="M474" s="425">
        <v>4.1423500000000004</v>
      </c>
    </row>
    <row r="475" spans="1:13">
      <c r="A475" s="245">
        <v>465</v>
      </c>
      <c r="B475" s="428" t="s">
        <v>511</v>
      </c>
      <c r="C475" s="425">
        <v>16.5</v>
      </c>
      <c r="D475" s="426">
        <v>16.599999999999998</v>
      </c>
      <c r="E475" s="426">
        <v>16.349999999999994</v>
      </c>
      <c r="F475" s="426">
        <v>16.199999999999996</v>
      </c>
      <c r="G475" s="426">
        <v>15.949999999999992</v>
      </c>
      <c r="H475" s="426">
        <v>16.749999999999996</v>
      </c>
      <c r="I475" s="426">
        <v>17.000000000000004</v>
      </c>
      <c r="J475" s="426">
        <v>17.149999999999999</v>
      </c>
      <c r="K475" s="425">
        <v>16.850000000000001</v>
      </c>
      <c r="L475" s="425">
        <v>16.45</v>
      </c>
      <c r="M475" s="425">
        <v>93.84496</v>
      </c>
    </row>
    <row r="476" spans="1:13">
      <c r="A476" s="245">
        <v>466</v>
      </c>
      <c r="B476" s="428" t="s">
        <v>512</v>
      </c>
      <c r="C476" s="425">
        <v>1161.5</v>
      </c>
      <c r="D476" s="426">
        <v>1167.9166666666667</v>
      </c>
      <c r="E476" s="426">
        <v>1148.5833333333335</v>
      </c>
      <c r="F476" s="426">
        <v>1135.6666666666667</v>
      </c>
      <c r="G476" s="426">
        <v>1116.3333333333335</v>
      </c>
      <c r="H476" s="426">
        <v>1180.8333333333335</v>
      </c>
      <c r="I476" s="426">
        <v>1200.166666666667</v>
      </c>
      <c r="J476" s="426">
        <v>1213.0833333333335</v>
      </c>
      <c r="K476" s="425">
        <v>1187.25</v>
      </c>
      <c r="L476" s="425">
        <v>1155</v>
      </c>
      <c r="M476" s="425">
        <v>0.60736000000000001</v>
      </c>
    </row>
    <row r="477" spans="1:13">
      <c r="A477" s="245">
        <v>467</v>
      </c>
      <c r="B477" s="428" t="s">
        <v>513</v>
      </c>
      <c r="C477" s="425">
        <v>15.3</v>
      </c>
      <c r="D477" s="426">
        <v>15.083333333333334</v>
      </c>
      <c r="E477" s="426">
        <v>14.716666666666669</v>
      </c>
      <c r="F477" s="426">
        <v>14.133333333333335</v>
      </c>
      <c r="G477" s="426">
        <v>13.766666666666669</v>
      </c>
      <c r="H477" s="426">
        <v>15.666666666666668</v>
      </c>
      <c r="I477" s="426">
        <v>16.033333333333331</v>
      </c>
      <c r="J477" s="426">
        <v>16.616666666666667</v>
      </c>
      <c r="K477" s="425">
        <v>15.45</v>
      </c>
      <c r="L477" s="425">
        <v>14.5</v>
      </c>
      <c r="M477" s="425">
        <v>316.19842999999997</v>
      </c>
    </row>
    <row r="478" spans="1:13">
      <c r="A478" s="245">
        <v>468</v>
      </c>
      <c r="B478" s="428" t="s">
        <v>514</v>
      </c>
      <c r="C478" s="425">
        <v>475.1</v>
      </c>
      <c r="D478" s="426">
        <v>473.84999999999997</v>
      </c>
      <c r="E478" s="426">
        <v>469.69999999999993</v>
      </c>
      <c r="F478" s="426">
        <v>464.29999999999995</v>
      </c>
      <c r="G478" s="426">
        <v>460.14999999999992</v>
      </c>
      <c r="H478" s="426">
        <v>479.24999999999994</v>
      </c>
      <c r="I478" s="426">
        <v>483.39999999999992</v>
      </c>
      <c r="J478" s="426">
        <v>488.79999999999995</v>
      </c>
      <c r="K478" s="425">
        <v>478</v>
      </c>
      <c r="L478" s="425">
        <v>468.45</v>
      </c>
      <c r="M478" s="425">
        <v>1.12229</v>
      </c>
    </row>
    <row r="479" spans="1:13">
      <c r="A479" s="245">
        <v>469</v>
      </c>
      <c r="B479" s="428" t="s">
        <v>193</v>
      </c>
      <c r="C479" s="425">
        <v>809.1</v>
      </c>
      <c r="D479" s="426">
        <v>807.66666666666663</v>
      </c>
      <c r="E479" s="426">
        <v>802.73333333333323</v>
      </c>
      <c r="F479" s="426">
        <v>796.36666666666656</v>
      </c>
      <c r="G479" s="426">
        <v>791.43333333333317</v>
      </c>
      <c r="H479" s="426">
        <v>814.0333333333333</v>
      </c>
      <c r="I479" s="426">
        <v>818.9666666666667</v>
      </c>
      <c r="J479" s="426">
        <v>825.33333333333337</v>
      </c>
      <c r="K479" s="425">
        <v>812.6</v>
      </c>
      <c r="L479" s="425">
        <v>801.3</v>
      </c>
      <c r="M479" s="425">
        <v>24.99662</v>
      </c>
    </row>
    <row r="480" spans="1:13">
      <c r="A480" s="245">
        <v>470</v>
      </c>
      <c r="B480" s="428" t="s">
        <v>190</v>
      </c>
      <c r="C480" s="425">
        <v>209.4</v>
      </c>
      <c r="D480" s="426">
        <v>209.45000000000002</v>
      </c>
      <c r="E480" s="426">
        <v>206.50000000000003</v>
      </c>
      <c r="F480" s="426">
        <v>203.60000000000002</v>
      </c>
      <c r="G480" s="426">
        <v>200.65000000000003</v>
      </c>
      <c r="H480" s="426">
        <v>212.35000000000002</v>
      </c>
      <c r="I480" s="426">
        <v>215.3</v>
      </c>
      <c r="J480" s="426">
        <v>218.20000000000002</v>
      </c>
      <c r="K480" s="425">
        <v>212.4</v>
      </c>
      <c r="L480" s="425">
        <v>206.55</v>
      </c>
      <c r="M480" s="425">
        <v>4.5032399999999999</v>
      </c>
    </row>
    <row r="481" spans="1:13">
      <c r="A481" s="245">
        <v>471</v>
      </c>
      <c r="B481" s="428" t="s">
        <v>784</v>
      </c>
      <c r="C481" s="425">
        <v>31.7</v>
      </c>
      <c r="D481" s="426">
        <v>31.599999999999998</v>
      </c>
      <c r="E481" s="426">
        <v>30.799999999999997</v>
      </c>
      <c r="F481" s="426">
        <v>29.9</v>
      </c>
      <c r="G481" s="426">
        <v>29.099999999999998</v>
      </c>
      <c r="H481" s="426">
        <v>32.5</v>
      </c>
      <c r="I481" s="426">
        <v>33.299999999999997</v>
      </c>
      <c r="J481" s="426">
        <v>34.199999999999996</v>
      </c>
      <c r="K481" s="425">
        <v>32.4</v>
      </c>
      <c r="L481" s="425">
        <v>30.7</v>
      </c>
      <c r="M481" s="425">
        <v>27.376619999999999</v>
      </c>
    </row>
    <row r="482" spans="1:13">
      <c r="A482" s="245">
        <v>472</v>
      </c>
      <c r="B482" s="428" t="s">
        <v>191</v>
      </c>
      <c r="C482" s="425">
        <v>6869.45</v>
      </c>
      <c r="D482" s="426">
        <v>6902.7166666666672</v>
      </c>
      <c r="E482" s="426">
        <v>6825.4833333333345</v>
      </c>
      <c r="F482" s="426">
        <v>6781.5166666666673</v>
      </c>
      <c r="G482" s="426">
        <v>6704.2833333333347</v>
      </c>
      <c r="H482" s="426">
        <v>6946.6833333333343</v>
      </c>
      <c r="I482" s="426">
        <v>7023.9166666666679</v>
      </c>
      <c r="J482" s="426">
        <v>7067.8833333333341</v>
      </c>
      <c r="K482" s="425">
        <v>6979.95</v>
      </c>
      <c r="L482" s="425">
        <v>6858.75</v>
      </c>
      <c r="M482" s="425">
        <v>1.27275</v>
      </c>
    </row>
    <row r="483" spans="1:13">
      <c r="A483" s="245">
        <v>473</v>
      </c>
      <c r="B483" s="428" t="s">
        <v>192</v>
      </c>
      <c r="C483" s="425">
        <v>39.35</v>
      </c>
      <c r="D483" s="426">
        <v>39.483333333333327</v>
      </c>
      <c r="E483" s="426">
        <v>38.716666666666654</v>
      </c>
      <c r="F483" s="426">
        <v>38.083333333333329</v>
      </c>
      <c r="G483" s="426">
        <v>37.316666666666656</v>
      </c>
      <c r="H483" s="426">
        <v>40.116666666666653</v>
      </c>
      <c r="I483" s="426">
        <v>40.883333333333319</v>
      </c>
      <c r="J483" s="426">
        <v>41.516666666666652</v>
      </c>
      <c r="K483" s="425">
        <v>40.25</v>
      </c>
      <c r="L483" s="425">
        <v>38.85</v>
      </c>
      <c r="M483" s="425">
        <v>288.13654000000002</v>
      </c>
    </row>
    <row r="484" spans="1:13">
      <c r="A484" s="245">
        <v>474</v>
      </c>
      <c r="B484" s="428" t="s">
        <v>189</v>
      </c>
      <c r="C484" s="425">
        <v>1429.75</v>
      </c>
      <c r="D484" s="426">
        <v>1417</v>
      </c>
      <c r="E484" s="426">
        <v>1394.05</v>
      </c>
      <c r="F484" s="426">
        <v>1358.35</v>
      </c>
      <c r="G484" s="426">
        <v>1335.3999999999999</v>
      </c>
      <c r="H484" s="426">
        <v>1452.7</v>
      </c>
      <c r="I484" s="426">
        <v>1475.6499999999999</v>
      </c>
      <c r="J484" s="426">
        <v>1511.3500000000001</v>
      </c>
      <c r="K484" s="425">
        <v>1439.95</v>
      </c>
      <c r="L484" s="425">
        <v>1381.3</v>
      </c>
      <c r="M484" s="425">
        <v>18.6417</v>
      </c>
    </row>
    <row r="485" spans="1:13">
      <c r="A485" s="245">
        <v>475</v>
      </c>
      <c r="B485" s="428" t="s">
        <v>141</v>
      </c>
      <c r="C485" s="425">
        <v>670.8</v>
      </c>
      <c r="D485" s="426">
        <v>668.4666666666667</v>
      </c>
      <c r="E485" s="426">
        <v>661.93333333333339</v>
      </c>
      <c r="F485" s="426">
        <v>653.06666666666672</v>
      </c>
      <c r="G485" s="426">
        <v>646.53333333333342</v>
      </c>
      <c r="H485" s="426">
        <v>677.33333333333337</v>
      </c>
      <c r="I485" s="426">
        <v>683.86666666666667</v>
      </c>
      <c r="J485" s="426">
        <v>692.73333333333335</v>
      </c>
      <c r="K485" s="425">
        <v>675</v>
      </c>
      <c r="L485" s="425">
        <v>659.6</v>
      </c>
      <c r="M485" s="425">
        <v>12.65218</v>
      </c>
    </row>
    <row r="486" spans="1:13">
      <c r="A486" s="245">
        <v>476</v>
      </c>
      <c r="B486" s="428" t="s">
        <v>277</v>
      </c>
      <c r="C486" s="425">
        <v>268.5</v>
      </c>
      <c r="D486" s="426">
        <v>269.90000000000003</v>
      </c>
      <c r="E486" s="426">
        <v>264.30000000000007</v>
      </c>
      <c r="F486" s="426">
        <v>260.10000000000002</v>
      </c>
      <c r="G486" s="426">
        <v>254.50000000000006</v>
      </c>
      <c r="H486" s="426">
        <v>274.10000000000008</v>
      </c>
      <c r="I486" s="426">
        <v>279.7000000000001</v>
      </c>
      <c r="J486" s="426">
        <v>283.90000000000009</v>
      </c>
      <c r="K486" s="425">
        <v>275.5</v>
      </c>
      <c r="L486" s="425">
        <v>265.7</v>
      </c>
      <c r="M486" s="425">
        <v>7.66357</v>
      </c>
    </row>
    <row r="487" spans="1:13">
      <c r="A487" s="245">
        <v>477</v>
      </c>
      <c r="B487" s="428" t="s">
        <v>515</v>
      </c>
      <c r="C487" s="425">
        <v>2851.65</v>
      </c>
      <c r="D487" s="426">
        <v>2857.1333333333332</v>
      </c>
      <c r="E487" s="426">
        <v>2785.2666666666664</v>
      </c>
      <c r="F487" s="426">
        <v>2718.8833333333332</v>
      </c>
      <c r="G487" s="426">
        <v>2647.0166666666664</v>
      </c>
      <c r="H487" s="426">
        <v>2923.5166666666664</v>
      </c>
      <c r="I487" s="426">
        <v>2995.3833333333332</v>
      </c>
      <c r="J487" s="426">
        <v>3061.7666666666664</v>
      </c>
      <c r="K487" s="425">
        <v>2929</v>
      </c>
      <c r="L487" s="425">
        <v>2790.75</v>
      </c>
      <c r="M487" s="425">
        <v>0.30275999999999997</v>
      </c>
    </row>
    <row r="488" spans="1:13">
      <c r="A488" s="245">
        <v>478</v>
      </c>
      <c r="B488" s="428" t="s">
        <v>516</v>
      </c>
      <c r="C488" s="425">
        <v>384.2</v>
      </c>
      <c r="D488" s="426">
        <v>384.33333333333331</v>
      </c>
      <c r="E488" s="426">
        <v>380.06666666666661</v>
      </c>
      <c r="F488" s="426">
        <v>375.93333333333328</v>
      </c>
      <c r="G488" s="426">
        <v>371.66666666666657</v>
      </c>
      <c r="H488" s="426">
        <v>388.46666666666664</v>
      </c>
      <c r="I488" s="426">
        <v>392.73333333333341</v>
      </c>
      <c r="J488" s="426">
        <v>396.86666666666667</v>
      </c>
      <c r="K488" s="425">
        <v>388.6</v>
      </c>
      <c r="L488" s="425">
        <v>380.2</v>
      </c>
      <c r="M488" s="425">
        <v>1.54694</v>
      </c>
    </row>
    <row r="489" spans="1:13">
      <c r="A489" s="245">
        <v>479</v>
      </c>
      <c r="B489" s="428" t="s">
        <v>517</v>
      </c>
      <c r="C489" s="425">
        <v>276.64999999999998</v>
      </c>
      <c r="D489" s="426">
        <v>278.25</v>
      </c>
      <c r="E489" s="426">
        <v>273.39999999999998</v>
      </c>
      <c r="F489" s="426">
        <v>270.14999999999998</v>
      </c>
      <c r="G489" s="426">
        <v>265.29999999999995</v>
      </c>
      <c r="H489" s="426">
        <v>281.5</v>
      </c>
      <c r="I489" s="426">
        <v>286.35000000000002</v>
      </c>
      <c r="J489" s="426">
        <v>289.60000000000002</v>
      </c>
      <c r="K489" s="425">
        <v>283.10000000000002</v>
      </c>
      <c r="L489" s="425">
        <v>275</v>
      </c>
      <c r="M489" s="425">
        <v>1.29061</v>
      </c>
    </row>
    <row r="490" spans="1:13">
      <c r="A490" s="245">
        <v>480</v>
      </c>
      <c r="B490" s="428" t="s">
        <v>518</v>
      </c>
      <c r="C490" s="425">
        <v>3624.15</v>
      </c>
      <c r="D490" s="426">
        <v>3624</v>
      </c>
      <c r="E490" s="426">
        <v>3597</v>
      </c>
      <c r="F490" s="426">
        <v>3569.85</v>
      </c>
      <c r="G490" s="426">
        <v>3542.85</v>
      </c>
      <c r="H490" s="426">
        <v>3651.15</v>
      </c>
      <c r="I490" s="426">
        <v>3678.15</v>
      </c>
      <c r="J490" s="426">
        <v>3705.3</v>
      </c>
      <c r="K490" s="425">
        <v>3651</v>
      </c>
      <c r="L490" s="425">
        <v>3596.85</v>
      </c>
      <c r="M490" s="425">
        <v>9.2560000000000003E-2</v>
      </c>
    </row>
    <row r="491" spans="1:13">
      <c r="A491" s="245">
        <v>481</v>
      </c>
      <c r="B491" s="428" t="s">
        <v>519</v>
      </c>
      <c r="C491" s="425">
        <v>804.65</v>
      </c>
      <c r="D491" s="426">
        <v>806</v>
      </c>
      <c r="E491" s="426">
        <v>799.65</v>
      </c>
      <c r="F491" s="426">
        <v>794.65</v>
      </c>
      <c r="G491" s="426">
        <v>788.3</v>
      </c>
      <c r="H491" s="426">
        <v>811</v>
      </c>
      <c r="I491" s="426">
        <v>817.34999999999991</v>
      </c>
      <c r="J491" s="426">
        <v>822.35</v>
      </c>
      <c r="K491" s="425">
        <v>812.35</v>
      </c>
      <c r="L491" s="425">
        <v>801</v>
      </c>
      <c r="M491" s="425">
        <v>1.72942</v>
      </c>
    </row>
    <row r="492" spans="1:13">
      <c r="A492" s="245">
        <v>482</v>
      </c>
      <c r="B492" s="428" t="s">
        <v>520</v>
      </c>
      <c r="C492" s="425">
        <v>43.6</v>
      </c>
      <c r="D492" s="426">
        <v>43.283333333333339</v>
      </c>
      <c r="E492" s="426">
        <v>42.51666666666668</v>
      </c>
      <c r="F492" s="426">
        <v>41.433333333333344</v>
      </c>
      <c r="G492" s="426">
        <v>40.666666666666686</v>
      </c>
      <c r="H492" s="426">
        <v>44.366666666666674</v>
      </c>
      <c r="I492" s="426">
        <v>45.13333333333334</v>
      </c>
      <c r="J492" s="426">
        <v>46.216666666666669</v>
      </c>
      <c r="K492" s="425">
        <v>44.05</v>
      </c>
      <c r="L492" s="425">
        <v>42.2</v>
      </c>
      <c r="M492" s="425">
        <v>24.675750000000001</v>
      </c>
    </row>
    <row r="493" spans="1:13">
      <c r="A493" s="245">
        <v>483</v>
      </c>
      <c r="B493" s="428" t="s">
        <v>521</v>
      </c>
      <c r="C493" s="425">
        <v>1388.15</v>
      </c>
      <c r="D493" s="426">
        <v>1380.6166666666668</v>
      </c>
      <c r="E493" s="426">
        <v>1358.3333333333335</v>
      </c>
      <c r="F493" s="426">
        <v>1328.5166666666667</v>
      </c>
      <c r="G493" s="426">
        <v>1306.2333333333333</v>
      </c>
      <c r="H493" s="426">
        <v>1410.4333333333336</v>
      </c>
      <c r="I493" s="426">
        <v>1432.7166666666669</v>
      </c>
      <c r="J493" s="426">
        <v>1462.5333333333338</v>
      </c>
      <c r="K493" s="425">
        <v>1402.9</v>
      </c>
      <c r="L493" s="425">
        <v>1350.8</v>
      </c>
      <c r="M493" s="425">
        <v>0.27789000000000003</v>
      </c>
    </row>
    <row r="494" spans="1:13">
      <c r="A494" s="245">
        <v>484</v>
      </c>
      <c r="B494" s="428" t="s">
        <v>278</v>
      </c>
      <c r="C494" s="425">
        <v>368.95</v>
      </c>
      <c r="D494" s="426">
        <v>370.61666666666662</v>
      </c>
      <c r="E494" s="426">
        <v>365.83333333333326</v>
      </c>
      <c r="F494" s="426">
        <v>362.71666666666664</v>
      </c>
      <c r="G494" s="426">
        <v>357.93333333333328</v>
      </c>
      <c r="H494" s="426">
        <v>373.73333333333323</v>
      </c>
      <c r="I494" s="426">
        <v>378.51666666666665</v>
      </c>
      <c r="J494" s="426">
        <v>381.63333333333321</v>
      </c>
      <c r="K494" s="425">
        <v>375.4</v>
      </c>
      <c r="L494" s="425">
        <v>367.5</v>
      </c>
      <c r="M494" s="425">
        <v>0.72489000000000003</v>
      </c>
    </row>
    <row r="495" spans="1:13">
      <c r="A495" s="245">
        <v>485</v>
      </c>
      <c r="B495" s="428" t="s">
        <v>522</v>
      </c>
      <c r="C495" s="425">
        <v>729.35</v>
      </c>
      <c r="D495" s="426">
        <v>727.43333333333339</v>
      </c>
      <c r="E495" s="426">
        <v>719.91666666666674</v>
      </c>
      <c r="F495" s="426">
        <v>710.48333333333335</v>
      </c>
      <c r="G495" s="426">
        <v>702.9666666666667</v>
      </c>
      <c r="H495" s="426">
        <v>736.86666666666679</v>
      </c>
      <c r="I495" s="426">
        <v>744.38333333333344</v>
      </c>
      <c r="J495" s="426">
        <v>753.81666666666683</v>
      </c>
      <c r="K495" s="425">
        <v>734.95</v>
      </c>
      <c r="L495" s="425">
        <v>718</v>
      </c>
      <c r="M495" s="425">
        <v>6.0340100000000003</v>
      </c>
    </row>
    <row r="496" spans="1:13">
      <c r="A496" s="245">
        <v>486</v>
      </c>
      <c r="B496" s="428" t="s">
        <v>523</v>
      </c>
      <c r="C496" s="425">
        <v>3408.75</v>
      </c>
      <c r="D496" s="426">
        <v>3439.7166666666667</v>
      </c>
      <c r="E496" s="426">
        <v>3349.0333333333333</v>
      </c>
      <c r="F496" s="426">
        <v>3289.3166666666666</v>
      </c>
      <c r="G496" s="426">
        <v>3198.6333333333332</v>
      </c>
      <c r="H496" s="426">
        <v>3499.4333333333334</v>
      </c>
      <c r="I496" s="426">
        <v>3590.1166666666668</v>
      </c>
      <c r="J496" s="426">
        <v>3649.8333333333335</v>
      </c>
      <c r="K496" s="425">
        <v>3530.4</v>
      </c>
      <c r="L496" s="425">
        <v>3380</v>
      </c>
      <c r="M496" s="425">
        <v>2.06793</v>
      </c>
    </row>
    <row r="497" spans="1:13">
      <c r="A497" s="245">
        <v>487</v>
      </c>
      <c r="B497" s="428" t="s">
        <v>524</v>
      </c>
      <c r="C497" s="425">
        <v>1838.4</v>
      </c>
      <c r="D497" s="426">
        <v>1851.45</v>
      </c>
      <c r="E497" s="426">
        <v>1815.95</v>
      </c>
      <c r="F497" s="426">
        <v>1793.5</v>
      </c>
      <c r="G497" s="426">
        <v>1758</v>
      </c>
      <c r="H497" s="426">
        <v>1873.9</v>
      </c>
      <c r="I497" s="426">
        <v>1909.4</v>
      </c>
      <c r="J497" s="426">
        <v>1931.8500000000001</v>
      </c>
      <c r="K497" s="425">
        <v>1886.95</v>
      </c>
      <c r="L497" s="425">
        <v>1829</v>
      </c>
      <c r="M497" s="425">
        <v>1.2358</v>
      </c>
    </row>
    <row r="498" spans="1:13">
      <c r="A498" s="245">
        <v>488</v>
      </c>
      <c r="B498" s="428" t="s">
        <v>118</v>
      </c>
      <c r="C498" s="425">
        <v>10.45</v>
      </c>
      <c r="D498" s="426">
        <v>10.583333333333334</v>
      </c>
      <c r="E498" s="426">
        <v>10.216666666666669</v>
      </c>
      <c r="F498" s="426">
        <v>9.9833333333333343</v>
      </c>
      <c r="G498" s="426">
        <v>9.6166666666666689</v>
      </c>
      <c r="H498" s="426">
        <v>10.816666666666668</v>
      </c>
      <c r="I498" s="426">
        <v>11.183333333333332</v>
      </c>
      <c r="J498" s="426">
        <v>11.416666666666668</v>
      </c>
      <c r="K498" s="425">
        <v>10.95</v>
      </c>
      <c r="L498" s="425">
        <v>10.35</v>
      </c>
      <c r="M498" s="425">
        <v>2723.0449400000002</v>
      </c>
    </row>
    <row r="499" spans="1:13">
      <c r="A499" s="245">
        <v>489</v>
      </c>
      <c r="B499" s="428" t="s">
        <v>195</v>
      </c>
      <c r="C499" s="425">
        <v>1042.55</v>
      </c>
      <c r="D499" s="426">
        <v>1045.3500000000001</v>
      </c>
      <c r="E499" s="426">
        <v>1029.7000000000003</v>
      </c>
      <c r="F499" s="426">
        <v>1016.8500000000001</v>
      </c>
      <c r="G499" s="426">
        <v>1001.2000000000003</v>
      </c>
      <c r="H499" s="426">
        <v>1058.2000000000003</v>
      </c>
      <c r="I499" s="426">
        <v>1073.8500000000004</v>
      </c>
      <c r="J499" s="426">
        <v>1086.7000000000003</v>
      </c>
      <c r="K499" s="425">
        <v>1061</v>
      </c>
      <c r="L499" s="425">
        <v>1032.5</v>
      </c>
      <c r="M499" s="425">
        <v>21.82272</v>
      </c>
    </row>
    <row r="500" spans="1:13">
      <c r="A500" s="245">
        <v>490</v>
      </c>
      <c r="B500" s="428" t="s">
        <v>525</v>
      </c>
      <c r="C500" s="425">
        <v>6854.3</v>
      </c>
      <c r="D500" s="426">
        <v>6877.7666666666664</v>
      </c>
      <c r="E500" s="426">
        <v>6816.5333333333328</v>
      </c>
      <c r="F500" s="426">
        <v>6778.7666666666664</v>
      </c>
      <c r="G500" s="426">
        <v>6717.5333333333328</v>
      </c>
      <c r="H500" s="426">
        <v>6915.5333333333328</v>
      </c>
      <c r="I500" s="426">
        <v>6976.7666666666664</v>
      </c>
      <c r="J500" s="426">
        <v>7014.5333333333328</v>
      </c>
      <c r="K500" s="425">
        <v>6939</v>
      </c>
      <c r="L500" s="425">
        <v>6840</v>
      </c>
      <c r="M500" s="425">
        <v>8.3150000000000002E-2</v>
      </c>
    </row>
    <row r="501" spans="1:13">
      <c r="A501" s="245">
        <v>491</v>
      </c>
      <c r="B501" s="428" t="s">
        <v>526</v>
      </c>
      <c r="C501" s="425">
        <v>141.80000000000001</v>
      </c>
      <c r="D501" s="426">
        <v>143</v>
      </c>
      <c r="E501" s="426">
        <v>138</v>
      </c>
      <c r="F501" s="426">
        <v>134.19999999999999</v>
      </c>
      <c r="G501" s="426">
        <v>129.19999999999999</v>
      </c>
      <c r="H501" s="426">
        <v>146.80000000000001</v>
      </c>
      <c r="I501" s="426">
        <v>151.80000000000001</v>
      </c>
      <c r="J501" s="426">
        <v>155.60000000000002</v>
      </c>
      <c r="K501" s="425">
        <v>148</v>
      </c>
      <c r="L501" s="425">
        <v>139.19999999999999</v>
      </c>
      <c r="M501" s="425">
        <v>24.273530000000001</v>
      </c>
    </row>
    <row r="502" spans="1:13">
      <c r="A502" s="245">
        <v>492</v>
      </c>
      <c r="B502" s="428" t="s">
        <v>527</v>
      </c>
      <c r="C502" s="425">
        <v>93.95</v>
      </c>
      <c r="D502" s="426">
        <v>94.083333333333329</v>
      </c>
      <c r="E502" s="426">
        <v>92.666666666666657</v>
      </c>
      <c r="F502" s="426">
        <v>91.383333333333326</v>
      </c>
      <c r="G502" s="426">
        <v>89.966666666666654</v>
      </c>
      <c r="H502" s="426">
        <v>95.36666666666666</v>
      </c>
      <c r="I502" s="426">
        <v>96.783333333333317</v>
      </c>
      <c r="J502" s="426">
        <v>98.066666666666663</v>
      </c>
      <c r="K502" s="425">
        <v>95.5</v>
      </c>
      <c r="L502" s="425">
        <v>92.8</v>
      </c>
      <c r="M502" s="425">
        <v>14.97349</v>
      </c>
    </row>
    <row r="503" spans="1:13">
      <c r="A503" s="245">
        <v>493</v>
      </c>
      <c r="B503" s="428" t="s">
        <v>771</v>
      </c>
      <c r="C503" s="425">
        <v>489.45</v>
      </c>
      <c r="D503" s="426">
        <v>488.81666666666666</v>
      </c>
      <c r="E503" s="426">
        <v>483.08333333333331</v>
      </c>
      <c r="F503" s="426">
        <v>476.71666666666664</v>
      </c>
      <c r="G503" s="426">
        <v>470.98333333333329</v>
      </c>
      <c r="H503" s="426">
        <v>495.18333333333334</v>
      </c>
      <c r="I503" s="426">
        <v>500.91666666666669</v>
      </c>
      <c r="J503" s="426">
        <v>507.28333333333336</v>
      </c>
      <c r="K503" s="425">
        <v>494.55</v>
      </c>
      <c r="L503" s="425">
        <v>482.45</v>
      </c>
      <c r="M503" s="425">
        <v>0.33583000000000002</v>
      </c>
    </row>
    <row r="504" spans="1:13">
      <c r="A504" s="245">
        <v>494</v>
      </c>
      <c r="B504" s="428" t="s">
        <v>528</v>
      </c>
      <c r="C504" s="425">
        <v>2209.0500000000002</v>
      </c>
      <c r="D504" s="426">
        <v>2208.4833333333336</v>
      </c>
      <c r="E504" s="426">
        <v>2193.5666666666671</v>
      </c>
      <c r="F504" s="426">
        <v>2178.0833333333335</v>
      </c>
      <c r="G504" s="426">
        <v>2163.166666666667</v>
      </c>
      <c r="H504" s="426">
        <v>2223.9666666666672</v>
      </c>
      <c r="I504" s="426">
        <v>2238.8833333333332</v>
      </c>
      <c r="J504" s="426">
        <v>2254.3666666666672</v>
      </c>
      <c r="K504" s="425">
        <v>2223.4</v>
      </c>
      <c r="L504" s="425">
        <v>2193</v>
      </c>
      <c r="M504" s="425">
        <v>0.61743999999999999</v>
      </c>
    </row>
    <row r="505" spans="1:13">
      <c r="A505" s="245">
        <v>495</v>
      </c>
      <c r="B505" s="428" t="s">
        <v>196</v>
      </c>
      <c r="C505" s="425">
        <v>547.4</v>
      </c>
      <c r="D505" s="426">
        <v>547.48333333333323</v>
      </c>
      <c r="E505" s="426">
        <v>544.16666666666652</v>
      </c>
      <c r="F505" s="426">
        <v>540.93333333333328</v>
      </c>
      <c r="G505" s="426">
        <v>537.61666666666656</v>
      </c>
      <c r="H505" s="426">
        <v>550.71666666666647</v>
      </c>
      <c r="I505" s="426">
        <v>554.0333333333333</v>
      </c>
      <c r="J505" s="426">
        <v>557.26666666666642</v>
      </c>
      <c r="K505" s="425">
        <v>550.79999999999995</v>
      </c>
      <c r="L505" s="425">
        <v>544.25</v>
      </c>
      <c r="M505" s="425">
        <v>32.598300000000002</v>
      </c>
    </row>
    <row r="506" spans="1:13">
      <c r="A506" s="245">
        <v>496</v>
      </c>
      <c r="B506" s="428" t="s">
        <v>529</v>
      </c>
      <c r="C506" s="425">
        <v>538.4</v>
      </c>
      <c r="D506" s="426">
        <v>546.5</v>
      </c>
      <c r="E506" s="426">
        <v>524.9</v>
      </c>
      <c r="F506" s="426">
        <v>511.4</v>
      </c>
      <c r="G506" s="426">
        <v>489.79999999999995</v>
      </c>
      <c r="H506" s="426">
        <v>560</v>
      </c>
      <c r="I506" s="426">
        <v>581.59999999999991</v>
      </c>
      <c r="J506" s="426">
        <v>595.1</v>
      </c>
      <c r="K506" s="425">
        <v>568.1</v>
      </c>
      <c r="L506" s="425">
        <v>533</v>
      </c>
      <c r="M506" s="425">
        <v>21.539680000000001</v>
      </c>
    </row>
    <row r="507" spans="1:13">
      <c r="A507" s="245">
        <v>497</v>
      </c>
      <c r="B507" s="428" t="s">
        <v>197</v>
      </c>
      <c r="C507" s="425">
        <v>13.65</v>
      </c>
      <c r="D507" s="426">
        <v>13.683333333333335</v>
      </c>
      <c r="E507" s="426">
        <v>13.56666666666667</v>
      </c>
      <c r="F507" s="426">
        <v>13.483333333333334</v>
      </c>
      <c r="G507" s="426">
        <v>13.366666666666669</v>
      </c>
      <c r="H507" s="426">
        <v>13.766666666666671</v>
      </c>
      <c r="I507" s="426">
        <v>13.883333333333335</v>
      </c>
      <c r="J507" s="426">
        <v>13.966666666666672</v>
      </c>
      <c r="K507" s="425">
        <v>13.8</v>
      </c>
      <c r="L507" s="425">
        <v>13.6</v>
      </c>
      <c r="M507" s="425">
        <v>552.78873999999996</v>
      </c>
    </row>
    <row r="508" spans="1:13">
      <c r="A508" s="245">
        <v>498</v>
      </c>
      <c r="B508" s="428" t="s">
        <v>198</v>
      </c>
      <c r="C508" s="425">
        <v>219.15</v>
      </c>
      <c r="D508" s="426">
        <v>219.29999999999998</v>
      </c>
      <c r="E508" s="426">
        <v>217.09999999999997</v>
      </c>
      <c r="F508" s="426">
        <v>215.04999999999998</v>
      </c>
      <c r="G508" s="426">
        <v>212.84999999999997</v>
      </c>
      <c r="H508" s="426">
        <v>221.34999999999997</v>
      </c>
      <c r="I508" s="426">
        <v>223.54999999999995</v>
      </c>
      <c r="J508" s="426">
        <v>225.59999999999997</v>
      </c>
      <c r="K508" s="425">
        <v>221.5</v>
      </c>
      <c r="L508" s="425">
        <v>217.25</v>
      </c>
      <c r="M508" s="425">
        <v>65.507990000000007</v>
      </c>
    </row>
    <row r="509" spans="1:13">
      <c r="A509" s="245">
        <v>499</v>
      </c>
      <c r="B509" s="428" t="s">
        <v>530</v>
      </c>
      <c r="C509" s="425">
        <v>304.35000000000002</v>
      </c>
      <c r="D509" s="426">
        <v>304.59999999999997</v>
      </c>
      <c r="E509" s="426">
        <v>301.74999999999994</v>
      </c>
      <c r="F509" s="426">
        <v>299.14999999999998</v>
      </c>
      <c r="G509" s="426">
        <v>296.29999999999995</v>
      </c>
      <c r="H509" s="426">
        <v>307.19999999999993</v>
      </c>
      <c r="I509" s="426">
        <v>310.04999999999995</v>
      </c>
      <c r="J509" s="426">
        <v>312.64999999999992</v>
      </c>
      <c r="K509" s="425">
        <v>307.45</v>
      </c>
      <c r="L509" s="425">
        <v>302</v>
      </c>
      <c r="M509" s="425">
        <v>4.5503799999999996</v>
      </c>
    </row>
    <row r="510" spans="1:13">
      <c r="A510" s="245">
        <v>500</v>
      </c>
      <c r="B510" s="428" t="s">
        <v>531</v>
      </c>
      <c r="C510" s="425">
        <v>2083.4</v>
      </c>
      <c r="D510" s="426">
        <v>2089.4666666666667</v>
      </c>
      <c r="E510" s="426">
        <v>2068.9333333333334</v>
      </c>
      <c r="F510" s="426">
        <v>2054.4666666666667</v>
      </c>
      <c r="G510" s="426">
        <v>2033.9333333333334</v>
      </c>
      <c r="H510" s="426">
        <v>2103.9333333333334</v>
      </c>
      <c r="I510" s="426">
        <v>2124.4666666666672</v>
      </c>
      <c r="J510" s="426">
        <v>2138.9333333333334</v>
      </c>
      <c r="K510" s="425">
        <v>2110</v>
      </c>
      <c r="L510" s="425">
        <v>2075</v>
      </c>
      <c r="M510" s="425">
        <v>0.3236</v>
      </c>
    </row>
    <row r="511" spans="1:13">
      <c r="A511" s="245">
        <v>501</v>
      </c>
      <c r="B511" s="428" t="s">
        <v>741</v>
      </c>
      <c r="C511" s="425">
        <v>1793.45</v>
      </c>
      <c r="D511" s="426">
        <v>1793.7166666666665</v>
      </c>
      <c r="E511" s="426">
        <v>1749.7333333333329</v>
      </c>
      <c r="F511" s="426">
        <v>1706.0166666666664</v>
      </c>
      <c r="G511" s="426">
        <v>1662.0333333333328</v>
      </c>
      <c r="H511" s="426">
        <v>1837.4333333333329</v>
      </c>
      <c r="I511" s="426">
        <v>1881.4166666666665</v>
      </c>
      <c r="J511" s="426">
        <v>1925.133333333333</v>
      </c>
      <c r="K511" s="425">
        <v>1837.7</v>
      </c>
      <c r="L511" s="425">
        <v>1750</v>
      </c>
      <c r="M511" s="425">
        <v>0.65908999999999995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86"/>
      <c r="B5" s="586"/>
      <c r="C5" s="587"/>
      <c r="D5" s="587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88" t="s">
        <v>533</v>
      </c>
      <c r="C7" s="588"/>
      <c r="D7" s="239">
        <f>Main!B10</f>
        <v>44376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44375</v>
      </c>
      <c r="B10" s="244">
        <v>543309</v>
      </c>
      <c r="C10" s="245" t="s">
        <v>1069</v>
      </c>
      <c r="D10" s="245" t="s">
        <v>1070</v>
      </c>
      <c r="E10" s="446" t="s">
        <v>542</v>
      </c>
      <c r="F10" s="337">
        <v>150000</v>
      </c>
      <c r="G10" s="244">
        <v>25.15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44375</v>
      </c>
      <c r="B11" s="244">
        <v>543309</v>
      </c>
      <c r="C11" s="245" t="s">
        <v>1069</v>
      </c>
      <c r="D11" s="245" t="s">
        <v>1071</v>
      </c>
      <c r="E11" s="245" t="s">
        <v>542</v>
      </c>
      <c r="F11" s="337">
        <v>138000</v>
      </c>
      <c r="G11" s="244">
        <v>25.15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44375</v>
      </c>
      <c r="B12" s="244">
        <v>519216</v>
      </c>
      <c r="C12" s="245" t="s">
        <v>1072</v>
      </c>
      <c r="D12" s="245" t="s">
        <v>1073</v>
      </c>
      <c r="E12" s="446" t="s">
        <v>543</v>
      </c>
      <c r="F12" s="337">
        <v>98257</v>
      </c>
      <c r="G12" s="244">
        <v>117.05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44375</v>
      </c>
      <c r="B13" s="244">
        <v>531991</v>
      </c>
      <c r="C13" s="245" t="s">
        <v>1074</v>
      </c>
      <c r="D13" s="245" t="s">
        <v>1075</v>
      </c>
      <c r="E13" s="446" t="s">
        <v>542</v>
      </c>
      <c r="F13" s="337">
        <v>717117</v>
      </c>
      <c r="G13" s="244">
        <v>0.39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44375</v>
      </c>
      <c r="B14" s="244">
        <v>531673</v>
      </c>
      <c r="C14" s="245" t="s">
        <v>1041</v>
      </c>
      <c r="D14" s="245" t="s">
        <v>1076</v>
      </c>
      <c r="E14" s="245" t="s">
        <v>543</v>
      </c>
      <c r="F14" s="337">
        <v>100000</v>
      </c>
      <c r="G14" s="244">
        <v>11.56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44375</v>
      </c>
      <c r="B15" s="244">
        <v>531673</v>
      </c>
      <c r="C15" s="245" t="s">
        <v>1041</v>
      </c>
      <c r="D15" s="245" t="s">
        <v>1077</v>
      </c>
      <c r="E15" s="245" t="s">
        <v>543</v>
      </c>
      <c r="F15" s="337">
        <v>126320</v>
      </c>
      <c r="G15" s="244">
        <v>11.56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44375</v>
      </c>
      <c r="B16" s="244">
        <v>531673</v>
      </c>
      <c r="C16" s="245" t="s">
        <v>1041</v>
      </c>
      <c r="D16" s="245" t="s">
        <v>1078</v>
      </c>
      <c r="E16" s="245" t="s">
        <v>542</v>
      </c>
      <c r="F16" s="337">
        <v>249700</v>
      </c>
      <c r="G16" s="244">
        <v>11.56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44375</v>
      </c>
      <c r="B17" s="244">
        <v>532935</v>
      </c>
      <c r="C17" s="245" t="s">
        <v>1079</v>
      </c>
      <c r="D17" s="245" t="s">
        <v>1012</v>
      </c>
      <c r="E17" s="245" t="s">
        <v>542</v>
      </c>
      <c r="F17" s="337">
        <v>4502</v>
      </c>
      <c r="G17" s="244">
        <v>149.44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44375</v>
      </c>
      <c r="B18" s="244">
        <v>532935</v>
      </c>
      <c r="C18" s="245" t="s">
        <v>1079</v>
      </c>
      <c r="D18" s="245" t="s">
        <v>1012</v>
      </c>
      <c r="E18" s="446" t="s">
        <v>543</v>
      </c>
      <c r="F18" s="337">
        <v>74502</v>
      </c>
      <c r="G18" s="244">
        <v>151.32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44375</v>
      </c>
      <c r="B19" s="244">
        <v>537069</v>
      </c>
      <c r="C19" s="245" t="s">
        <v>1080</v>
      </c>
      <c r="D19" s="245" t="s">
        <v>1081</v>
      </c>
      <c r="E19" s="245" t="s">
        <v>543</v>
      </c>
      <c r="F19" s="337">
        <v>230000</v>
      </c>
      <c r="G19" s="244">
        <v>20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44375</v>
      </c>
      <c r="B20" s="244">
        <v>542285</v>
      </c>
      <c r="C20" s="245" t="s">
        <v>1082</v>
      </c>
      <c r="D20" s="245" t="s">
        <v>1083</v>
      </c>
      <c r="E20" s="245" t="s">
        <v>543</v>
      </c>
      <c r="F20" s="337">
        <v>96000</v>
      </c>
      <c r="G20" s="244">
        <v>38.65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44375</v>
      </c>
      <c r="B21" s="244">
        <v>542285</v>
      </c>
      <c r="C21" s="245" t="s">
        <v>1082</v>
      </c>
      <c r="D21" s="245" t="s">
        <v>1084</v>
      </c>
      <c r="E21" s="245" t="s">
        <v>542</v>
      </c>
      <c r="F21" s="337">
        <v>104000</v>
      </c>
      <c r="G21" s="244">
        <v>39.24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44375</v>
      </c>
      <c r="B22" s="244">
        <v>523019</v>
      </c>
      <c r="C22" s="245" t="s">
        <v>1085</v>
      </c>
      <c r="D22" s="245" t="s">
        <v>1086</v>
      </c>
      <c r="E22" s="446" t="s">
        <v>542</v>
      </c>
      <c r="F22" s="337">
        <v>51000</v>
      </c>
      <c r="G22" s="244">
        <v>39.590000000000003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44375</v>
      </c>
      <c r="B23" s="244">
        <v>540361</v>
      </c>
      <c r="C23" s="245" t="s">
        <v>1087</v>
      </c>
      <c r="D23" s="245" t="s">
        <v>1088</v>
      </c>
      <c r="E23" s="245" t="s">
        <v>543</v>
      </c>
      <c r="F23" s="337">
        <v>38832</v>
      </c>
      <c r="G23" s="244">
        <v>28.83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44375</v>
      </c>
      <c r="B24" s="244">
        <v>540361</v>
      </c>
      <c r="C24" s="245" t="s">
        <v>1087</v>
      </c>
      <c r="D24" s="245" t="s">
        <v>1089</v>
      </c>
      <c r="E24" s="245" t="s">
        <v>543</v>
      </c>
      <c r="F24" s="337">
        <v>60499</v>
      </c>
      <c r="G24" s="244">
        <v>28.81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44375</v>
      </c>
      <c r="B25" s="244">
        <v>531989</v>
      </c>
      <c r="C25" s="245" t="s">
        <v>1042</v>
      </c>
      <c r="D25" s="245" t="s">
        <v>1043</v>
      </c>
      <c r="E25" s="446" t="s">
        <v>543</v>
      </c>
      <c r="F25" s="337">
        <v>17691</v>
      </c>
      <c r="G25" s="244">
        <v>4.29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44375</v>
      </c>
      <c r="B26" s="244">
        <v>539197</v>
      </c>
      <c r="C26" s="245" t="s">
        <v>1090</v>
      </c>
      <c r="D26" s="245" t="s">
        <v>1091</v>
      </c>
      <c r="E26" s="245" t="s">
        <v>543</v>
      </c>
      <c r="F26" s="337">
        <v>500000</v>
      </c>
      <c r="G26" s="244">
        <v>0.79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44375</v>
      </c>
      <c r="B27" s="244">
        <v>543306</v>
      </c>
      <c r="C27" s="245" t="s">
        <v>1092</v>
      </c>
      <c r="D27" s="245" t="s">
        <v>1093</v>
      </c>
      <c r="E27" s="446" t="s">
        <v>542</v>
      </c>
      <c r="F27" s="337">
        <v>120600</v>
      </c>
      <c r="G27" s="244">
        <v>605.48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44375</v>
      </c>
      <c r="B28" s="244">
        <v>543306</v>
      </c>
      <c r="C28" s="245" t="s">
        <v>1092</v>
      </c>
      <c r="D28" s="245" t="s">
        <v>1093</v>
      </c>
      <c r="E28" s="446" t="s">
        <v>543</v>
      </c>
      <c r="F28" s="337">
        <v>300733</v>
      </c>
      <c r="G28" s="244">
        <v>619.05999999999995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44375</v>
      </c>
      <c r="B29" s="244">
        <v>542918</v>
      </c>
      <c r="C29" s="245" t="s">
        <v>1094</v>
      </c>
      <c r="D29" s="245" t="s">
        <v>1095</v>
      </c>
      <c r="E29" s="245" t="s">
        <v>542</v>
      </c>
      <c r="F29" s="337">
        <v>30000</v>
      </c>
      <c r="G29" s="244">
        <v>31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44375</v>
      </c>
      <c r="B30" s="244">
        <v>542918</v>
      </c>
      <c r="C30" s="245" t="s">
        <v>1094</v>
      </c>
      <c r="D30" s="245" t="s">
        <v>1096</v>
      </c>
      <c r="E30" s="446" t="s">
        <v>542</v>
      </c>
      <c r="F30" s="337">
        <v>30000</v>
      </c>
      <c r="G30" s="244">
        <v>31.54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44375</v>
      </c>
      <c r="B31" s="244">
        <v>542918</v>
      </c>
      <c r="C31" s="245" t="s">
        <v>1094</v>
      </c>
      <c r="D31" s="245" t="s">
        <v>1097</v>
      </c>
      <c r="E31" s="446" t="s">
        <v>542</v>
      </c>
      <c r="F31" s="337">
        <v>30000</v>
      </c>
      <c r="G31" s="244">
        <v>34.799999999999997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44375</v>
      </c>
      <c r="B32" s="244">
        <v>542918</v>
      </c>
      <c r="C32" s="245" t="s">
        <v>1094</v>
      </c>
      <c r="D32" s="245" t="s">
        <v>1098</v>
      </c>
      <c r="E32" s="245" t="s">
        <v>543</v>
      </c>
      <c r="F32" s="337">
        <v>24000</v>
      </c>
      <c r="G32" s="244">
        <v>31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44375</v>
      </c>
      <c r="B33" s="244">
        <v>542918</v>
      </c>
      <c r="C33" s="245" t="s">
        <v>1094</v>
      </c>
      <c r="D33" s="245" t="s">
        <v>1099</v>
      </c>
      <c r="E33" s="446" t="s">
        <v>543</v>
      </c>
      <c r="F33" s="337">
        <v>24000</v>
      </c>
      <c r="G33" s="244">
        <v>31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44375</v>
      </c>
      <c r="B34" s="244">
        <v>542666</v>
      </c>
      <c r="C34" s="245" t="s">
        <v>1100</v>
      </c>
      <c r="D34" s="245" t="s">
        <v>1101</v>
      </c>
      <c r="E34" s="245" t="s">
        <v>542</v>
      </c>
      <c r="F34" s="337">
        <v>72000</v>
      </c>
      <c r="G34" s="244">
        <v>46.36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44375</v>
      </c>
      <c r="B35" s="244">
        <v>542666</v>
      </c>
      <c r="C35" s="245" t="s">
        <v>1100</v>
      </c>
      <c r="D35" s="245" t="s">
        <v>1102</v>
      </c>
      <c r="E35" s="446" t="s">
        <v>543</v>
      </c>
      <c r="F35" s="337">
        <v>56000</v>
      </c>
      <c r="G35" s="244">
        <v>46.19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44375</v>
      </c>
      <c r="B36" s="244">
        <v>513723</v>
      </c>
      <c r="C36" s="245" t="s">
        <v>1103</v>
      </c>
      <c r="D36" s="245" t="s">
        <v>1104</v>
      </c>
      <c r="E36" s="245" t="s">
        <v>543</v>
      </c>
      <c r="F36" s="337">
        <v>40500</v>
      </c>
      <c r="G36" s="244">
        <v>45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44375</v>
      </c>
      <c r="B37" s="244">
        <v>513723</v>
      </c>
      <c r="C37" s="245" t="s">
        <v>1103</v>
      </c>
      <c r="D37" s="245" t="s">
        <v>1105</v>
      </c>
      <c r="E37" s="446" t="s">
        <v>542</v>
      </c>
      <c r="F37" s="337">
        <v>40500</v>
      </c>
      <c r="G37" s="244">
        <v>45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44375</v>
      </c>
      <c r="B38" s="244">
        <v>533217</v>
      </c>
      <c r="C38" s="245" t="s">
        <v>1106</v>
      </c>
      <c r="D38" s="245" t="s">
        <v>1107</v>
      </c>
      <c r="E38" s="245" t="s">
        <v>542</v>
      </c>
      <c r="F38" s="337">
        <v>425060</v>
      </c>
      <c r="G38" s="244">
        <v>80.48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44375</v>
      </c>
      <c r="B39" s="244">
        <v>533217</v>
      </c>
      <c r="C39" s="245" t="s">
        <v>1106</v>
      </c>
      <c r="D39" s="245" t="s">
        <v>1108</v>
      </c>
      <c r="E39" s="446" t="s">
        <v>542</v>
      </c>
      <c r="F39" s="337">
        <v>839530</v>
      </c>
      <c r="G39" s="244">
        <v>81.42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44375</v>
      </c>
      <c r="B40" s="244">
        <v>533217</v>
      </c>
      <c r="C40" s="245" t="s">
        <v>1106</v>
      </c>
      <c r="D40" s="245" t="s">
        <v>1107</v>
      </c>
      <c r="E40" s="446" t="s">
        <v>543</v>
      </c>
      <c r="F40" s="337">
        <v>25060</v>
      </c>
      <c r="G40" s="244">
        <v>79.069999999999993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44375</v>
      </c>
      <c r="B41" s="244">
        <v>533217</v>
      </c>
      <c r="C41" s="245" t="s">
        <v>1106</v>
      </c>
      <c r="D41" s="245" t="s">
        <v>1108</v>
      </c>
      <c r="E41" s="245" t="s">
        <v>543</v>
      </c>
      <c r="F41" s="337">
        <v>657538</v>
      </c>
      <c r="G41" s="244">
        <v>80.260000000000005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44375</v>
      </c>
      <c r="B42" s="244">
        <v>533217</v>
      </c>
      <c r="C42" s="245" t="s">
        <v>1106</v>
      </c>
      <c r="D42" s="245" t="s">
        <v>1109</v>
      </c>
      <c r="E42" s="245" t="s">
        <v>543</v>
      </c>
      <c r="F42" s="337">
        <v>3050000</v>
      </c>
      <c r="G42" s="244">
        <v>81.16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44375</v>
      </c>
      <c r="B43" s="244">
        <v>500284</v>
      </c>
      <c r="C43" s="245" t="s">
        <v>1110</v>
      </c>
      <c r="D43" s="245" t="s">
        <v>1111</v>
      </c>
      <c r="E43" s="446" t="s">
        <v>543</v>
      </c>
      <c r="F43" s="337">
        <v>401000</v>
      </c>
      <c r="G43" s="244">
        <v>38.01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44375</v>
      </c>
      <c r="B44" s="244">
        <v>500284</v>
      </c>
      <c r="C44" s="245" t="s">
        <v>1110</v>
      </c>
      <c r="D44" s="245" t="s">
        <v>1112</v>
      </c>
      <c r="E44" s="446" t="s">
        <v>542</v>
      </c>
      <c r="F44" s="337">
        <v>390000</v>
      </c>
      <c r="G44" s="244">
        <v>38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44375</v>
      </c>
      <c r="B45" s="244">
        <v>539519</v>
      </c>
      <c r="C45" s="245" t="s">
        <v>1113</v>
      </c>
      <c r="D45" s="245" t="s">
        <v>1114</v>
      </c>
      <c r="E45" s="245" t="s">
        <v>543</v>
      </c>
      <c r="F45" s="337">
        <v>60000</v>
      </c>
      <c r="G45" s="244">
        <v>28.05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44375</v>
      </c>
      <c r="B46" s="244">
        <v>539519</v>
      </c>
      <c r="C46" s="245" t="s">
        <v>1113</v>
      </c>
      <c r="D46" s="245" t="s">
        <v>1115</v>
      </c>
      <c r="E46" s="446" t="s">
        <v>542</v>
      </c>
      <c r="F46" s="337">
        <v>50000</v>
      </c>
      <c r="G46" s="244">
        <v>28.05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44375</v>
      </c>
      <c r="B47" s="244">
        <v>532654</v>
      </c>
      <c r="C47" s="245" t="s">
        <v>1116</v>
      </c>
      <c r="D47" s="245" t="s">
        <v>1117</v>
      </c>
      <c r="E47" s="245" t="s">
        <v>543</v>
      </c>
      <c r="F47" s="337">
        <v>4367500</v>
      </c>
      <c r="G47" s="244">
        <v>35.03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44375</v>
      </c>
      <c r="B48" s="244">
        <v>532654</v>
      </c>
      <c r="C48" s="245" t="s">
        <v>1116</v>
      </c>
      <c r="D48" s="245" t="s">
        <v>1118</v>
      </c>
      <c r="E48" s="446" t="s">
        <v>542</v>
      </c>
      <c r="F48" s="337">
        <v>600000</v>
      </c>
      <c r="G48" s="244">
        <v>35.1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44375</v>
      </c>
      <c r="B49" s="244">
        <v>532654</v>
      </c>
      <c r="C49" s="245" t="s">
        <v>1116</v>
      </c>
      <c r="D49" s="245" t="s">
        <v>1119</v>
      </c>
      <c r="E49" s="446" t="s">
        <v>542</v>
      </c>
      <c r="F49" s="337">
        <v>1800000</v>
      </c>
      <c r="G49" s="244">
        <v>35.1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44375</v>
      </c>
      <c r="B50" s="244">
        <v>523144</v>
      </c>
      <c r="C50" s="245" t="s">
        <v>1120</v>
      </c>
      <c r="D50" s="245" t="s">
        <v>1121</v>
      </c>
      <c r="E50" s="245" t="s">
        <v>543</v>
      </c>
      <c r="F50" s="337">
        <v>100000</v>
      </c>
      <c r="G50" s="244">
        <v>42.7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44375</v>
      </c>
      <c r="B51" s="244">
        <v>539762</v>
      </c>
      <c r="C51" s="245" t="s">
        <v>1122</v>
      </c>
      <c r="D51" s="245" t="s">
        <v>1123</v>
      </c>
      <c r="E51" s="245" t="s">
        <v>542</v>
      </c>
      <c r="F51" s="337">
        <v>15522</v>
      </c>
      <c r="G51" s="244">
        <v>12.72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44375</v>
      </c>
      <c r="B52" s="244">
        <v>504273</v>
      </c>
      <c r="C52" s="245" t="s">
        <v>1124</v>
      </c>
      <c r="D52" s="245" t="s">
        <v>1125</v>
      </c>
      <c r="E52" s="245" t="s">
        <v>542</v>
      </c>
      <c r="F52" s="337">
        <v>1</v>
      </c>
      <c r="G52" s="244">
        <v>16.899999999999999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44375</v>
      </c>
      <c r="B53" s="244">
        <v>504273</v>
      </c>
      <c r="C53" s="245" t="s">
        <v>1124</v>
      </c>
      <c r="D53" s="245" t="s">
        <v>1125</v>
      </c>
      <c r="E53" s="446" t="s">
        <v>543</v>
      </c>
      <c r="F53" s="337">
        <v>870234</v>
      </c>
      <c r="G53" s="244">
        <v>17.059999999999999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44375</v>
      </c>
      <c r="B54" s="244">
        <v>504273</v>
      </c>
      <c r="C54" s="245" t="s">
        <v>1124</v>
      </c>
      <c r="D54" s="245" t="s">
        <v>1126</v>
      </c>
      <c r="E54" s="446" t="s">
        <v>542</v>
      </c>
      <c r="F54" s="337">
        <v>263458</v>
      </c>
      <c r="G54" s="244">
        <v>16.989999999999998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44375</v>
      </c>
      <c r="B55" s="244">
        <v>504273</v>
      </c>
      <c r="C55" s="245" t="s">
        <v>1124</v>
      </c>
      <c r="D55" s="245" t="s">
        <v>1127</v>
      </c>
      <c r="E55" s="245" t="s">
        <v>543</v>
      </c>
      <c r="F55" s="337">
        <v>411680</v>
      </c>
      <c r="G55" s="244">
        <v>17.059999999999999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44375</v>
      </c>
      <c r="B56" s="244">
        <v>506122</v>
      </c>
      <c r="C56" s="245" t="s">
        <v>1128</v>
      </c>
      <c r="D56" s="245" t="s">
        <v>1129</v>
      </c>
      <c r="E56" s="245" t="s">
        <v>543</v>
      </c>
      <c r="F56" s="337">
        <v>2309</v>
      </c>
      <c r="G56" s="244">
        <v>94.65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44375</v>
      </c>
      <c r="B57" s="244">
        <v>532911</v>
      </c>
      <c r="C57" s="245" t="s">
        <v>1130</v>
      </c>
      <c r="D57" s="245" t="s">
        <v>1131</v>
      </c>
      <c r="E57" s="446" t="s">
        <v>543</v>
      </c>
      <c r="F57" s="337">
        <v>288000</v>
      </c>
      <c r="G57" s="244">
        <v>9.3800000000000008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44375</v>
      </c>
      <c r="B58" s="244">
        <v>500327</v>
      </c>
      <c r="C58" s="245" t="s">
        <v>1132</v>
      </c>
      <c r="D58" s="245" t="s">
        <v>983</v>
      </c>
      <c r="E58" s="245" t="s">
        <v>542</v>
      </c>
      <c r="F58" s="337">
        <v>1368744</v>
      </c>
      <c r="G58" s="244">
        <v>9.07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44375</v>
      </c>
      <c r="B59" s="244">
        <v>500327</v>
      </c>
      <c r="C59" s="245" t="s">
        <v>1132</v>
      </c>
      <c r="D59" s="245" t="s">
        <v>983</v>
      </c>
      <c r="E59" s="245" t="s">
        <v>543</v>
      </c>
      <c r="F59" s="337">
        <v>318744</v>
      </c>
      <c r="G59" s="244">
        <v>9.3000000000000007</v>
      </c>
      <c r="H59" s="315" t="s">
        <v>305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44375</v>
      </c>
      <c r="B60" s="244">
        <v>512217</v>
      </c>
      <c r="C60" s="245" t="s">
        <v>1133</v>
      </c>
      <c r="D60" s="245" t="s">
        <v>1134</v>
      </c>
      <c r="E60" s="245" t="s">
        <v>542</v>
      </c>
      <c r="F60" s="337">
        <v>66657</v>
      </c>
      <c r="G60" s="244">
        <v>7.69</v>
      </c>
      <c r="H60" s="315" t="s">
        <v>305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44375</v>
      </c>
      <c r="B61" s="244">
        <v>512217</v>
      </c>
      <c r="C61" s="245" t="s">
        <v>1133</v>
      </c>
      <c r="D61" s="245" t="s">
        <v>1135</v>
      </c>
      <c r="E61" s="245" t="s">
        <v>543</v>
      </c>
      <c r="F61" s="337">
        <v>100000</v>
      </c>
      <c r="G61" s="244">
        <v>7.7</v>
      </c>
      <c r="H61" s="315" t="s">
        <v>305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44375</v>
      </c>
      <c r="B62" s="244">
        <v>511116</v>
      </c>
      <c r="C62" s="222" t="s">
        <v>1136</v>
      </c>
      <c r="D62" s="222" t="s">
        <v>1137</v>
      </c>
      <c r="E62" s="245" t="s">
        <v>543</v>
      </c>
      <c r="F62" s="337">
        <v>4840000</v>
      </c>
      <c r="G62" s="244">
        <v>0.37</v>
      </c>
      <c r="H62" s="315" t="s">
        <v>305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44375</v>
      </c>
      <c r="B63" s="244">
        <v>511116</v>
      </c>
      <c r="C63" s="245" t="s">
        <v>1136</v>
      </c>
      <c r="D63" s="245" t="s">
        <v>1138</v>
      </c>
      <c r="E63" s="245" t="s">
        <v>542</v>
      </c>
      <c r="F63" s="337">
        <v>6140000</v>
      </c>
      <c r="G63" s="244">
        <v>0.37</v>
      </c>
      <c r="H63" s="315" t="s">
        <v>305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44375</v>
      </c>
      <c r="B64" s="244">
        <v>500111</v>
      </c>
      <c r="C64" s="245" t="s">
        <v>1139</v>
      </c>
      <c r="D64" s="245" t="s">
        <v>1140</v>
      </c>
      <c r="E64" s="245" t="s">
        <v>542</v>
      </c>
      <c r="F64" s="337">
        <v>1410000</v>
      </c>
      <c r="G64" s="244">
        <v>25.98</v>
      </c>
      <c r="H64" s="315" t="s">
        <v>305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44375</v>
      </c>
      <c r="B65" s="244">
        <v>500111</v>
      </c>
      <c r="C65" s="245" t="s">
        <v>1139</v>
      </c>
      <c r="D65" s="245" t="s">
        <v>1140</v>
      </c>
      <c r="E65" s="245" t="s">
        <v>543</v>
      </c>
      <c r="F65" s="337">
        <v>1118415</v>
      </c>
      <c r="G65" s="244">
        <v>26.34</v>
      </c>
      <c r="H65" s="315" t="s">
        <v>305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44375</v>
      </c>
      <c r="B66" s="244">
        <v>530525</v>
      </c>
      <c r="C66" s="245" t="s">
        <v>1044</v>
      </c>
      <c r="D66" s="245" t="s">
        <v>1045</v>
      </c>
      <c r="E66" s="245" t="s">
        <v>543</v>
      </c>
      <c r="F66" s="337">
        <v>60000</v>
      </c>
      <c r="G66" s="244">
        <v>4.25</v>
      </c>
      <c r="H66" s="315" t="s">
        <v>305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44375</v>
      </c>
      <c r="B67" s="244">
        <v>539833</v>
      </c>
      <c r="C67" s="245" t="s">
        <v>1141</v>
      </c>
      <c r="D67" s="245" t="s">
        <v>1142</v>
      </c>
      <c r="E67" s="245" t="s">
        <v>542</v>
      </c>
      <c r="F67" s="337">
        <v>600000</v>
      </c>
      <c r="G67" s="244">
        <v>0.33</v>
      </c>
      <c r="H67" s="315" t="s">
        <v>305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44375</v>
      </c>
      <c r="B68" s="244">
        <v>540253</v>
      </c>
      <c r="C68" s="245" t="s">
        <v>1143</v>
      </c>
      <c r="D68" s="245" t="s">
        <v>1144</v>
      </c>
      <c r="E68" s="245" t="s">
        <v>542</v>
      </c>
      <c r="F68" s="337">
        <v>51015</v>
      </c>
      <c r="G68" s="244">
        <v>1.58</v>
      </c>
      <c r="H68" s="315" t="s">
        <v>305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44375</v>
      </c>
      <c r="B69" s="244">
        <v>540253</v>
      </c>
      <c r="C69" s="245" t="s">
        <v>1143</v>
      </c>
      <c r="D69" s="245" t="s">
        <v>1145</v>
      </c>
      <c r="E69" s="245" t="s">
        <v>543</v>
      </c>
      <c r="F69" s="337">
        <v>42835</v>
      </c>
      <c r="G69" s="244">
        <v>1.58</v>
      </c>
      <c r="H69" s="315" t="s">
        <v>305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44375</v>
      </c>
      <c r="B70" s="244">
        <v>539026</v>
      </c>
      <c r="C70" s="245" t="s">
        <v>1046</v>
      </c>
      <c r="D70" s="245" t="s">
        <v>1047</v>
      </c>
      <c r="E70" s="245" t="s">
        <v>542</v>
      </c>
      <c r="F70" s="337">
        <v>32000</v>
      </c>
      <c r="G70" s="244">
        <v>13.28</v>
      </c>
      <c r="H70" s="315" t="s">
        <v>305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44375</v>
      </c>
      <c r="B71" s="244">
        <v>539026</v>
      </c>
      <c r="C71" s="245" t="s">
        <v>1046</v>
      </c>
      <c r="D71" s="245" t="s">
        <v>1146</v>
      </c>
      <c r="E71" s="245" t="s">
        <v>543</v>
      </c>
      <c r="F71" s="337">
        <v>20000</v>
      </c>
      <c r="G71" s="244">
        <v>13.25</v>
      </c>
      <c r="H71" s="315" t="s">
        <v>305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44375</v>
      </c>
      <c r="B72" s="244">
        <v>513517</v>
      </c>
      <c r="C72" s="245" t="s">
        <v>1147</v>
      </c>
      <c r="D72" s="245" t="s">
        <v>1148</v>
      </c>
      <c r="E72" s="245" t="s">
        <v>542</v>
      </c>
      <c r="F72" s="337">
        <v>199606</v>
      </c>
      <c r="G72" s="244">
        <v>160</v>
      </c>
      <c r="H72" s="315" t="s">
        <v>305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44375</v>
      </c>
      <c r="B73" s="244">
        <v>513517</v>
      </c>
      <c r="C73" s="245" t="s">
        <v>1147</v>
      </c>
      <c r="D73" s="245" t="s">
        <v>1149</v>
      </c>
      <c r="E73" s="245" t="s">
        <v>542</v>
      </c>
      <c r="F73" s="337">
        <v>200000</v>
      </c>
      <c r="G73" s="244">
        <v>160</v>
      </c>
      <c r="H73" s="315" t="s">
        <v>305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44375</v>
      </c>
      <c r="B74" s="244">
        <v>513517</v>
      </c>
      <c r="C74" s="245" t="s">
        <v>1147</v>
      </c>
      <c r="D74" s="245" t="s">
        <v>1150</v>
      </c>
      <c r="E74" s="245" t="s">
        <v>543</v>
      </c>
      <c r="F74" s="337">
        <v>314419</v>
      </c>
      <c r="G74" s="244">
        <v>160</v>
      </c>
      <c r="H74" s="315" t="s">
        <v>305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44375</v>
      </c>
      <c r="B75" s="244">
        <v>542025</v>
      </c>
      <c r="C75" s="245" t="s">
        <v>1151</v>
      </c>
      <c r="D75" s="245" t="s">
        <v>1152</v>
      </c>
      <c r="E75" s="245" t="s">
        <v>543</v>
      </c>
      <c r="F75" s="337">
        <v>111000</v>
      </c>
      <c r="G75" s="244">
        <v>30.95</v>
      </c>
      <c r="H75" s="315" t="s">
        <v>305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44375</v>
      </c>
      <c r="B76" s="244">
        <v>532904</v>
      </c>
      <c r="C76" s="245" t="s">
        <v>1153</v>
      </c>
      <c r="D76" s="245" t="s">
        <v>1154</v>
      </c>
      <c r="E76" s="245" t="s">
        <v>542</v>
      </c>
      <c r="F76" s="337">
        <v>454344</v>
      </c>
      <c r="G76" s="244">
        <v>17.95</v>
      </c>
      <c r="H76" s="315" t="s">
        <v>305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44375</v>
      </c>
      <c r="B77" s="244">
        <v>532904</v>
      </c>
      <c r="C77" s="245" t="s">
        <v>1153</v>
      </c>
      <c r="D77" s="245" t="s">
        <v>1155</v>
      </c>
      <c r="E77" s="245" t="s">
        <v>543</v>
      </c>
      <c r="F77" s="337">
        <v>454344</v>
      </c>
      <c r="G77" s="244">
        <v>17.95</v>
      </c>
      <c r="H77" s="315" t="s">
        <v>305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44375</v>
      </c>
      <c r="B78" s="244">
        <v>513307</v>
      </c>
      <c r="C78" s="245" t="s">
        <v>1156</v>
      </c>
      <c r="D78" s="245" t="s">
        <v>1157</v>
      </c>
      <c r="E78" s="245" t="s">
        <v>542</v>
      </c>
      <c r="F78" s="337">
        <v>11877</v>
      </c>
      <c r="G78" s="244">
        <v>25.54</v>
      </c>
      <c r="H78" s="315" t="s">
        <v>305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44375</v>
      </c>
      <c r="B79" s="244">
        <v>513216</v>
      </c>
      <c r="C79" s="245" t="s">
        <v>1010</v>
      </c>
      <c r="D79" s="245" t="s">
        <v>1011</v>
      </c>
      <c r="E79" s="245" t="s">
        <v>543</v>
      </c>
      <c r="F79" s="337">
        <v>1100000</v>
      </c>
      <c r="G79" s="244">
        <v>5.57</v>
      </c>
      <c r="H79" s="315" t="s">
        <v>305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44375</v>
      </c>
      <c r="B80" s="244">
        <v>526775</v>
      </c>
      <c r="C80" s="245" t="s">
        <v>1158</v>
      </c>
      <c r="D80" s="245" t="s">
        <v>1159</v>
      </c>
      <c r="E80" s="245" t="s">
        <v>542</v>
      </c>
      <c r="F80" s="337">
        <v>42100</v>
      </c>
      <c r="G80" s="244">
        <v>68.599999999999994</v>
      </c>
      <c r="H80" s="315" t="s">
        <v>305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44375</v>
      </c>
      <c r="B81" s="244">
        <v>540570</v>
      </c>
      <c r="C81" s="245" t="s">
        <v>1160</v>
      </c>
      <c r="D81" s="245" t="s">
        <v>1161</v>
      </c>
      <c r="E81" s="245" t="s">
        <v>543</v>
      </c>
      <c r="F81" s="337">
        <v>100000</v>
      </c>
      <c r="G81" s="244">
        <v>36.94</v>
      </c>
      <c r="H81" s="315" t="s">
        <v>305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44375</v>
      </c>
      <c r="B82" s="244">
        <v>539222</v>
      </c>
      <c r="C82" s="245" t="s">
        <v>1048</v>
      </c>
      <c r="D82" s="245" t="s">
        <v>1049</v>
      </c>
      <c r="E82" s="245" t="s">
        <v>543</v>
      </c>
      <c r="F82" s="337">
        <v>45000</v>
      </c>
      <c r="G82" s="244">
        <v>9.1</v>
      </c>
      <c r="H82" s="315" t="s">
        <v>305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44375</v>
      </c>
      <c r="B83" s="244" t="s">
        <v>1162</v>
      </c>
      <c r="C83" s="245" t="s">
        <v>1163</v>
      </c>
      <c r="D83" s="245" t="s">
        <v>1164</v>
      </c>
      <c r="E83" s="245" t="s">
        <v>542</v>
      </c>
      <c r="F83" s="337">
        <v>114024</v>
      </c>
      <c r="G83" s="244">
        <v>13.39</v>
      </c>
      <c r="H83" s="315" t="s">
        <v>836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44375</v>
      </c>
      <c r="B84" s="244" t="s">
        <v>1165</v>
      </c>
      <c r="C84" s="245" t="s">
        <v>1166</v>
      </c>
      <c r="D84" s="245" t="s">
        <v>844</v>
      </c>
      <c r="E84" s="245" t="s">
        <v>542</v>
      </c>
      <c r="F84" s="337">
        <v>64710</v>
      </c>
      <c r="G84" s="244">
        <v>319.92</v>
      </c>
      <c r="H84" s="315" t="s">
        <v>836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44375</v>
      </c>
      <c r="B85" s="244" t="s">
        <v>1167</v>
      </c>
      <c r="C85" s="245" t="s">
        <v>1168</v>
      </c>
      <c r="D85" s="245" t="s">
        <v>915</v>
      </c>
      <c r="E85" s="245" t="s">
        <v>542</v>
      </c>
      <c r="F85" s="337">
        <v>149199</v>
      </c>
      <c r="G85" s="244">
        <v>545.91999999999996</v>
      </c>
      <c r="H85" s="315" t="s">
        <v>836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44375</v>
      </c>
      <c r="B86" s="244" t="s">
        <v>1167</v>
      </c>
      <c r="C86" s="245" t="s">
        <v>1168</v>
      </c>
      <c r="D86" s="245" t="s">
        <v>844</v>
      </c>
      <c r="E86" s="245" t="s">
        <v>542</v>
      </c>
      <c r="F86" s="337">
        <v>200726</v>
      </c>
      <c r="G86" s="244">
        <v>549.41999999999996</v>
      </c>
      <c r="H86" s="315" t="s">
        <v>836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44375</v>
      </c>
      <c r="B87" s="244" t="s">
        <v>1079</v>
      </c>
      <c r="C87" s="245" t="s">
        <v>1169</v>
      </c>
      <c r="D87" s="245" t="s">
        <v>1012</v>
      </c>
      <c r="E87" s="245" t="s">
        <v>542</v>
      </c>
      <c r="F87" s="337">
        <v>82418</v>
      </c>
      <c r="G87" s="244">
        <v>148.38999999999999</v>
      </c>
      <c r="H87" s="315" t="s">
        <v>836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44375</v>
      </c>
      <c r="B88" s="244" t="s">
        <v>1079</v>
      </c>
      <c r="C88" s="245" t="s">
        <v>1169</v>
      </c>
      <c r="D88" s="245" t="s">
        <v>915</v>
      </c>
      <c r="E88" s="245" t="s">
        <v>542</v>
      </c>
      <c r="F88" s="337">
        <v>106603</v>
      </c>
      <c r="G88" s="244">
        <v>143.94</v>
      </c>
      <c r="H88" s="315" t="s">
        <v>836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44375</v>
      </c>
      <c r="B89" s="244" t="s">
        <v>1079</v>
      </c>
      <c r="C89" s="245" t="s">
        <v>1169</v>
      </c>
      <c r="D89" s="245" t="s">
        <v>844</v>
      </c>
      <c r="E89" s="245" t="s">
        <v>542</v>
      </c>
      <c r="F89" s="337">
        <v>146142</v>
      </c>
      <c r="G89" s="244">
        <v>145.41</v>
      </c>
      <c r="H89" s="315" t="s">
        <v>836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44375</v>
      </c>
      <c r="B90" s="244" t="s">
        <v>1079</v>
      </c>
      <c r="C90" s="245" t="s">
        <v>1169</v>
      </c>
      <c r="D90" s="245" t="s">
        <v>951</v>
      </c>
      <c r="E90" s="245" t="s">
        <v>542</v>
      </c>
      <c r="F90" s="337">
        <v>272533</v>
      </c>
      <c r="G90" s="244">
        <v>144.57</v>
      </c>
      <c r="H90" s="315" t="s">
        <v>836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44375</v>
      </c>
      <c r="B91" s="244" t="s">
        <v>1027</v>
      </c>
      <c r="C91" s="245" t="s">
        <v>1028</v>
      </c>
      <c r="D91" s="245" t="s">
        <v>844</v>
      </c>
      <c r="E91" s="245" t="s">
        <v>542</v>
      </c>
      <c r="F91" s="337">
        <v>183048</v>
      </c>
      <c r="G91" s="244">
        <v>497.25</v>
      </c>
      <c r="H91" s="315" t="s">
        <v>836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44375</v>
      </c>
      <c r="B92" s="244" t="s">
        <v>1027</v>
      </c>
      <c r="C92" s="245" t="s">
        <v>1028</v>
      </c>
      <c r="D92" s="245" t="s">
        <v>906</v>
      </c>
      <c r="E92" s="245" t="s">
        <v>542</v>
      </c>
      <c r="F92" s="337">
        <v>125128</v>
      </c>
      <c r="G92" s="244">
        <v>502.79</v>
      </c>
      <c r="H92" s="315" t="s">
        <v>836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44375</v>
      </c>
      <c r="B93" s="244" t="s">
        <v>1027</v>
      </c>
      <c r="C93" s="245" t="s">
        <v>1028</v>
      </c>
      <c r="D93" s="245" t="s">
        <v>1050</v>
      </c>
      <c r="E93" s="245" t="s">
        <v>542</v>
      </c>
      <c r="F93" s="337">
        <v>101393</v>
      </c>
      <c r="G93" s="244">
        <v>504.07</v>
      </c>
      <c r="H93" s="315" t="s">
        <v>836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44375</v>
      </c>
      <c r="B94" s="244" t="s">
        <v>1170</v>
      </c>
      <c r="C94" s="245" t="s">
        <v>1171</v>
      </c>
      <c r="D94" s="245" t="s">
        <v>1172</v>
      </c>
      <c r="E94" s="245" t="s">
        <v>542</v>
      </c>
      <c r="F94" s="337">
        <v>120000</v>
      </c>
      <c r="G94" s="244">
        <v>75</v>
      </c>
      <c r="H94" s="315" t="s">
        <v>836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44375</v>
      </c>
      <c r="B95" s="244" t="s">
        <v>1173</v>
      </c>
      <c r="C95" s="245" t="s">
        <v>1174</v>
      </c>
      <c r="D95" s="245" t="s">
        <v>1175</v>
      </c>
      <c r="E95" s="245" t="s">
        <v>542</v>
      </c>
      <c r="F95" s="337">
        <v>4058258</v>
      </c>
      <c r="G95" s="244">
        <v>18.45</v>
      </c>
      <c r="H95" s="315" t="s">
        <v>836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44375</v>
      </c>
      <c r="B96" s="244" t="s">
        <v>1092</v>
      </c>
      <c r="C96" s="245" t="s">
        <v>1176</v>
      </c>
      <c r="D96" s="245" t="s">
        <v>906</v>
      </c>
      <c r="E96" s="245" t="s">
        <v>542</v>
      </c>
      <c r="F96" s="337">
        <v>561110</v>
      </c>
      <c r="G96" s="244">
        <v>598.37</v>
      </c>
      <c r="H96" s="315" t="s">
        <v>836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44375</v>
      </c>
      <c r="B97" s="244" t="s">
        <v>1092</v>
      </c>
      <c r="C97" s="245" t="s">
        <v>1176</v>
      </c>
      <c r="D97" s="245" t="s">
        <v>1177</v>
      </c>
      <c r="E97" s="245" t="s">
        <v>542</v>
      </c>
      <c r="F97" s="337">
        <v>312079</v>
      </c>
      <c r="G97" s="244">
        <v>599.19000000000005</v>
      </c>
      <c r="H97" s="315" t="s">
        <v>836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44375</v>
      </c>
      <c r="B98" s="244" t="s">
        <v>1092</v>
      </c>
      <c r="C98" s="245" t="s">
        <v>1176</v>
      </c>
      <c r="D98" s="245" t="s">
        <v>844</v>
      </c>
      <c r="E98" s="245" t="s">
        <v>542</v>
      </c>
      <c r="F98" s="337">
        <v>396044</v>
      </c>
      <c r="G98" s="244">
        <v>601.94000000000005</v>
      </c>
      <c r="H98" s="315" t="s">
        <v>836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44375</v>
      </c>
      <c r="B99" s="244" t="s">
        <v>1092</v>
      </c>
      <c r="C99" s="245" t="s">
        <v>1176</v>
      </c>
      <c r="D99" s="245" t="s">
        <v>1178</v>
      </c>
      <c r="E99" s="245" t="s">
        <v>542</v>
      </c>
      <c r="F99" s="337">
        <v>315000</v>
      </c>
      <c r="G99" s="244">
        <v>551.19000000000005</v>
      </c>
      <c r="H99" s="315" t="s">
        <v>836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44375</v>
      </c>
      <c r="B100" s="244" t="s">
        <v>1092</v>
      </c>
      <c r="C100" s="245" t="s">
        <v>1176</v>
      </c>
      <c r="D100" s="245" t="s">
        <v>1179</v>
      </c>
      <c r="E100" s="245" t="s">
        <v>542</v>
      </c>
      <c r="F100" s="337">
        <v>517508</v>
      </c>
      <c r="G100" s="244">
        <v>602.87</v>
      </c>
      <c r="H100" s="315" t="s">
        <v>836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44375</v>
      </c>
      <c r="B101" s="244" t="s">
        <v>1092</v>
      </c>
      <c r="C101" s="245" t="s">
        <v>1176</v>
      </c>
      <c r="D101" s="245" t="s">
        <v>1093</v>
      </c>
      <c r="E101" s="245" t="s">
        <v>542</v>
      </c>
      <c r="F101" s="337">
        <v>299570</v>
      </c>
      <c r="G101" s="244">
        <v>619.04</v>
      </c>
      <c r="H101" s="315" t="s">
        <v>836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44375</v>
      </c>
      <c r="B102" s="244" t="s">
        <v>1092</v>
      </c>
      <c r="C102" s="245" t="s">
        <v>1176</v>
      </c>
      <c r="D102" s="245" t="s">
        <v>1180</v>
      </c>
      <c r="E102" s="245" t="s">
        <v>542</v>
      </c>
      <c r="F102" s="337">
        <v>688754</v>
      </c>
      <c r="G102" s="244">
        <v>597.29999999999995</v>
      </c>
      <c r="H102" s="315" t="s">
        <v>836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44375</v>
      </c>
      <c r="B103" s="244" t="s">
        <v>1092</v>
      </c>
      <c r="C103" s="245" t="s">
        <v>1176</v>
      </c>
      <c r="D103" s="245" t="s">
        <v>1181</v>
      </c>
      <c r="E103" s="245" t="s">
        <v>542</v>
      </c>
      <c r="F103" s="337">
        <v>483345</v>
      </c>
      <c r="G103" s="244">
        <v>605.76</v>
      </c>
      <c r="H103" s="315" t="s">
        <v>836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44375</v>
      </c>
      <c r="B104" s="244" t="s">
        <v>1092</v>
      </c>
      <c r="C104" s="245" t="s">
        <v>1176</v>
      </c>
      <c r="D104" s="245" t="s">
        <v>1182</v>
      </c>
      <c r="E104" s="245" t="s">
        <v>542</v>
      </c>
      <c r="F104" s="337">
        <v>302563</v>
      </c>
      <c r="G104" s="244">
        <v>595.77</v>
      </c>
      <c r="H104" s="315" t="s">
        <v>836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44375</v>
      </c>
      <c r="B105" s="244" t="s">
        <v>1092</v>
      </c>
      <c r="C105" s="245" t="s">
        <v>1176</v>
      </c>
      <c r="D105" s="245" t="s">
        <v>1183</v>
      </c>
      <c r="E105" s="245" t="s">
        <v>542</v>
      </c>
      <c r="F105" s="337">
        <v>374044</v>
      </c>
      <c r="G105" s="244">
        <v>605.46</v>
      </c>
      <c r="H105" s="315" t="s">
        <v>836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44375</v>
      </c>
      <c r="B106" s="244" t="s">
        <v>1092</v>
      </c>
      <c r="C106" s="245" t="s">
        <v>1176</v>
      </c>
      <c r="D106" s="245" t="s">
        <v>1184</v>
      </c>
      <c r="E106" s="245" t="s">
        <v>542</v>
      </c>
      <c r="F106" s="337">
        <v>712828</v>
      </c>
      <c r="G106" s="244">
        <v>605.01</v>
      </c>
      <c r="H106" s="315" t="s">
        <v>836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44375</v>
      </c>
      <c r="B107" s="244" t="s">
        <v>1029</v>
      </c>
      <c r="C107" s="245" t="s">
        <v>1030</v>
      </c>
      <c r="D107" s="245" t="s">
        <v>1050</v>
      </c>
      <c r="E107" s="245" t="s">
        <v>542</v>
      </c>
      <c r="F107" s="337">
        <v>989135</v>
      </c>
      <c r="G107" s="244">
        <v>77.739999999999995</v>
      </c>
      <c r="H107" s="315" t="s">
        <v>836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44375</v>
      </c>
      <c r="B108" s="244" t="s">
        <v>1029</v>
      </c>
      <c r="C108" s="245" t="s">
        <v>1030</v>
      </c>
      <c r="D108" s="245" t="s">
        <v>1185</v>
      </c>
      <c r="E108" s="245" t="s">
        <v>542</v>
      </c>
      <c r="F108" s="337">
        <v>1353432</v>
      </c>
      <c r="G108" s="244">
        <v>78.400000000000006</v>
      </c>
      <c r="H108" s="315" t="s">
        <v>836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44375</v>
      </c>
      <c r="B109" s="244" t="s">
        <v>1029</v>
      </c>
      <c r="C109" s="245" t="s">
        <v>1030</v>
      </c>
      <c r="D109" s="245" t="s">
        <v>844</v>
      </c>
      <c r="E109" s="245" t="s">
        <v>542</v>
      </c>
      <c r="F109" s="337">
        <v>2268497</v>
      </c>
      <c r="G109" s="244">
        <v>77.680000000000007</v>
      </c>
      <c r="H109" s="315" t="s">
        <v>836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44375</v>
      </c>
      <c r="B110" s="244" t="s">
        <v>1186</v>
      </c>
      <c r="C110" s="245" t="s">
        <v>1187</v>
      </c>
      <c r="D110" s="245" t="s">
        <v>1188</v>
      </c>
      <c r="E110" s="245" t="s">
        <v>542</v>
      </c>
      <c r="F110" s="337">
        <v>150000</v>
      </c>
      <c r="G110" s="244">
        <v>67.400000000000006</v>
      </c>
      <c r="H110" s="315" t="s">
        <v>836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44375</v>
      </c>
      <c r="B111" s="244" t="s">
        <v>1189</v>
      </c>
      <c r="C111" s="245" t="s">
        <v>1190</v>
      </c>
      <c r="D111" s="245" t="s">
        <v>1191</v>
      </c>
      <c r="E111" s="245" t="s">
        <v>542</v>
      </c>
      <c r="F111" s="337">
        <v>494404</v>
      </c>
      <c r="G111" s="244">
        <v>117.39</v>
      </c>
      <c r="H111" s="315" t="s">
        <v>836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44375</v>
      </c>
      <c r="B112" s="244" t="s">
        <v>1192</v>
      </c>
      <c r="C112" s="245" t="s">
        <v>1193</v>
      </c>
      <c r="D112" s="245" t="s">
        <v>844</v>
      </c>
      <c r="E112" s="245" t="s">
        <v>542</v>
      </c>
      <c r="F112" s="337">
        <v>32421</v>
      </c>
      <c r="G112" s="244">
        <v>141.97999999999999</v>
      </c>
      <c r="H112" s="315" t="s">
        <v>836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44375</v>
      </c>
      <c r="B113" s="244" t="s">
        <v>1192</v>
      </c>
      <c r="C113" s="245" t="s">
        <v>1193</v>
      </c>
      <c r="D113" s="245" t="s">
        <v>1194</v>
      </c>
      <c r="E113" s="245" t="s">
        <v>542</v>
      </c>
      <c r="F113" s="337">
        <v>33984</v>
      </c>
      <c r="G113" s="244">
        <v>142.22</v>
      </c>
      <c r="H113" s="315" t="s">
        <v>836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44375</v>
      </c>
      <c r="B114" s="244" t="s">
        <v>1106</v>
      </c>
      <c r="C114" s="245" t="s">
        <v>1195</v>
      </c>
      <c r="D114" s="245" t="s">
        <v>1196</v>
      </c>
      <c r="E114" s="245" t="s">
        <v>542</v>
      </c>
      <c r="F114" s="337">
        <v>385198</v>
      </c>
      <c r="G114" s="244">
        <v>81.88</v>
      </c>
      <c r="H114" s="315" t="s">
        <v>836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44375</v>
      </c>
      <c r="B115" s="244" t="s">
        <v>1106</v>
      </c>
      <c r="C115" s="245" t="s">
        <v>1195</v>
      </c>
      <c r="D115" s="245" t="s">
        <v>1197</v>
      </c>
      <c r="E115" s="245" t="s">
        <v>542</v>
      </c>
      <c r="F115" s="337">
        <v>490434</v>
      </c>
      <c r="G115" s="244">
        <v>80.760000000000005</v>
      </c>
      <c r="H115" s="315" t="s">
        <v>836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44375</v>
      </c>
      <c r="B116" s="244" t="s">
        <v>1106</v>
      </c>
      <c r="C116" s="245" t="s">
        <v>1195</v>
      </c>
      <c r="D116" s="245" t="s">
        <v>1198</v>
      </c>
      <c r="E116" s="245" t="s">
        <v>542</v>
      </c>
      <c r="F116" s="337">
        <v>438130</v>
      </c>
      <c r="G116" s="244">
        <v>80.930000000000007</v>
      </c>
      <c r="H116" s="315" t="s">
        <v>836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44375</v>
      </c>
      <c r="B117" s="244" t="s">
        <v>1106</v>
      </c>
      <c r="C117" s="245" t="s">
        <v>1195</v>
      </c>
      <c r="D117" s="245" t="s">
        <v>1199</v>
      </c>
      <c r="E117" s="245" t="s">
        <v>542</v>
      </c>
      <c r="F117" s="337">
        <v>676394</v>
      </c>
      <c r="G117" s="244">
        <v>80.430000000000007</v>
      </c>
      <c r="H117" s="315" t="s">
        <v>836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44375</v>
      </c>
      <c r="B118" s="244" t="s">
        <v>1106</v>
      </c>
      <c r="C118" s="245" t="s">
        <v>1195</v>
      </c>
      <c r="D118" s="245" t="s">
        <v>1108</v>
      </c>
      <c r="E118" s="245" t="s">
        <v>542</v>
      </c>
      <c r="F118" s="337">
        <v>493763</v>
      </c>
      <c r="G118" s="244">
        <v>81.599999999999994</v>
      </c>
      <c r="H118" s="315" t="s">
        <v>836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44375</v>
      </c>
      <c r="B119" s="244" t="s">
        <v>1106</v>
      </c>
      <c r="C119" s="245" t="s">
        <v>1195</v>
      </c>
      <c r="D119" s="245" t="s">
        <v>1175</v>
      </c>
      <c r="E119" s="245" t="s">
        <v>542</v>
      </c>
      <c r="F119" s="337">
        <v>769852</v>
      </c>
      <c r="G119" s="244">
        <v>80.08</v>
      </c>
      <c r="H119" s="315" t="s">
        <v>836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44375</v>
      </c>
      <c r="B120" s="244" t="s">
        <v>1200</v>
      </c>
      <c r="C120" s="245" t="s">
        <v>1201</v>
      </c>
      <c r="D120" s="245" t="s">
        <v>951</v>
      </c>
      <c r="E120" s="245" t="s">
        <v>542</v>
      </c>
      <c r="F120" s="337">
        <v>1533272</v>
      </c>
      <c r="G120" s="244">
        <v>23.68</v>
      </c>
      <c r="H120" s="315" t="s">
        <v>836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44375</v>
      </c>
      <c r="B121" s="244" t="s">
        <v>1200</v>
      </c>
      <c r="C121" s="245" t="s">
        <v>1201</v>
      </c>
      <c r="D121" s="245" t="s">
        <v>1202</v>
      </c>
      <c r="E121" s="245" t="s">
        <v>542</v>
      </c>
      <c r="F121" s="337">
        <v>307535</v>
      </c>
      <c r="G121" s="244">
        <v>24.26</v>
      </c>
      <c r="H121" s="315" t="s">
        <v>836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44375</v>
      </c>
      <c r="B122" s="244" t="s">
        <v>1203</v>
      </c>
      <c r="C122" s="245" t="s">
        <v>1204</v>
      </c>
      <c r="D122" s="245" t="s">
        <v>844</v>
      </c>
      <c r="E122" s="245" t="s">
        <v>542</v>
      </c>
      <c r="F122" s="337">
        <v>280918</v>
      </c>
      <c r="G122" s="244">
        <v>605.57000000000005</v>
      </c>
      <c r="H122" s="315" t="s">
        <v>836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44375</v>
      </c>
      <c r="B123" s="244" t="s">
        <v>1205</v>
      </c>
      <c r="C123" s="245" t="s">
        <v>1206</v>
      </c>
      <c r="D123" s="245" t="s">
        <v>1207</v>
      </c>
      <c r="E123" s="245" t="s">
        <v>542</v>
      </c>
      <c r="F123" s="337">
        <v>1289348</v>
      </c>
      <c r="G123" s="244">
        <v>992.3</v>
      </c>
      <c r="H123" s="315" t="s">
        <v>836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44375</v>
      </c>
      <c r="B124" s="244" t="s">
        <v>1208</v>
      </c>
      <c r="C124" s="245" t="s">
        <v>1209</v>
      </c>
      <c r="D124" s="245" t="s">
        <v>1210</v>
      </c>
      <c r="E124" s="245" t="s">
        <v>542</v>
      </c>
      <c r="F124" s="337">
        <v>2683900</v>
      </c>
      <c r="G124" s="244">
        <v>70.400000000000006</v>
      </c>
      <c r="H124" s="315" t="s">
        <v>836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44375</v>
      </c>
      <c r="B125" s="244" t="s">
        <v>1211</v>
      </c>
      <c r="C125" s="245" t="s">
        <v>1212</v>
      </c>
      <c r="D125" s="245" t="s">
        <v>1210</v>
      </c>
      <c r="E125" s="245" t="s">
        <v>542</v>
      </c>
      <c r="F125" s="337">
        <v>14668528</v>
      </c>
      <c r="G125" s="244">
        <v>69.45</v>
      </c>
      <c r="H125" s="315" t="s">
        <v>836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44375</v>
      </c>
      <c r="B126" s="244" t="s">
        <v>1116</v>
      </c>
      <c r="C126" s="245" t="s">
        <v>1213</v>
      </c>
      <c r="D126" s="245" t="s">
        <v>1214</v>
      </c>
      <c r="E126" s="245" t="s">
        <v>542</v>
      </c>
      <c r="F126" s="337">
        <v>1000000</v>
      </c>
      <c r="G126" s="244">
        <v>34.65</v>
      </c>
      <c r="H126" s="315" t="s">
        <v>836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44375</v>
      </c>
      <c r="B127" s="244" t="s">
        <v>1116</v>
      </c>
      <c r="C127" s="245" t="s">
        <v>1213</v>
      </c>
      <c r="D127" s="245" t="s">
        <v>1215</v>
      </c>
      <c r="E127" s="245" t="s">
        <v>542</v>
      </c>
      <c r="F127" s="337">
        <v>1490321</v>
      </c>
      <c r="G127" s="244">
        <v>34.65</v>
      </c>
      <c r="H127" s="315" t="s">
        <v>836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44375</v>
      </c>
      <c r="B128" s="244" t="s">
        <v>1216</v>
      </c>
      <c r="C128" s="245" t="s">
        <v>1217</v>
      </c>
      <c r="D128" s="245" t="s">
        <v>1218</v>
      </c>
      <c r="E128" s="245" t="s">
        <v>542</v>
      </c>
      <c r="F128" s="337">
        <v>3358938</v>
      </c>
      <c r="G128" s="244">
        <v>2.0699999999999998</v>
      </c>
      <c r="H128" s="315" t="s">
        <v>836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44375</v>
      </c>
      <c r="B129" s="244" t="s">
        <v>1219</v>
      </c>
      <c r="C129" s="245" t="s">
        <v>1220</v>
      </c>
      <c r="D129" s="245" t="s">
        <v>1221</v>
      </c>
      <c r="E129" s="245" t="s">
        <v>542</v>
      </c>
      <c r="F129" s="337">
        <v>164700</v>
      </c>
      <c r="G129" s="244">
        <v>102.99</v>
      </c>
      <c r="H129" s="315" t="s">
        <v>836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44375</v>
      </c>
      <c r="B130" s="244" t="s">
        <v>1017</v>
      </c>
      <c r="C130" s="245" t="s">
        <v>1018</v>
      </c>
      <c r="D130" s="245" t="s">
        <v>1222</v>
      </c>
      <c r="E130" s="245" t="s">
        <v>542</v>
      </c>
      <c r="F130" s="337">
        <v>200000</v>
      </c>
      <c r="G130" s="244">
        <v>90.23</v>
      </c>
      <c r="H130" s="315" t="s">
        <v>836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44375</v>
      </c>
      <c r="B131" s="244" t="s">
        <v>1017</v>
      </c>
      <c r="C131" s="245" t="s">
        <v>1018</v>
      </c>
      <c r="D131" s="245" t="s">
        <v>1223</v>
      </c>
      <c r="E131" s="245" t="s">
        <v>542</v>
      </c>
      <c r="F131" s="337">
        <v>100000</v>
      </c>
      <c r="G131" s="244">
        <v>91.35</v>
      </c>
      <c r="H131" s="315" t="s">
        <v>836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A132" s="221">
        <v>44375</v>
      </c>
      <c r="B132" s="244" t="s">
        <v>1017</v>
      </c>
      <c r="C132" s="245" t="s">
        <v>1018</v>
      </c>
      <c r="D132" s="245" t="s">
        <v>983</v>
      </c>
      <c r="E132" s="245" t="s">
        <v>542</v>
      </c>
      <c r="F132" s="337">
        <v>98229</v>
      </c>
      <c r="G132" s="244">
        <v>85.78</v>
      </c>
      <c r="H132" s="315" t="s">
        <v>836</v>
      </c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A133" s="221">
        <v>44375</v>
      </c>
      <c r="B133" s="244" t="s">
        <v>1017</v>
      </c>
      <c r="C133" s="245" t="s">
        <v>1018</v>
      </c>
      <c r="D133" s="245" t="s">
        <v>1224</v>
      </c>
      <c r="E133" s="245" t="s">
        <v>542</v>
      </c>
      <c r="F133" s="337">
        <v>100000</v>
      </c>
      <c r="G133" s="244">
        <v>88.99</v>
      </c>
      <c r="H133" s="315" t="s">
        <v>836</v>
      </c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A134" s="221">
        <v>44375</v>
      </c>
      <c r="B134" s="244" t="s">
        <v>148</v>
      </c>
      <c r="C134" s="245" t="s">
        <v>1225</v>
      </c>
      <c r="D134" s="245" t="s">
        <v>915</v>
      </c>
      <c r="E134" s="245" t="s">
        <v>542</v>
      </c>
      <c r="F134" s="337">
        <v>9278047</v>
      </c>
      <c r="G134" s="244">
        <v>78.86</v>
      </c>
      <c r="H134" s="315" t="s">
        <v>836</v>
      </c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A135" s="221">
        <v>44375</v>
      </c>
      <c r="B135" s="244" t="s">
        <v>148</v>
      </c>
      <c r="C135" s="245" t="s">
        <v>1225</v>
      </c>
      <c r="D135" s="245" t="s">
        <v>1226</v>
      </c>
      <c r="E135" s="245" t="s">
        <v>542</v>
      </c>
      <c r="F135" s="337">
        <v>14242265</v>
      </c>
      <c r="G135" s="244">
        <v>79.72</v>
      </c>
      <c r="H135" s="315" t="s">
        <v>836</v>
      </c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A136" s="221">
        <v>44375</v>
      </c>
      <c r="B136" s="244" t="s">
        <v>148</v>
      </c>
      <c r="C136" s="245" t="s">
        <v>1225</v>
      </c>
      <c r="D136" s="245" t="s">
        <v>844</v>
      </c>
      <c r="E136" s="245" t="s">
        <v>542</v>
      </c>
      <c r="F136" s="337">
        <v>8660420</v>
      </c>
      <c r="G136" s="244">
        <v>78.760000000000005</v>
      </c>
      <c r="H136" s="315" t="s">
        <v>836</v>
      </c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A137" s="221">
        <v>44375</v>
      </c>
      <c r="B137" s="244" t="s">
        <v>1227</v>
      </c>
      <c r="C137" s="245" t="s">
        <v>1228</v>
      </c>
      <c r="D137" s="245" t="s">
        <v>844</v>
      </c>
      <c r="E137" s="245" t="s">
        <v>542</v>
      </c>
      <c r="F137" s="337">
        <v>118574</v>
      </c>
      <c r="G137" s="244">
        <v>304.33999999999997</v>
      </c>
      <c r="H137" s="315" t="s">
        <v>836</v>
      </c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A138" s="221">
        <v>44375</v>
      </c>
      <c r="B138" s="244" t="s">
        <v>1227</v>
      </c>
      <c r="C138" s="245" t="s">
        <v>1228</v>
      </c>
      <c r="D138" s="245" t="s">
        <v>915</v>
      </c>
      <c r="E138" s="245" t="s">
        <v>542</v>
      </c>
      <c r="F138" s="337">
        <v>133760</v>
      </c>
      <c r="G138" s="244">
        <v>306.83</v>
      </c>
      <c r="H138" s="315" t="s">
        <v>836</v>
      </c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A139" s="221">
        <v>44375</v>
      </c>
      <c r="B139" s="244" t="s">
        <v>1229</v>
      </c>
      <c r="C139" s="245" t="s">
        <v>1230</v>
      </c>
      <c r="D139" s="245" t="s">
        <v>951</v>
      </c>
      <c r="E139" s="245" t="s">
        <v>542</v>
      </c>
      <c r="F139" s="337">
        <v>154253</v>
      </c>
      <c r="G139" s="244">
        <v>62.27</v>
      </c>
      <c r="H139" s="315" t="s">
        <v>836</v>
      </c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A140" s="221">
        <v>44375</v>
      </c>
      <c r="B140" s="244" t="s">
        <v>1231</v>
      </c>
      <c r="C140" s="245" t="s">
        <v>1232</v>
      </c>
      <c r="D140" s="245" t="s">
        <v>1233</v>
      </c>
      <c r="E140" s="245" t="s">
        <v>542</v>
      </c>
      <c r="F140" s="337">
        <v>151311</v>
      </c>
      <c r="G140" s="244">
        <v>12.28</v>
      </c>
      <c r="H140" s="315" t="s">
        <v>836</v>
      </c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A141" s="221">
        <v>44375</v>
      </c>
      <c r="B141" s="244" t="s">
        <v>1231</v>
      </c>
      <c r="C141" s="245" t="s">
        <v>1232</v>
      </c>
      <c r="D141" s="245" t="s">
        <v>1234</v>
      </c>
      <c r="E141" s="245" t="s">
        <v>542</v>
      </c>
      <c r="F141" s="337">
        <v>265000</v>
      </c>
      <c r="G141" s="244">
        <v>12.12</v>
      </c>
      <c r="H141" s="315" t="s">
        <v>836</v>
      </c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A142" s="221">
        <v>44375</v>
      </c>
      <c r="B142" s="244" t="s">
        <v>1132</v>
      </c>
      <c r="C142" s="245" t="s">
        <v>1235</v>
      </c>
      <c r="D142" s="245" t="s">
        <v>983</v>
      </c>
      <c r="E142" s="245" t="s">
        <v>542</v>
      </c>
      <c r="F142" s="337">
        <v>1516136</v>
      </c>
      <c r="G142" s="244">
        <v>9.2799999999999994</v>
      </c>
      <c r="H142" s="315" t="s">
        <v>836</v>
      </c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A143" s="221">
        <v>44375</v>
      </c>
      <c r="B143" s="244" t="s">
        <v>1236</v>
      </c>
      <c r="C143" s="245" t="s">
        <v>1237</v>
      </c>
      <c r="D143" s="245" t="s">
        <v>1238</v>
      </c>
      <c r="E143" s="245" t="s">
        <v>542</v>
      </c>
      <c r="F143" s="337">
        <v>20000</v>
      </c>
      <c r="G143" s="244">
        <v>7.85</v>
      </c>
      <c r="H143" s="315" t="s">
        <v>836</v>
      </c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A144" s="221">
        <v>44375</v>
      </c>
      <c r="B144" s="244" t="s">
        <v>1239</v>
      </c>
      <c r="C144" s="245" t="s">
        <v>1240</v>
      </c>
      <c r="D144" s="245" t="s">
        <v>1241</v>
      </c>
      <c r="E144" s="245" t="s">
        <v>542</v>
      </c>
      <c r="F144" s="337">
        <v>100000</v>
      </c>
      <c r="G144" s="244">
        <v>125.55</v>
      </c>
      <c r="H144" s="315" t="s">
        <v>836</v>
      </c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1:35">
      <c r="A145" s="221">
        <v>44375</v>
      </c>
      <c r="B145" s="244" t="s">
        <v>1242</v>
      </c>
      <c r="C145" s="245" t="s">
        <v>1243</v>
      </c>
      <c r="D145" s="245" t="s">
        <v>1175</v>
      </c>
      <c r="E145" s="245" t="s">
        <v>542</v>
      </c>
      <c r="F145" s="337">
        <v>22288497</v>
      </c>
      <c r="G145" s="244">
        <v>4.25</v>
      </c>
      <c r="H145" s="315" t="s">
        <v>836</v>
      </c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1:35">
      <c r="A146" s="221">
        <v>44375</v>
      </c>
      <c r="B146" s="244" t="s">
        <v>1139</v>
      </c>
      <c r="C146" s="245" t="s">
        <v>1244</v>
      </c>
      <c r="D146" s="245" t="s">
        <v>1140</v>
      </c>
      <c r="E146" s="245" t="s">
        <v>542</v>
      </c>
      <c r="F146" s="337">
        <v>2500000</v>
      </c>
      <c r="G146" s="244">
        <v>25.65</v>
      </c>
      <c r="H146" s="315" t="s">
        <v>836</v>
      </c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1:35">
      <c r="A147" s="221">
        <v>44375</v>
      </c>
      <c r="B147" s="244" t="s">
        <v>1139</v>
      </c>
      <c r="C147" s="245" t="s">
        <v>1244</v>
      </c>
      <c r="D147" s="245" t="s">
        <v>1199</v>
      </c>
      <c r="E147" s="245" t="s">
        <v>542</v>
      </c>
      <c r="F147" s="337">
        <v>1961274</v>
      </c>
      <c r="G147" s="244">
        <v>25.85</v>
      </c>
      <c r="H147" s="315" t="s">
        <v>836</v>
      </c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1:35">
      <c r="A148" s="221">
        <v>44375</v>
      </c>
      <c r="B148" s="244" t="s">
        <v>1245</v>
      </c>
      <c r="C148" s="245" t="s">
        <v>1246</v>
      </c>
      <c r="D148" s="245" t="s">
        <v>844</v>
      </c>
      <c r="E148" s="245" t="s">
        <v>542</v>
      </c>
      <c r="F148" s="337">
        <v>17421</v>
      </c>
      <c r="G148" s="244">
        <v>787.83</v>
      </c>
      <c r="H148" s="315" t="s">
        <v>836</v>
      </c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1:35">
      <c r="A149" s="221">
        <v>44375</v>
      </c>
      <c r="B149" s="244" t="s">
        <v>508</v>
      </c>
      <c r="C149" s="245" t="s">
        <v>1247</v>
      </c>
      <c r="D149" s="245" t="s">
        <v>915</v>
      </c>
      <c r="E149" s="245" t="s">
        <v>542</v>
      </c>
      <c r="F149" s="337">
        <v>263116</v>
      </c>
      <c r="G149" s="244">
        <v>1338.25</v>
      </c>
      <c r="H149" s="315" t="s">
        <v>836</v>
      </c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1:35">
      <c r="A150" s="221">
        <v>44375</v>
      </c>
      <c r="B150" s="244" t="s">
        <v>508</v>
      </c>
      <c r="C150" s="245" t="s">
        <v>1247</v>
      </c>
      <c r="D150" s="245" t="s">
        <v>1248</v>
      </c>
      <c r="E150" s="245" t="s">
        <v>542</v>
      </c>
      <c r="F150" s="337">
        <v>1500000</v>
      </c>
      <c r="G150" s="244">
        <v>1300</v>
      </c>
      <c r="H150" s="315" t="s">
        <v>836</v>
      </c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1:35">
      <c r="A151" s="221">
        <v>44375</v>
      </c>
      <c r="B151" s="244" t="s">
        <v>508</v>
      </c>
      <c r="C151" s="245" t="s">
        <v>1247</v>
      </c>
      <c r="D151" s="245" t="s">
        <v>844</v>
      </c>
      <c r="E151" s="245" t="s">
        <v>542</v>
      </c>
      <c r="F151" s="337">
        <v>363918</v>
      </c>
      <c r="G151" s="244">
        <v>1343.45</v>
      </c>
      <c r="H151" s="315" t="s">
        <v>836</v>
      </c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1:35">
      <c r="A152" s="221">
        <v>44375</v>
      </c>
      <c r="B152" s="244" t="s">
        <v>1249</v>
      </c>
      <c r="C152" s="245" t="s">
        <v>1250</v>
      </c>
      <c r="D152" s="245" t="s">
        <v>1251</v>
      </c>
      <c r="E152" s="245" t="s">
        <v>542</v>
      </c>
      <c r="F152" s="337">
        <v>114645</v>
      </c>
      <c r="G152" s="244">
        <v>186.03</v>
      </c>
      <c r="H152" s="315" t="s">
        <v>836</v>
      </c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1:35">
      <c r="A153" s="221">
        <v>44375</v>
      </c>
      <c r="B153" s="244" t="s">
        <v>1010</v>
      </c>
      <c r="C153" s="245" t="s">
        <v>1252</v>
      </c>
      <c r="D153" s="245" t="s">
        <v>1197</v>
      </c>
      <c r="E153" s="245" t="s">
        <v>542</v>
      </c>
      <c r="F153" s="337">
        <v>800010</v>
      </c>
      <c r="G153" s="244">
        <v>5.59</v>
      </c>
      <c r="H153" s="315" t="s">
        <v>836</v>
      </c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1:35">
      <c r="A154" s="221">
        <v>44375</v>
      </c>
      <c r="B154" s="244" t="s">
        <v>1010</v>
      </c>
      <c r="C154" s="245" t="s">
        <v>1252</v>
      </c>
      <c r="D154" s="245" t="s">
        <v>1140</v>
      </c>
      <c r="E154" s="245" t="s">
        <v>542</v>
      </c>
      <c r="F154" s="337">
        <v>1327559</v>
      </c>
      <c r="G154" s="244">
        <v>5.6</v>
      </c>
      <c r="H154" s="315" t="s">
        <v>836</v>
      </c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1:35">
      <c r="A155" s="221">
        <v>44375</v>
      </c>
      <c r="B155" s="244" t="s">
        <v>1010</v>
      </c>
      <c r="C155" s="245" t="s">
        <v>1252</v>
      </c>
      <c r="D155" s="245" t="s">
        <v>1253</v>
      </c>
      <c r="E155" s="245" t="s">
        <v>542</v>
      </c>
      <c r="F155" s="337">
        <v>2662427</v>
      </c>
      <c r="G155" s="244">
        <v>5.59</v>
      </c>
      <c r="H155" s="315" t="s">
        <v>836</v>
      </c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1:35">
      <c r="A156" s="221">
        <v>44375</v>
      </c>
      <c r="B156" s="244" t="s">
        <v>1010</v>
      </c>
      <c r="C156" s="245" t="s">
        <v>1252</v>
      </c>
      <c r="D156" s="245" t="s">
        <v>1175</v>
      </c>
      <c r="E156" s="245" t="s">
        <v>542</v>
      </c>
      <c r="F156" s="337">
        <v>1872494</v>
      </c>
      <c r="G156" s="244">
        <v>5.6</v>
      </c>
      <c r="H156" s="315" t="s">
        <v>836</v>
      </c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1:35">
      <c r="A157" s="221">
        <v>44375</v>
      </c>
      <c r="B157" s="244" t="s">
        <v>1254</v>
      </c>
      <c r="C157" s="245" t="s">
        <v>1255</v>
      </c>
      <c r="D157" s="245" t="s">
        <v>1175</v>
      </c>
      <c r="E157" s="245" t="s">
        <v>542</v>
      </c>
      <c r="F157" s="337">
        <v>23312167</v>
      </c>
      <c r="G157" s="244">
        <v>0.2</v>
      </c>
      <c r="H157" s="315" t="s">
        <v>836</v>
      </c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1:35">
      <c r="A158" s="221">
        <v>44375</v>
      </c>
      <c r="B158" s="244" t="s">
        <v>1256</v>
      </c>
      <c r="C158" s="245" t="s">
        <v>1257</v>
      </c>
      <c r="D158" s="245" t="s">
        <v>1134</v>
      </c>
      <c r="E158" s="245" t="s">
        <v>542</v>
      </c>
      <c r="F158" s="337">
        <v>198194</v>
      </c>
      <c r="G158" s="244">
        <v>148.83000000000001</v>
      </c>
      <c r="H158" s="315" t="s">
        <v>836</v>
      </c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1:35">
      <c r="A159" s="221">
        <v>44375</v>
      </c>
      <c r="B159" s="244" t="s">
        <v>1258</v>
      </c>
      <c r="C159" s="245" t="s">
        <v>1259</v>
      </c>
      <c r="D159" s="245" t="s">
        <v>1260</v>
      </c>
      <c r="E159" s="245" t="s">
        <v>542</v>
      </c>
      <c r="F159" s="337">
        <v>550000</v>
      </c>
      <c r="G159" s="244">
        <v>57</v>
      </c>
      <c r="H159" s="315" t="s">
        <v>836</v>
      </c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1:35">
      <c r="A160" s="221">
        <v>44375</v>
      </c>
      <c r="B160" s="244" t="s">
        <v>1261</v>
      </c>
      <c r="C160" s="245" t="s">
        <v>1262</v>
      </c>
      <c r="D160" s="245" t="s">
        <v>1175</v>
      </c>
      <c r="E160" s="245" t="s">
        <v>542</v>
      </c>
      <c r="F160" s="337">
        <v>597917</v>
      </c>
      <c r="G160" s="244">
        <v>1.35</v>
      </c>
      <c r="H160" s="315" t="s">
        <v>836</v>
      </c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1:35">
      <c r="A161" s="221">
        <v>44375</v>
      </c>
      <c r="B161" s="244" t="s">
        <v>1162</v>
      </c>
      <c r="C161" s="245" t="s">
        <v>1163</v>
      </c>
      <c r="D161" s="245" t="s">
        <v>1164</v>
      </c>
      <c r="E161" s="245" t="s">
        <v>543</v>
      </c>
      <c r="F161" s="337">
        <v>113906</v>
      </c>
      <c r="G161" s="244">
        <v>13.41</v>
      </c>
      <c r="H161" s="315" t="s">
        <v>836</v>
      </c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1:35">
      <c r="A162" s="221">
        <v>44375</v>
      </c>
      <c r="B162" s="244" t="s">
        <v>1263</v>
      </c>
      <c r="C162" s="245" t="s">
        <v>1264</v>
      </c>
      <c r="D162" s="245" t="s">
        <v>1265</v>
      </c>
      <c r="E162" s="245" t="s">
        <v>543</v>
      </c>
      <c r="F162" s="337">
        <v>174174</v>
      </c>
      <c r="G162" s="244">
        <v>56.5</v>
      </c>
      <c r="H162" s="315" t="s">
        <v>836</v>
      </c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1:35">
      <c r="A163" s="221">
        <v>44375</v>
      </c>
      <c r="B163" s="244" t="s">
        <v>1165</v>
      </c>
      <c r="C163" s="245" t="s">
        <v>1166</v>
      </c>
      <c r="D163" s="245" t="s">
        <v>844</v>
      </c>
      <c r="E163" s="245" t="s">
        <v>543</v>
      </c>
      <c r="F163" s="337">
        <v>64710</v>
      </c>
      <c r="G163" s="244">
        <v>319.86</v>
      </c>
      <c r="H163" s="315" t="s">
        <v>836</v>
      </c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1:35">
      <c r="A164" s="221">
        <v>44375</v>
      </c>
      <c r="B164" s="244" t="s">
        <v>1167</v>
      </c>
      <c r="C164" s="245" t="s">
        <v>1168</v>
      </c>
      <c r="D164" s="245" t="s">
        <v>915</v>
      </c>
      <c r="E164" s="245" t="s">
        <v>543</v>
      </c>
      <c r="F164" s="337">
        <v>152200</v>
      </c>
      <c r="G164" s="244">
        <v>547.58000000000004</v>
      </c>
      <c r="H164" s="315" t="s">
        <v>836</v>
      </c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1:35">
      <c r="A165" s="221">
        <v>44375</v>
      </c>
      <c r="B165" s="244" t="s">
        <v>1167</v>
      </c>
      <c r="C165" s="245" t="s">
        <v>1168</v>
      </c>
      <c r="D165" s="245" t="s">
        <v>844</v>
      </c>
      <c r="E165" s="245" t="s">
        <v>543</v>
      </c>
      <c r="F165" s="337">
        <v>200726</v>
      </c>
      <c r="G165" s="244">
        <v>549.23</v>
      </c>
      <c r="H165" s="315" t="s">
        <v>836</v>
      </c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1:35">
      <c r="A166" s="221">
        <v>44375</v>
      </c>
      <c r="B166" s="244" t="s">
        <v>1266</v>
      </c>
      <c r="C166" s="245" t="s">
        <v>1267</v>
      </c>
      <c r="D166" s="245" t="s">
        <v>1268</v>
      </c>
      <c r="E166" s="245" t="s">
        <v>543</v>
      </c>
      <c r="F166" s="337">
        <v>640462</v>
      </c>
      <c r="G166" s="244">
        <v>0.7</v>
      </c>
      <c r="H166" s="315" t="s">
        <v>836</v>
      </c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1:35">
      <c r="A167" s="221">
        <v>44375</v>
      </c>
      <c r="B167" s="244" t="s">
        <v>1079</v>
      </c>
      <c r="C167" s="245" t="s">
        <v>1169</v>
      </c>
      <c r="D167" s="245" t="s">
        <v>951</v>
      </c>
      <c r="E167" s="245" t="s">
        <v>543</v>
      </c>
      <c r="F167" s="337">
        <v>272533</v>
      </c>
      <c r="G167" s="244">
        <v>149.94</v>
      </c>
      <c r="H167" s="315" t="s">
        <v>836</v>
      </c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1:35">
      <c r="A168" s="221">
        <v>44375</v>
      </c>
      <c r="B168" s="244" t="s">
        <v>1079</v>
      </c>
      <c r="C168" s="245" t="s">
        <v>1169</v>
      </c>
      <c r="D168" s="245" t="s">
        <v>1012</v>
      </c>
      <c r="E168" s="245" t="s">
        <v>543</v>
      </c>
      <c r="F168" s="337">
        <v>2443</v>
      </c>
      <c r="G168" s="244">
        <v>147.93</v>
      </c>
      <c r="H168" s="315" t="s">
        <v>836</v>
      </c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1:35">
      <c r="A169" s="221">
        <v>44375</v>
      </c>
      <c r="B169" s="244" t="s">
        <v>1079</v>
      </c>
      <c r="C169" s="245" t="s">
        <v>1169</v>
      </c>
      <c r="D169" s="245" t="s">
        <v>844</v>
      </c>
      <c r="E169" s="245" t="s">
        <v>543</v>
      </c>
      <c r="F169" s="337">
        <v>146142</v>
      </c>
      <c r="G169" s="244">
        <v>145.15</v>
      </c>
      <c r="H169" s="315" t="s">
        <v>836</v>
      </c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1:35">
      <c r="A170" s="221">
        <v>44375</v>
      </c>
      <c r="B170" s="244" t="s">
        <v>1079</v>
      </c>
      <c r="C170" s="245" t="s">
        <v>1169</v>
      </c>
      <c r="D170" s="245" t="s">
        <v>915</v>
      </c>
      <c r="E170" s="245" t="s">
        <v>543</v>
      </c>
      <c r="F170" s="337">
        <v>110213</v>
      </c>
      <c r="G170" s="244">
        <v>144.24</v>
      </c>
      <c r="H170" s="315" t="s">
        <v>836</v>
      </c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1:35">
      <c r="A171" s="221">
        <v>44375</v>
      </c>
      <c r="B171" s="244" t="s">
        <v>1027</v>
      </c>
      <c r="C171" s="245" t="s">
        <v>1028</v>
      </c>
      <c r="D171" s="245" t="s">
        <v>1050</v>
      </c>
      <c r="E171" s="245" t="s">
        <v>543</v>
      </c>
      <c r="F171" s="337">
        <v>100348</v>
      </c>
      <c r="G171" s="244">
        <v>505.54</v>
      </c>
      <c r="H171" s="315" t="s">
        <v>836</v>
      </c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1:35">
      <c r="A172" s="221">
        <v>44375</v>
      </c>
      <c r="B172" s="244" t="s">
        <v>1027</v>
      </c>
      <c r="C172" s="245" t="s">
        <v>1028</v>
      </c>
      <c r="D172" s="245" t="s">
        <v>906</v>
      </c>
      <c r="E172" s="245" t="s">
        <v>543</v>
      </c>
      <c r="F172" s="337">
        <v>125128</v>
      </c>
      <c r="G172" s="244">
        <v>503.16</v>
      </c>
      <c r="H172" s="315" t="s">
        <v>836</v>
      </c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1:35">
      <c r="A173" s="221">
        <v>44375</v>
      </c>
      <c r="B173" s="244" t="s">
        <v>1027</v>
      </c>
      <c r="C173" s="245" t="s">
        <v>1028</v>
      </c>
      <c r="D173" s="245" t="s">
        <v>844</v>
      </c>
      <c r="E173" s="245" t="s">
        <v>543</v>
      </c>
      <c r="F173" s="337">
        <v>183048</v>
      </c>
      <c r="G173" s="244">
        <v>497.69</v>
      </c>
      <c r="H173" s="315" t="s">
        <v>836</v>
      </c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1:35">
      <c r="A174" s="221">
        <v>44375</v>
      </c>
      <c r="B174" s="244" t="s">
        <v>1170</v>
      </c>
      <c r="C174" s="245" t="s">
        <v>1171</v>
      </c>
      <c r="D174" s="245" t="s">
        <v>1269</v>
      </c>
      <c r="E174" s="245" t="s">
        <v>543</v>
      </c>
      <c r="F174" s="337">
        <v>123000</v>
      </c>
      <c r="G174" s="244">
        <v>75</v>
      </c>
      <c r="H174" s="315" t="s">
        <v>836</v>
      </c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1:35">
      <c r="A175" s="221">
        <v>44375</v>
      </c>
      <c r="B175" s="244" t="s">
        <v>1173</v>
      </c>
      <c r="C175" s="245" t="s">
        <v>1174</v>
      </c>
      <c r="D175" s="245" t="s">
        <v>1175</v>
      </c>
      <c r="E175" s="245" t="s">
        <v>543</v>
      </c>
      <c r="F175" s="337">
        <v>3577003</v>
      </c>
      <c r="G175" s="244">
        <v>19.53</v>
      </c>
      <c r="H175" s="315" t="s">
        <v>836</v>
      </c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1:35">
      <c r="A176" s="221">
        <v>44375</v>
      </c>
      <c r="B176" s="244" t="s">
        <v>1092</v>
      </c>
      <c r="C176" s="245" t="s">
        <v>1176</v>
      </c>
      <c r="D176" s="245" t="s">
        <v>844</v>
      </c>
      <c r="E176" s="245" t="s">
        <v>543</v>
      </c>
      <c r="F176" s="337">
        <v>396044</v>
      </c>
      <c r="G176" s="244">
        <v>603.79</v>
      </c>
      <c r="H176" s="315" t="s">
        <v>836</v>
      </c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1:35">
      <c r="A177" s="221">
        <v>44375</v>
      </c>
      <c r="B177" s="244" t="s">
        <v>1092</v>
      </c>
      <c r="C177" s="245" t="s">
        <v>1176</v>
      </c>
      <c r="D177" s="245" t="s">
        <v>1181</v>
      </c>
      <c r="E177" s="245" t="s">
        <v>543</v>
      </c>
      <c r="F177" s="337">
        <v>483345</v>
      </c>
      <c r="G177" s="244">
        <v>606.08000000000004</v>
      </c>
      <c r="H177" s="315" t="s">
        <v>836</v>
      </c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1:35">
      <c r="A178" s="221">
        <v>44375</v>
      </c>
      <c r="B178" s="244" t="s">
        <v>1092</v>
      </c>
      <c r="C178" s="245" t="s">
        <v>1176</v>
      </c>
      <c r="D178" s="245" t="s">
        <v>1182</v>
      </c>
      <c r="E178" s="245" t="s">
        <v>543</v>
      </c>
      <c r="F178" s="337">
        <v>301813</v>
      </c>
      <c r="G178" s="244">
        <v>598.11</v>
      </c>
      <c r="H178" s="315" t="s">
        <v>836</v>
      </c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1:35">
      <c r="A179" s="221">
        <v>44375</v>
      </c>
      <c r="B179" s="244" t="s">
        <v>1092</v>
      </c>
      <c r="C179" s="245" t="s">
        <v>1176</v>
      </c>
      <c r="D179" s="245" t="s">
        <v>1179</v>
      </c>
      <c r="E179" s="245" t="s">
        <v>543</v>
      </c>
      <c r="F179" s="337">
        <v>517508</v>
      </c>
      <c r="G179" s="244">
        <v>603.19000000000005</v>
      </c>
      <c r="H179" s="315" t="s">
        <v>836</v>
      </c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1:35">
      <c r="A180" s="221">
        <v>44375</v>
      </c>
      <c r="B180" s="244" t="s">
        <v>1092</v>
      </c>
      <c r="C180" s="245" t="s">
        <v>1176</v>
      </c>
      <c r="D180" s="245" t="s">
        <v>1183</v>
      </c>
      <c r="E180" s="245" t="s">
        <v>543</v>
      </c>
      <c r="F180" s="337">
        <v>381869</v>
      </c>
      <c r="G180" s="244">
        <v>605.39</v>
      </c>
      <c r="H180" s="315" t="s">
        <v>836</v>
      </c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1:35">
      <c r="A181" s="221">
        <v>44375</v>
      </c>
      <c r="B181" s="244" t="s">
        <v>1092</v>
      </c>
      <c r="C181" s="245" t="s">
        <v>1176</v>
      </c>
      <c r="D181" s="245" t="s">
        <v>1184</v>
      </c>
      <c r="E181" s="245" t="s">
        <v>543</v>
      </c>
      <c r="F181" s="337">
        <v>712828</v>
      </c>
      <c r="G181" s="244">
        <v>605.64</v>
      </c>
      <c r="H181" s="315" t="s">
        <v>836</v>
      </c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1:35">
      <c r="A182" s="221">
        <v>44375</v>
      </c>
      <c r="B182" s="244" t="s">
        <v>1092</v>
      </c>
      <c r="C182" s="245" t="s">
        <v>1176</v>
      </c>
      <c r="D182" s="245" t="s">
        <v>1180</v>
      </c>
      <c r="E182" s="245" t="s">
        <v>543</v>
      </c>
      <c r="F182" s="337">
        <v>688754</v>
      </c>
      <c r="G182" s="244">
        <v>597.52</v>
      </c>
      <c r="H182" s="315" t="s">
        <v>836</v>
      </c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1:35">
      <c r="A183" s="221">
        <v>44375</v>
      </c>
      <c r="B183" s="244" t="s">
        <v>1092</v>
      </c>
      <c r="C183" s="245" t="s">
        <v>1176</v>
      </c>
      <c r="D183" s="245" t="s">
        <v>1177</v>
      </c>
      <c r="E183" s="245" t="s">
        <v>543</v>
      </c>
      <c r="F183" s="337">
        <v>312079</v>
      </c>
      <c r="G183" s="244">
        <v>597.22</v>
      </c>
      <c r="H183" s="315" t="s">
        <v>836</v>
      </c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1:35">
      <c r="A184" s="221">
        <v>44375</v>
      </c>
      <c r="B184" s="244" t="s">
        <v>1092</v>
      </c>
      <c r="C184" s="245" t="s">
        <v>1176</v>
      </c>
      <c r="D184" s="245" t="s">
        <v>906</v>
      </c>
      <c r="E184" s="245" t="s">
        <v>543</v>
      </c>
      <c r="F184" s="337">
        <v>561110</v>
      </c>
      <c r="G184" s="244">
        <v>598.66999999999996</v>
      </c>
      <c r="H184" s="315" t="s">
        <v>836</v>
      </c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1:35">
      <c r="A185" s="221">
        <v>44375</v>
      </c>
      <c r="B185" s="244" t="s">
        <v>1092</v>
      </c>
      <c r="C185" s="245" t="s">
        <v>1176</v>
      </c>
      <c r="D185" s="245" t="s">
        <v>1178</v>
      </c>
      <c r="E185" s="245" t="s">
        <v>543</v>
      </c>
      <c r="F185" s="337">
        <v>25000</v>
      </c>
      <c r="G185" s="244">
        <v>591.41999999999996</v>
      </c>
      <c r="H185" s="315" t="s">
        <v>836</v>
      </c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1:35">
      <c r="A186" s="221">
        <v>44375</v>
      </c>
      <c r="B186" s="244" t="s">
        <v>1092</v>
      </c>
      <c r="C186" s="245" t="s">
        <v>1176</v>
      </c>
      <c r="D186" s="245" t="s">
        <v>1093</v>
      </c>
      <c r="E186" s="245" t="s">
        <v>543</v>
      </c>
      <c r="F186" s="337">
        <v>119437</v>
      </c>
      <c r="G186" s="244">
        <v>604.73</v>
      </c>
      <c r="H186" s="315" t="s">
        <v>836</v>
      </c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1:35">
      <c r="A187" s="221">
        <v>44375</v>
      </c>
      <c r="B187" s="244" t="s">
        <v>1029</v>
      </c>
      <c r="C187" s="245" t="s">
        <v>1030</v>
      </c>
      <c r="D187" s="245" t="s">
        <v>844</v>
      </c>
      <c r="E187" s="245" t="s">
        <v>543</v>
      </c>
      <c r="F187" s="337">
        <v>2268497</v>
      </c>
      <c r="G187" s="244">
        <v>77.650000000000006</v>
      </c>
      <c r="H187" s="315" t="s">
        <v>836</v>
      </c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1:35">
      <c r="A188" s="221">
        <v>44375</v>
      </c>
      <c r="B188" s="244" t="s">
        <v>1029</v>
      </c>
      <c r="C188" s="245" t="s">
        <v>1030</v>
      </c>
      <c r="D188" s="245" t="s">
        <v>1185</v>
      </c>
      <c r="E188" s="245" t="s">
        <v>543</v>
      </c>
      <c r="F188" s="337">
        <v>1054164</v>
      </c>
      <c r="G188" s="244">
        <v>77.2</v>
      </c>
      <c r="H188" s="315" t="s">
        <v>836</v>
      </c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1:35">
      <c r="A189" s="221">
        <v>44375</v>
      </c>
      <c r="B189" s="244" t="s">
        <v>1029</v>
      </c>
      <c r="C189" s="245" t="s">
        <v>1030</v>
      </c>
      <c r="D189" s="245" t="s">
        <v>1050</v>
      </c>
      <c r="E189" s="245" t="s">
        <v>543</v>
      </c>
      <c r="F189" s="337">
        <v>995855</v>
      </c>
      <c r="G189" s="244">
        <v>77.64</v>
      </c>
      <c r="H189" s="315" t="s">
        <v>836</v>
      </c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1:35">
      <c r="A190" s="221">
        <v>44375</v>
      </c>
      <c r="B190" s="244" t="s">
        <v>1186</v>
      </c>
      <c r="C190" s="245" t="s">
        <v>1187</v>
      </c>
      <c r="D190" s="245" t="s">
        <v>1270</v>
      </c>
      <c r="E190" s="245" t="s">
        <v>543</v>
      </c>
      <c r="F190" s="337">
        <v>153269</v>
      </c>
      <c r="G190" s="244">
        <v>67.400000000000006</v>
      </c>
      <c r="H190" s="315" t="s">
        <v>836</v>
      </c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1:35">
      <c r="A191" s="221">
        <v>44375</v>
      </c>
      <c r="B191" s="244" t="s">
        <v>1192</v>
      </c>
      <c r="C191" s="245" t="s">
        <v>1193</v>
      </c>
      <c r="D191" s="245" t="s">
        <v>1194</v>
      </c>
      <c r="E191" s="245" t="s">
        <v>543</v>
      </c>
      <c r="F191" s="337">
        <v>33984</v>
      </c>
      <c r="G191" s="244">
        <v>142.09</v>
      </c>
      <c r="H191" s="315" t="s">
        <v>836</v>
      </c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1:35">
      <c r="A192" s="221">
        <v>44375</v>
      </c>
      <c r="B192" s="244" t="s">
        <v>1192</v>
      </c>
      <c r="C192" s="245" t="s">
        <v>1193</v>
      </c>
      <c r="D192" s="245" t="s">
        <v>844</v>
      </c>
      <c r="E192" s="245" t="s">
        <v>543</v>
      </c>
      <c r="F192" s="337">
        <v>32421</v>
      </c>
      <c r="G192" s="244">
        <v>141.97</v>
      </c>
      <c r="H192" s="315" t="s">
        <v>836</v>
      </c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1:35">
      <c r="A193" s="221">
        <v>44375</v>
      </c>
      <c r="B193" s="244" t="s">
        <v>1106</v>
      </c>
      <c r="C193" s="245" t="s">
        <v>1195</v>
      </c>
      <c r="D193" s="245" t="s">
        <v>1271</v>
      </c>
      <c r="E193" s="245" t="s">
        <v>543</v>
      </c>
      <c r="F193" s="337">
        <v>3968400</v>
      </c>
      <c r="G193" s="244">
        <v>81.17</v>
      </c>
      <c r="H193" s="315" t="s">
        <v>836</v>
      </c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1:35">
      <c r="A194" s="221">
        <v>44375</v>
      </c>
      <c r="B194" s="244" t="s">
        <v>1106</v>
      </c>
      <c r="C194" s="245" t="s">
        <v>1195</v>
      </c>
      <c r="D194" s="245" t="s">
        <v>1198</v>
      </c>
      <c r="E194" s="245" t="s">
        <v>543</v>
      </c>
      <c r="F194" s="337">
        <v>338266</v>
      </c>
      <c r="G194" s="244">
        <v>81.97</v>
      </c>
      <c r="H194" s="315" t="s">
        <v>836</v>
      </c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1:35">
      <c r="A195" s="221">
        <v>44375</v>
      </c>
      <c r="B195" s="244" t="s">
        <v>1106</v>
      </c>
      <c r="C195" s="245" t="s">
        <v>1195</v>
      </c>
      <c r="D195" s="245" t="s">
        <v>1108</v>
      </c>
      <c r="E195" s="245" t="s">
        <v>543</v>
      </c>
      <c r="F195" s="337">
        <v>641267</v>
      </c>
      <c r="G195" s="244">
        <v>81.02</v>
      </c>
      <c r="H195" s="315" t="s">
        <v>836</v>
      </c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1:35">
      <c r="A196" s="221">
        <v>44375</v>
      </c>
      <c r="B196" s="244" t="s">
        <v>1106</v>
      </c>
      <c r="C196" s="245" t="s">
        <v>1195</v>
      </c>
      <c r="D196" s="245" t="s">
        <v>1175</v>
      </c>
      <c r="E196" s="245" t="s">
        <v>543</v>
      </c>
      <c r="F196" s="337">
        <v>795360</v>
      </c>
      <c r="G196" s="244">
        <v>80.3</v>
      </c>
      <c r="H196" s="315" t="s">
        <v>836</v>
      </c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1:35">
      <c r="A197" s="221">
        <v>44375</v>
      </c>
      <c r="B197" s="244" t="s">
        <v>1106</v>
      </c>
      <c r="C197" s="245" t="s">
        <v>1195</v>
      </c>
      <c r="D197" s="245" t="s">
        <v>1199</v>
      </c>
      <c r="E197" s="245" t="s">
        <v>543</v>
      </c>
      <c r="F197" s="337">
        <v>1032469</v>
      </c>
      <c r="G197" s="244">
        <v>80.599999999999994</v>
      </c>
      <c r="H197" s="315" t="s">
        <v>836</v>
      </c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1:35">
      <c r="A198" s="221">
        <v>44375</v>
      </c>
      <c r="B198" s="244" t="s">
        <v>1106</v>
      </c>
      <c r="C198" s="245" t="s">
        <v>1195</v>
      </c>
      <c r="D198" s="245" t="s">
        <v>1197</v>
      </c>
      <c r="E198" s="245" t="s">
        <v>543</v>
      </c>
      <c r="F198" s="337">
        <v>540434</v>
      </c>
      <c r="G198" s="244">
        <v>80.06</v>
      </c>
      <c r="H198" s="315" t="s">
        <v>836</v>
      </c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1:35">
      <c r="A199" s="221">
        <v>44375</v>
      </c>
      <c r="B199" s="244" t="s">
        <v>1106</v>
      </c>
      <c r="C199" s="245" t="s">
        <v>1195</v>
      </c>
      <c r="D199" s="245" t="s">
        <v>1196</v>
      </c>
      <c r="E199" s="245" t="s">
        <v>543</v>
      </c>
      <c r="F199" s="337">
        <v>335198</v>
      </c>
      <c r="G199" s="244">
        <v>81.650000000000006</v>
      </c>
      <c r="H199" s="315" t="s">
        <v>836</v>
      </c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1:35">
      <c r="A200" s="221">
        <v>44375</v>
      </c>
      <c r="B200" s="244" t="s">
        <v>1200</v>
      </c>
      <c r="C200" s="245" t="s">
        <v>1201</v>
      </c>
      <c r="D200" s="245" t="s">
        <v>1202</v>
      </c>
      <c r="E200" s="245" t="s">
        <v>543</v>
      </c>
      <c r="F200" s="337">
        <v>313237</v>
      </c>
      <c r="G200" s="244">
        <v>24.14</v>
      </c>
      <c r="H200" s="315" t="s">
        <v>836</v>
      </c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1:35">
      <c r="A201" s="221">
        <v>44375</v>
      </c>
      <c r="B201" s="244" t="s">
        <v>1200</v>
      </c>
      <c r="C201" s="245" t="s">
        <v>1201</v>
      </c>
      <c r="D201" s="245" t="s">
        <v>951</v>
      </c>
      <c r="E201" s="245" t="s">
        <v>543</v>
      </c>
      <c r="F201" s="337">
        <v>1383272</v>
      </c>
      <c r="G201" s="244">
        <v>24.24</v>
      </c>
      <c r="H201" s="315" t="s">
        <v>836</v>
      </c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1:35">
      <c r="A202" s="221">
        <v>44375</v>
      </c>
      <c r="B202" s="244" t="s">
        <v>1203</v>
      </c>
      <c r="C202" s="245" t="s">
        <v>1204</v>
      </c>
      <c r="D202" s="245" t="s">
        <v>844</v>
      </c>
      <c r="E202" s="245" t="s">
        <v>543</v>
      </c>
      <c r="F202" s="337">
        <v>280918</v>
      </c>
      <c r="G202" s="244">
        <v>605.87</v>
      </c>
      <c r="H202" s="315" t="s">
        <v>836</v>
      </c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1:35">
      <c r="A203" s="221">
        <v>44375</v>
      </c>
      <c r="B203" s="244" t="s">
        <v>1205</v>
      </c>
      <c r="C203" s="245" t="s">
        <v>1206</v>
      </c>
      <c r="D203" s="245" t="s">
        <v>1272</v>
      </c>
      <c r="E203" s="245" t="s">
        <v>543</v>
      </c>
      <c r="F203" s="337">
        <v>442513</v>
      </c>
      <c r="G203" s="244">
        <v>981.41</v>
      </c>
      <c r="H203" s="315" t="s">
        <v>836</v>
      </c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1:35">
      <c r="A204" s="221">
        <v>44375</v>
      </c>
      <c r="B204" s="244" t="s">
        <v>1205</v>
      </c>
      <c r="C204" s="245" t="s">
        <v>1206</v>
      </c>
      <c r="D204" s="245" t="s">
        <v>1273</v>
      </c>
      <c r="E204" s="245" t="s">
        <v>543</v>
      </c>
      <c r="F204" s="337">
        <v>423005</v>
      </c>
      <c r="G204" s="244">
        <v>959.59</v>
      </c>
      <c r="H204" s="315" t="s">
        <v>836</v>
      </c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1:35">
      <c r="A205" s="221">
        <v>44375</v>
      </c>
      <c r="B205" s="244" t="s">
        <v>1208</v>
      </c>
      <c r="C205" s="245" t="s">
        <v>1209</v>
      </c>
      <c r="D205" s="245" t="s">
        <v>1274</v>
      </c>
      <c r="E205" s="245" t="s">
        <v>543</v>
      </c>
      <c r="F205" s="337">
        <v>2683900</v>
      </c>
      <c r="G205" s="244">
        <v>70.400000000000006</v>
      </c>
      <c r="H205" s="315" t="s">
        <v>836</v>
      </c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1:35">
      <c r="A206" s="221">
        <v>44375</v>
      </c>
      <c r="B206" s="244" t="s">
        <v>1211</v>
      </c>
      <c r="C206" s="245" t="s">
        <v>1212</v>
      </c>
      <c r="D206" s="245" t="s">
        <v>1274</v>
      </c>
      <c r="E206" s="245" t="s">
        <v>543</v>
      </c>
      <c r="F206" s="337">
        <v>14668528</v>
      </c>
      <c r="G206" s="244">
        <v>69.45</v>
      </c>
      <c r="H206" s="315" t="s">
        <v>836</v>
      </c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1:35">
      <c r="A207" s="221">
        <v>44375</v>
      </c>
      <c r="B207" s="244" t="s">
        <v>1116</v>
      </c>
      <c r="C207" s="245" t="s">
        <v>1213</v>
      </c>
      <c r="D207" s="245" t="s">
        <v>1275</v>
      </c>
      <c r="E207" s="245" t="s">
        <v>543</v>
      </c>
      <c r="F207" s="337">
        <v>2700000</v>
      </c>
      <c r="G207" s="244">
        <v>34.65</v>
      </c>
      <c r="H207" s="315" t="s">
        <v>836</v>
      </c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1:35">
      <c r="A208" s="221">
        <v>44375</v>
      </c>
      <c r="B208" s="244" t="s">
        <v>1216</v>
      </c>
      <c r="C208" s="245" t="s">
        <v>1217</v>
      </c>
      <c r="D208" s="245" t="s">
        <v>1218</v>
      </c>
      <c r="E208" s="245" t="s">
        <v>543</v>
      </c>
      <c r="F208" s="337">
        <v>3750381</v>
      </c>
      <c r="G208" s="244">
        <v>2.04</v>
      </c>
      <c r="H208" s="315" t="s">
        <v>836</v>
      </c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1:35">
      <c r="A209" s="221">
        <v>44375</v>
      </c>
      <c r="B209" s="244" t="s">
        <v>1216</v>
      </c>
      <c r="C209" s="245" t="s">
        <v>1217</v>
      </c>
      <c r="D209" s="245" t="s">
        <v>1276</v>
      </c>
      <c r="E209" s="245" t="s">
        <v>543</v>
      </c>
      <c r="F209" s="337">
        <v>5500000</v>
      </c>
      <c r="G209" s="244">
        <v>2.09</v>
      </c>
      <c r="H209" s="315" t="s">
        <v>836</v>
      </c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1:35">
      <c r="A210" s="221">
        <v>44375</v>
      </c>
      <c r="B210" s="244" t="s">
        <v>1219</v>
      </c>
      <c r="C210" s="245" t="s">
        <v>1220</v>
      </c>
      <c r="D210" s="245" t="s">
        <v>1270</v>
      </c>
      <c r="E210" s="245" t="s">
        <v>543</v>
      </c>
      <c r="F210" s="337">
        <v>164700</v>
      </c>
      <c r="G210" s="244">
        <v>102.99</v>
      </c>
      <c r="H210" s="315" t="s">
        <v>836</v>
      </c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1:35">
      <c r="A211" s="221">
        <v>44375</v>
      </c>
      <c r="B211" s="244" t="s">
        <v>1017</v>
      </c>
      <c r="C211" s="245" t="s">
        <v>1018</v>
      </c>
      <c r="D211" s="245" t="s">
        <v>1051</v>
      </c>
      <c r="E211" s="245" t="s">
        <v>543</v>
      </c>
      <c r="F211" s="337">
        <v>100000</v>
      </c>
      <c r="G211" s="244">
        <v>85.78</v>
      </c>
      <c r="H211" s="315" t="s">
        <v>836</v>
      </c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1:35">
      <c r="A212" s="221">
        <v>44375</v>
      </c>
      <c r="B212" s="244" t="s">
        <v>1017</v>
      </c>
      <c r="C212" s="245" t="s">
        <v>1018</v>
      </c>
      <c r="D212" s="245" t="s">
        <v>1277</v>
      </c>
      <c r="E212" s="245" t="s">
        <v>543</v>
      </c>
      <c r="F212" s="337">
        <v>280000</v>
      </c>
      <c r="G212" s="244">
        <v>90.93</v>
      </c>
      <c r="H212" s="315" t="s">
        <v>836</v>
      </c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1:35">
      <c r="A213" s="221">
        <v>44375</v>
      </c>
      <c r="B213" s="244" t="s">
        <v>1017</v>
      </c>
      <c r="C213" s="245" t="s">
        <v>1018</v>
      </c>
      <c r="D213" s="245" t="s">
        <v>1278</v>
      </c>
      <c r="E213" s="245" t="s">
        <v>543</v>
      </c>
      <c r="F213" s="337">
        <v>130862</v>
      </c>
      <c r="G213" s="244">
        <v>89.21</v>
      </c>
      <c r="H213" s="315" t="s">
        <v>836</v>
      </c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1:35">
      <c r="A214" s="221">
        <v>44375</v>
      </c>
      <c r="B214" s="244" t="s">
        <v>148</v>
      </c>
      <c r="C214" s="245" t="s">
        <v>1225</v>
      </c>
      <c r="D214" s="245" t="s">
        <v>915</v>
      </c>
      <c r="E214" s="245" t="s">
        <v>543</v>
      </c>
      <c r="F214" s="337">
        <v>9574627</v>
      </c>
      <c r="G214" s="244">
        <v>78.86</v>
      </c>
      <c r="H214" s="315" t="s">
        <v>836</v>
      </c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1:35">
      <c r="A215" s="221">
        <v>44375</v>
      </c>
      <c r="B215" s="244" t="s">
        <v>148</v>
      </c>
      <c r="C215" s="245" t="s">
        <v>1225</v>
      </c>
      <c r="D215" s="245" t="s">
        <v>844</v>
      </c>
      <c r="E215" s="245" t="s">
        <v>543</v>
      </c>
      <c r="F215" s="337">
        <v>9490077</v>
      </c>
      <c r="G215" s="244">
        <v>78.42</v>
      </c>
      <c r="H215" s="315" t="s">
        <v>836</v>
      </c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1:35">
      <c r="A216" s="221">
        <v>44375</v>
      </c>
      <c r="B216" s="244" t="s">
        <v>148</v>
      </c>
      <c r="C216" s="245" t="s">
        <v>1225</v>
      </c>
      <c r="D216" s="245" t="s">
        <v>1226</v>
      </c>
      <c r="E216" s="245" t="s">
        <v>543</v>
      </c>
      <c r="F216" s="337">
        <v>2145986</v>
      </c>
      <c r="G216" s="244">
        <v>79.319999999999993</v>
      </c>
      <c r="H216" s="315" t="s">
        <v>836</v>
      </c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1:35">
      <c r="A217" s="221">
        <v>44375</v>
      </c>
      <c r="B217" s="244" t="s">
        <v>1227</v>
      </c>
      <c r="C217" s="245" t="s">
        <v>1228</v>
      </c>
      <c r="D217" s="245" t="s">
        <v>915</v>
      </c>
      <c r="E217" s="245" t="s">
        <v>543</v>
      </c>
      <c r="F217" s="337">
        <v>132039</v>
      </c>
      <c r="G217" s="244">
        <v>307.66000000000003</v>
      </c>
      <c r="H217" s="315" t="s">
        <v>836</v>
      </c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1:35">
      <c r="A218" s="221">
        <v>44375</v>
      </c>
      <c r="B218" s="244" t="s">
        <v>1227</v>
      </c>
      <c r="C218" s="245" t="s">
        <v>1228</v>
      </c>
      <c r="D218" s="245" t="s">
        <v>844</v>
      </c>
      <c r="E218" s="245" t="s">
        <v>543</v>
      </c>
      <c r="F218" s="337">
        <v>118574</v>
      </c>
      <c r="G218" s="244">
        <v>304.3</v>
      </c>
      <c r="H218" s="315" t="s">
        <v>836</v>
      </c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1:35">
      <c r="A219" s="221">
        <v>44375</v>
      </c>
      <c r="B219" s="244" t="s">
        <v>1229</v>
      </c>
      <c r="C219" s="245" t="s">
        <v>1230</v>
      </c>
      <c r="D219" s="245" t="s">
        <v>951</v>
      </c>
      <c r="E219" s="245" t="s">
        <v>543</v>
      </c>
      <c r="F219" s="337">
        <v>154253</v>
      </c>
      <c r="G219" s="244">
        <v>63.99</v>
      </c>
      <c r="H219" s="315" t="s">
        <v>836</v>
      </c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1:35">
      <c r="A220" s="221">
        <v>44375</v>
      </c>
      <c r="B220" s="244" t="s">
        <v>1231</v>
      </c>
      <c r="C220" s="245" t="s">
        <v>1232</v>
      </c>
      <c r="D220" s="245" t="s">
        <v>1234</v>
      </c>
      <c r="E220" s="245" t="s">
        <v>543</v>
      </c>
      <c r="F220" s="337">
        <v>215000</v>
      </c>
      <c r="G220" s="244">
        <v>12.12</v>
      </c>
      <c r="H220" s="315" t="s">
        <v>836</v>
      </c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1:35">
      <c r="A221" s="221">
        <v>44375</v>
      </c>
      <c r="B221" s="244" t="s">
        <v>1231</v>
      </c>
      <c r="C221" s="245" t="s">
        <v>1232</v>
      </c>
      <c r="D221" s="245" t="s">
        <v>1279</v>
      </c>
      <c r="E221" s="245" t="s">
        <v>543</v>
      </c>
      <c r="F221" s="337">
        <v>257498</v>
      </c>
      <c r="G221" s="244">
        <v>11.97</v>
      </c>
      <c r="H221" s="315" t="s">
        <v>836</v>
      </c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1:35">
      <c r="A222" s="221">
        <v>44375</v>
      </c>
      <c r="B222" s="244" t="s">
        <v>1231</v>
      </c>
      <c r="C222" s="245" t="s">
        <v>1232</v>
      </c>
      <c r="D222" s="245" t="s">
        <v>1233</v>
      </c>
      <c r="E222" s="245" t="s">
        <v>543</v>
      </c>
      <c r="F222" s="337">
        <v>151311</v>
      </c>
      <c r="G222" s="244">
        <v>12.18</v>
      </c>
      <c r="H222" s="315" t="s">
        <v>836</v>
      </c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1:35">
      <c r="A223" s="221">
        <v>44375</v>
      </c>
      <c r="B223" s="244" t="s">
        <v>1280</v>
      </c>
      <c r="C223" s="245" t="s">
        <v>1281</v>
      </c>
      <c r="D223" s="245" t="s">
        <v>1282</v>
      </c>
      <c r="E223" s="245" t="s">
        <v>543</v>
      </c>
      <c r="F223" s="337">
        <v>45068</v>
      </c>
      <c r="G223" s="244">
        <v>36.020000000000003</v>
      </c>
      <c r="H223" s="315" t="s">
        <v>836</v>
      </c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1:35">
      <c r="A224" s="221">
        <v>44375</v>
      </c>
      <c r="B224" s="244" t="s">
        <v>1132</v>
      </c>
      <c r="C224" s="245" t="s">
        <v>1235</v>
      </c>
      <c r="D224" s="245" t="s">
        <v>983</v>
      </c>
      <c r="E224" s="245" t="s">
        <v>543</v>
      </c>
      <c r="F224" s="337">
        <v>2016136</v>
      </c>
      <c r="G224" s="244">
        <v>9.19</v>
      </c>
      <c r="H224" s="315" t="s">
        <v>836</v>
      </c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1:35">
      <c r="A225" s="221">
        <v>44375</v>
      </c>
      <c r="B225" s="244" t="s">
        <v>1236</v>
      </c>
      <c r="C225" s="245" t="s">
        <v>1237</v>
      </c>
      <c r="D225" s="245" t="s">
        <v>1283</v>
      </c>
      <c r="E225" s="245" t="s">
        <v>543</v>
      </c>
      <c r="F225" s="337">
        <v>29922</v>
      </c>
      <c r="G225" s="244">
        <v>7.74</v>
      </c>
      <c r="H225" s="315" t="s">
        <v>836</v>
      </c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1:35">
      <c r="A226" s="221">
        <v>44375</v>
      </c>
      <c r="B226" s="244" t="s">
        <v>1242</v>
      </c>
      <c r="C226" s="245" t="s">
        <v>1243</v>
      </c>
      <c r="D226" s="245" t="s">
        <v>1175</v>
      </c>
      <c r="E226" s="245" t="s">
        <v>543</v>
      </c>
      <c r="F226" s="337">
        <v>20263320</v>
      </c>
      <c r="G226" s="244">
        <v>4.29</v>
      </c>
      <c r="H226" s="315" t="s">
        <v>836</v>
      </c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1:35">
      <c r="A227" s="221">
        <v>44375</v>
      </c>
      <c r="B227" s="244" t="s">
        <v>1139</v>
      </c>
      <c r="C227" s="245" t="s">
        <v>1244</v>
      </c>
      <c r="D227" s="245" t="s">
        <v>1140</v>
      </c>
      <c r="E227" s="245" t="s">
        <v>543</v>
      </c>
      <c r="F227" s="337">
        <v>2125523</v>
      </c>
      <c r="G227" s="244">
        <v>25.96</v>
      </c>
      <c r="H227" s="315" t="s">
        <v>836</v>
      </c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1:35">
      <c r="A228" s="221">
        <v>44375</v>
      </c>
      <c r="B228" s="244" t="s">
        <v>1139</v>
      </c>
      <c r="C228" s="245" t="s">
        <v>1244</v>
      </c>
      <c r="D228" s="245" t="s">
        <v>1199</v>
      </c>
      <c r="E228" s="245" t="s">
        <v>543</v>
      </c>
      <c r="F228" s="337">
        <v>2</v>
      </c>
      <c r="G228" s="244">
        <v>25.65</v>
      </c>
      <c r="H228" s="315" t="s">
        <v>836</v>
      </c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1:35">
      <c r="A229" s="221">
        <v>44375</v>
      </c>
      <c r="B229" s="244" t="s">
        <v>1245</v>
      </c>
      <c r="C229" s="245" t="s">
        <v>1246</v>
      </c>
      <c r="D229" s="245" t="s">
        <v>844</v>
      </c>
      <c r="E229" s="245" t="s">
        <v>543</v>
      </c>
      <c r="F229" s="337">
        <v>17421</v>
      </c>
      <c r="G229" s="244">
        <v>787.12</v>
      </c>
      <c r="H229" s="315" t="s">
        <v>836</v>
      </c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1:35">
      <c r="A230" s="221">
        <v>44375</v>
      </c>
      <c r="B230" s="244" t="s">
        <v>1284</v>
      </c>
      <c r="C230" s="245" t="s">
        <v>1285</v>
      </c>
      <c r="D230" s="245" t="s">
        <v>1286</v>
      </c>
      <c r="E230" s="245" t="s">
        <v>543</v>
      </c>
      <c r="F230" s="337">
        <v>66437</v>
      </c>
      <c r="G230" s="244">
        <v>157.22999999999999</v>
      </c>
      <c r="H230" s="315" t="s">
        <v>836</v>
      </c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1:35">
      <c r="A231" s="221">
        <v>44375</v>
      </c>
      <c r="B231" s="244" t="s">
        <v>1287</v>
      </c>
      <c r="C231" s="245" t="s">
        <v>1288</v>
      </c>
      <c r="D231" s="245" t="s">
        <v>1289</v>
      </c>
      <c r="E231" s="245" t="s">
        <v>543</v>
      </c>
      <c r="F231" s="337">
        <v>714376</v>
      </c>
      <c r="G231" s="244">
        <v>836.8</v>
      </c>
      <c r="H231" s="315" t="s">
        <v>836</v>
      </c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1:35">
      <c r="A232" s="221">
        <v>44375</v>
      </c>
      <c r="B232" s="244" t="s">
        <v>508</v>
      </c>
      <c r="C232" s="245" t="s">
        <v>1247</v>
      </c>
      <c r="D232" s="245" t="s">
        <v>1290</v>
      </c>
      <c r="E232" s="245" t="s">
        <v>543</v>
      </c>
      <c r="F232" s="337">
        <v>3709394</v>
      </c>
      <c r="G232" s="244">
        <v>1314.63</v>
      </c>
      <c r="H232" s="315" t="s">
        <v>836</v>
      </c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1:35">
      <c r="A233" s="221">
        <v>44375</v>
      </c>
      <c r="B233" s="244" t="s">
        <v>508</v>
      </c>
      <c r="C233" s="245" t="s">
        <v>1247</v>
      </c>
      <c r="D233" s="245" t="s">
        <v>844</v>
      </c>
      <c r="E233" s="245" t="s">
        <v>543</v>
      </c>
      <c r="F233" s="337">
        <v>363918</v>
      </c>
      <c r="G233" s="244">
        <v>1343.76</v>
      </c>
      <c r="H233" s="315" t="s">
        <v>836</v>
      </c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1:35">
      <c r="A234" s="221">
        <v>44375</v>
      </c>
      <c r="B234" s="244" t="s">
        <v>508</v>
      </c>
      <c r="C234" s="245" t="s">
        <v>1247</v>
      </c>
      <c r="D234" s="245" t="s">
        <v>915</v>
      </c>
      <c r="E234" s="245" t="s">
        <v>543</v>
      </c>
      <c r="F234" s="337">
        <v>269601</v>
      </c>
      <c r="G234" s="244">
        <v>1340.36</v>
      </c>
      <c r="H234" s="315" t="s">
        <v>836</v>
      </c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1:35">
      <c r="A235" s="221">
        <v>44375</v>
      </c>
      <c r="B235" s="244" t="s">
        <v>1249</v>
      </c>
      <c r="C235" s="245" t="s">
        <v>1250</v>
      </c>
      <c r="D235" s="245" t="s">
        <v>1251</v>
      </c>
      <c r="E235" s="245" t="s">
        <v>543</v>
      </c>
      <c r="F235" s="337">
        <v>6246</v>
      </c>
      <c r="G235" s="244">
        <v>188.83</v>
      </c>
      <c r="H235" s="315" t="s">
        <v>836</v>
      </c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1:35">
      <c r="A236" s="221">
        <v>44375</v>
      </c>
      <c r="B236" s="244" t="s">
        <v>1010</v>
      </c>
      <c r="C236" s="245" t="s">
        <v>1252</v>
      </c>
      <c r="D236" s="245" t="s">
        <v>1140</v>
      </c>
      <c r="E236" s="245" t="s">
        <v>543</v>
      </c>
      <c r="F236" s="337">
        <v>27559</v>
      </c>
      <c r="G236" s="244">
        <v>5.6</v>
      </c>
      <c r="H236" s="315" t="s">
        <v>836</v>
      </c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1:35">
      <c r="A237" s="221">
        <v>44375</v>
      </c>
      <c r="B237" s="244" t="s">
        <v>1010</v>
      </c>
      <c r="C237" s="245" t="s">
        <v>1252</v>
      </c>
      <c r="D237" s="245" t="s">
        <v>1175</v>
      </c>
      <c r="E237" s="245" t="s">
        <v>543</v>
      </c>
      <c r="F237" s="337">
        <v>682494</v>
      </c>
      <c r="G237" s="244">
        <v>5.6</v>
      </c>
      <c r="H237" s="315" t="s">
        <v>836</v>
      </c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1:35">
      <c r="A238" s="221">
        <v>44375</v>
      </c>
      <c r="B238" s="244" t="s">
        <v>1010</v>
      </c>
      <c r="C238" s="245" t="s">
        <v>1252</v>
      </c>
      <c r="D238" s="245" t="s">
        <v>1197</v>
      </c>
      <c r="E238" s="245" t="s">
        <v>543</v>
      </c>
      <c r="F238" s="337">
        <v>300010</v>
      </c>
      <c r="G238" s="244">
        <v>5.55</v>
      </c>
      <c r="H238" s="315" t="s">
        <v>836</v>
      </c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1:35">
      <c r="A239" s="221">
        <v>44375</v>
      </c>
      <c r="B239" s="244" t="s">
        <v>1010</v>
      </c>
      <c r="C239" s="245" t="s">
        <v>1252</v>
      </c>
      <c r="D239" s="245" t="s">
        <v>1011</v>
      </c>
      <c r="E239" s="245" t="s">
        <v>543</v>
      </c>
      <c r="F239" s="337">
        <v>7900000</v>
      </c>
      <c r="G239" s="244">
        <v>5.6</v>
      </c>
      <c r="H239" s="315" t="s">
        <v>836</v>
      </c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1:35">
      <c r="A240" s="221">
        <v>44375</v>
      </c>
      <c r="B240" s="244" t="s">
        <v>1010</v>
      </c>
      <c r="C240" s="245" t="s">
        <v>1252</v>
      </c>
      <c r="D240" s="245" t="s">
        <v>1253</v>
      </c>
      <c r="E240" s="245" t="s">
        <v>543</v>
      </c>
      <c r="F240" s="337">
        <v>855677</v>
      </c>
      <c r="G240" s="244">
        <v>5.53</v>
      </c>
      <c r="H240" s="315" t="s">
        <v>836</v>
      </c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1:35">
      <c r="A241" s="221">
        <v>44375</v>
      </c>
      <c r="B241" s="244" t="s">
        <v>1254</v>
      </c>
      <c r="C241" s="245" t="s">
        <v>1255</v>
      </c>
      <c r="D241" s="245" t="s">
        <v>1291</v>
      </c>
      <c r="E241" s="245" t="s">
        <v>543</v>
      </c>
      <c r="F241" s="337">
        <v>20000000</v>
      </c>
      <c r="G241" s="244">
        <v>0.2</v>
      </c>
      <c r="H241" s="315" t="s">
        <v>836</v>
      </c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1:35">
      <c r="A242" s="221">
        <v>44375</v>
      </c>
      <c r="B242" s="244" t="s">
        <v>1254</v>
      </c>
      <c r="C242" s="245" t="s">
        <v>1255</v>
      </c>
      <c r="D242" s="245" t="s">
        <v>1175</v>
      </c>
      <c r="E242" s="245" t="s">
        <v>543</v>
      </c>
      <c r="F242" s="337">
        <v>7034442</v>
      </c>
      <c r="G242" s="244">
        <v>0.21</v>
      </c>
      <c r="H242" s="315" t="s">
        <v>836</v>
      </c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1:35">
      <c r="A243" s="221">
        <v>44375</v>
      </c>
      <c r="B243" s="244" t="s">
        <v>1256</v>
      </c>
      <c r="C243" s="245" t="s">
        <v>1257</v>
      </c>
      <c r="D243" s="245" t="s">
        <v>1134</v>
      </c>
      <c r="E243" s="245" t="s">
        <v>543</v>
      </c>
      <c r="F243" s="337">
        <v>198194</v>
      </c>
      <c r="G243" s="244">
        <v>149.36000000000001</v>
      </c>
      <c r="H243" s="315" t="s">
        <v>836</v>
      </c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1:35">
      <c r="A244" s="221">
        <v>44375</v>
      </c>
      <c r="B244" s="244" t="s">
        <v>1258</v>
      </c>
      <c r="C244" s="245" t="s">
        <v>1259</v>
      </c>
      <c r="D244" s="245" t="s">
        <v>1292</v>
      </c>
      <c r="E244" s="245" t="s">
        <v>543</v>
      </c>
      <c r="F244" s="337">
        <v>800000</v>
      </c>
      <c r="G244" s="244">
        <v>57.33</v>
      </c>
      <c r="H244" s="315" t="s">
        <v>836</v>
      </c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1:35">
      <c r="A245" s="221">
        <v>44375</v>
      </c>
      <c r="B245" s="244" t="s">
        <v>1261</v>
      </c>
      <c r="C245" s="245" t="s">
        <v>1262</v>
      </c>
      <c r="D245" s="245" t="s">
        <v>1293</v>
      </c>
      <c r="E245" s="245" t="s">
        <v>543</v>
      </c>
      <c r="F245" s="337">
        <v>500000</v>
      </c>
      <c r="G245" s="244">
        <v>1.35</v>
      </c>
      <c r="H245" s="315" t="s">
        <v>836</v>
      </c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1:35">
      <c r="B246" s="244"/>
      <c r="C246" s="245"/>
      <c r="D246" s="245"/>
      <c r="E246" s="245"/>
      <c r="F246" s="337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1:35">
      <c r="B247" s="244"/>
      <c r="C247" s="245"/>
      <c r="D247" s="245"/>
      <c r="E247" s="245"/>
      <c r="F247" s="337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1:35">
      <c r="B248" s="244"/>
      <c r="C248" s="245"/>
      <c r="D248" s="245"/>
      <c r="E248" s="245"/>
      <c r="F248" s="337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1:35">
      <c r="B249" s="244"/>
      <c r="C249" s="245"/>
      <c r="D249" s="245"/>
      <c r="E249" s="245"/>
      <c r="F249" s="337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1:35">
      <c r="B250" s="244"/>
      <c r="C250" s="245"/>
      <c r="D250" s="245"/>
      <c r="E250" s="245"/>
      <c r="F250" s="337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1:35">
      <c r="B251" s="244"/>
      <c r="C251" s="245"/>
      <c r="D251" s="245"/>
      <c r="E251" s="245"/>
      <c r="F251" s="337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1:35">
      <c r="B252" s="244"/>
      <c r="C252" s="245"/>
      <c r="D252" s="245"/>
      <c r="E252" s="245"/>
      <c r="F252" s="337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1:35">
      <c r="B253" s="244"/>
      <c r="C253" s="245"/>
      <c r="D253" s="245"/>
      <c r="E253" s="245"/>
      <c r="F253" s="337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1:35">
      <c r="B254" s="244"/>
      <c r="C254" s="245"/>
      <c r="D254" s="245"/>
      <c r="E254" s="245"/>
      <c r="F254" s="337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1:35">
      <c r="B255" s="244"/>
      <c r="C255" s="245"/>
      <c r="D255" s="245"/>
      <c r="E255" s="245"/>
      <c r="F255" s="337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1:35">
      <c r="B256" s="244"/>
      <c r="C256" s="245"/>
      <c r="D256" s="245"/>
      <c r="E256" s="245"/>
      <c r="F256" s="337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7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7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7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7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7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7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7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7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7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7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7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7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7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7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7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7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7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7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7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7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7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7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7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7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7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7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7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7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7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7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7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7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7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7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7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7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7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7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7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7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7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7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7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7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7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7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7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7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7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7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7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7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7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7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7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7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7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7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7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7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7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7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7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7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7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7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7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7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7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7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7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7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7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7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7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7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7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7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7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7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7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7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7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7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7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7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7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7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7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7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7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7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7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7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7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7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7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7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7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7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7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7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7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7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7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7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7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51"/>
  <sheetViews>
    <sheetView zoomScale="83" zoomScaleNormal="85" workbookViewId="0">
      <selection activeCell="D83" sqref="D83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hidden="1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892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44376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30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29" customFormat="1" ht="14.25">
      <c r="A10" s="339">
        <v>1</v>
      </c>
      <c r="B10" s="348">
        <v>44291</v>
      </c>
      <c r="C10" s="349"/>
      <c r="D10" s="383" t="s">
        <v>109</v>
      </c>
      <c r="E10" s="353" t="s">
        <v>557</v>
      </c>
      <c r="F10" s="358" t="s">
        <v>838</v>
      </c>
      <c r="G10" s="358">
        <v>1370</v>
      </c>
      <c r="H10" s="353"/>
      <c r="I10" s="350" t="s">
        <v>839</v>
      </c>
      <c r="J10" s="355" t="s">
        <v>558</v>
      </c>
      <c r="K10" s="355"/>
      <c r="L10" s="362"/>
      <c r="M10" s="332"/>
      <c r="N10" s="341"/>
      <c r="O10" s="338"/>
      <c r="P10" s="415"/>
      <c r="Q10" s="4"/>
      <c r="R10" s="416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29" customFormat="1" ht="14.25">
      <c r="A11" s="450">
        <v>2</v>
      </c>
      <c r="B11" s="451">
        <v>44319</v>
      </c>
      <c r="C11" s="452"/>
      <c r="D11" s="414" t="s">
        <v>249</v>
      </c>
      <c r="E11" s="453" t="s">
        <v>557</v>
      </c>
      <c r="F11" s="412">
        <v>663</v>
      </c>
      <c r="G11" s="454">
        <v>619</v>
      </c>
      <c r="H11" s="454">
        <v>703.5</v>
      </c>
      <c r="I11" s="455" t="s">
        <v>842</v>
      </c>
      <c r="J11" s="413" t="s">
        <v>953</v>
      </c>
      <c r="K11" s="413">
        <f t="shared" ref="K11" si="0">H11-F11</f>
        <v>40.5</v>
      </c>
      <c r="L11" s="456">
        <f>(F11*-0.8)/100</f>
        <v>-5.3039999999999994</v>
      </c>
      <c r="M11" s="457">
        <f t="shared" ref="M11" si="1">(K11+L11)/F11</f>
        <v>5.3085972850678731E-2</v>
      </c>
      <c r="N11" s="413" t="s">
        <v>556</v>
      </c>
      <c r="O11" s="439">
        <v>44364</v>
      </c>
      <c r="P11" s="415"/>
      <c r="Q11" s="4"/>
      <c r="R11" s="416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29" customFormat="1" ht="14.25">
      <c r="A12" s="339">
        <v>3</v>
      </c>
      <c r="B12" s="348">
        <v>44342</v>
      </c>
      <c r="C12" s="349"/>
      <c r="D12" s="383" t="s">
        <v>402</v>
      </c>
      <c r="E12" s="353" t="s">
        <v>557</v>
      </c>
      <c r="F12" s="361" t="s">
        <v>852</v>
      </c>
      <c r="G12" s="358">
        <v>2650</v>
      </c>
      <c r="H12" s="353"/>
      <c r="I12" s="350" t="s">
        <v>853</v>
      </c>
      <c r="J12" s="355" t="s">
        <v>558</v>
      </c>
      <c r="K12" s="355"/>
      <c r="L12" s="362"/>
      <c r="M12" s="332"/>
      <c r="N12" s="341"/>
      <c r="O12" s="338"/>
      <c r="P12" s="415"/>
      <c r="Q12" s="4"/>
      <c r="R12" s="416" t="s">
        <v>559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29" customFormat="1" ht="14.25">
      <c r="A13" s="459">
        <v>4</v>
      </c>
      <c r="B13" s="460">
        <v>44343</v>
      </c>
      <c r="C13" s="461"/>
      <c r="D13" s="462" t="s">
        <v>68</v>
      </c>
      <c r="E13" s="463" t="s">
        <v>557</v>
      </c>
      <c r="F13" s="464">
        <v>522.5</v>
      </c>
      <c r="G13" s="465">
        <v>488</v>
      </c>
      <c r="H13" s="465">
        <v>544</v>
      </c>
      <c r="I13" s="466" t="s">
        <v>856</v>
      </c>
      <c r="J13" s="467" t="s">
        <v>954</v>
      </c>
      <c r="K13" s="467">
        <f t="shared" ref="K13" si="2">H13-F13</f>
        <v>21.5</v>
      </c>
      <c r="L13" s="468">
        <f>(F13*-0.8)/100</f>
        <v>-4.18</v>
      </c>
      <c r="M13" s="469">
        <f t="shared" ref="M13" si="3">(K13+L13)/F13</f>
        <v>3.3148325358851677E-2</v>
      </c>
      <c r="N13" s="467" t="s">
        <v>556</v>
      </c>
      <c r="O13" s="470">
        <v>44355</v>
      </c>
      <c r="P13" s="415"/>
      <c r="Q13" s="4"/>
      <c r="R13" s="416" t="s">
        <v>559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29" customFormat="1" ht="14.25">
      <c r="A14" s="450">
        <v>5</v>
      </c>
      <c r="B14" s="451">
        <v>44347</v>
      </c>
      <c r="C14" s="452"/>
      <c r="D14" s="414" t="s">
        <v>167</v>
      </c>
      <c r="E14" s="453" t="s">
        <v>557</v>
      </c>
      <c r="F14" s="412">
        <v>2085</v>
      </c>
      <c r="G14" s="454">
        <v>1970</v>
      </c>
      <c r="H14" s="453">
        <v>2245</v>
      </c>
      <c r="I14" s="455" t="s">
        <v>859</v>
      </c>
      <c r="J14" s="413" t="s">
        <v>882</v>
      </c>
      <c r="K14" s="413">
        <f t="shared" ref="K14" si="4">H14-F14</f>
        <v>160</v>
      </c>
      <c r="L14" s="456">
        <f>(F14*-0.8)/100</f>
        <v>-16.68</v>
      </c>
      <c r="M14" s="457">
        <f t="shared" ref="M14" si="5">(K14+L14)/F14</f>
        <v>6.8738609112709834E-2</v>
      </c>
      <c r="N14" s="413" t="s">
        <v>556</v>
      </c>
      <c r="O14" s="439">
        <v>44350</v>
      </c>
      <c r="P14" s="415"/>
      <c r="Q14" s="4"/>
      <c r="R14" s="416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37" customFormat="1" ht="14.25">
      <c r="A15" s="339">
        <v>6</v>
      </c>
      <c r="B15" s="348">
        <v>44348</v>
      </c>
      <c r="C15" s="349"/>
      <c r="D15" s="383" t="s">
        <v>110</v>
      </c>
      <c r="E15" s="353" t="s">
        <v>557</v>
      </c>
      <c r="F15" s="361" t="s">
        <v>863</v>
      </c>
      <c r="G15" s="358">
        <v>2790</v>
      </c>
      <c r="H15" s="353"/>
      <c r="I15" s="350" t="s">
        <v>864</v>
      </c>
      <c r="J15" s="333" t="s">
        <v>558</v>
      </c>
      <c r="K15" s="333"/>
      <c r="L15" s="375"/>
      <c r="M15" s="373"/>
      <c r="N15" s="333"/>
      <c r="O15" s="367"/>
      <c r="P15" s="415"/>
      <c r="Q15" s="4"/>
      <c r="R15" s="416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4.25">
      <c r="A16" s="450">
        <v>7</v>
      </c>
      <c r="B16" s="451">
        <v>44349</v>
      </c>
      <c r="C16" s="452"/>
      <c r="D16" s="414" t="s">
        <v>481</v>
      </c>
      <c r="E16" s="453" t="s">
        <v>557</v>
      </c>
      <c r="F16" s="412">
        <v>2035</v>
      </c>
      <c r="G16" s="454">
        <v>1895</v>
      </c>
      <c r="H16" s="453">
        <v>2195</v>
      </c>
      <c r="I16" s="455" t="s">
        <v>859</v>
      </c>
      <c r="J16" s="413" t="s">
        <v>882</v>
      </c>
      <c r="K16" s="413">
        <f t="shared" ref="K16" si="6">H16-F16</f>
        <v>160</v>
      </c>
      <c r="L16" s="456">
        <f>(F16*-0.8)/100</f>
        <v>-16.28</v>
      </c>
      <c r="M16" s="457">
        <f t="shared" ref="M16" si="7">(K16+L16)/F16</f>
        <v>7.0624078624078629E-2</v>
      </c>
      <c r="N16" s="413" t="s">
        <v>556</v>
      </c>
      <c r="O16" s="439">
        <v>44351</v>
      </c>
      <c r="P16" s="415"/>
      <c r="Q16" s="4"/>
      <c r="R16" s="416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459">
        <v>8</v>
      </c>
      <c r="B17" s="460">
        <v>44350</v>
      </c>
      <c r="C17" s="461"/>
      <c r="D17" s="462" t="s">
        <v>830</v>
      </c>
      <c r="E17" s="463" t="s">
        <v>908</v>
      </c>
      <c r="F17" s="464">
        <v>292</v>
      </c>
      <c r="G17" s="465">
        <v>275</v>
      </c>
      <c r="H17" s="465">
        <v>306.5</v>
      </c>
      <c r="I17" s="466" t="s">
        <v>907</v>
      </c>
      <c r="J17" s="467" t="s">
        <v>955</v>
      </c>
      <c r="K17" s="467">
        <f t="shared" ref="K17" si="8">H17-F17</f>
        <v>14.5</v>
      </c>
      <c r="L17" s="468">
        <f>(F17*-0.8)/100</f>
        <v>-2.3360000000000003</v>
      </c>
      <c r="M17" s="469">
        <f t="shared" ref="M17" si="9">(K17+L17)/F17</f>
        <v>4.165753424657534E-2</v>
      </c>
      <c r="N17" s="467" t="s">
        <v>556</v>
      </c>
      <c r="O17" s="470">
        <v>44351</v>
      </c>
      <c r="P17" s="415"/>
      <c r="Q17" s="4"/>
      <c r="R17" s="416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339">
        <v>9</v>
      </c>
      <c r="B18" s="348">
        <v>44357</v>
      </c>
      <c r="C18" s="349"/>
      <c r="D18" s="383" t="s">
        <v>74</v>
      </c>
      <c r="E18" s="353" t="s">
        <v>557</v>
      </c>
      <c r="F18" s="361" t="s">
        <v>913</v>
      </c>
      <c r="G18" s="358">
        <v>3345</v>
      </c>
      <c r="H18" s="353"/>
      <c r="I18" s="350" t="s">
        <v>914</v>
      </c>
      <c r="J18" s="333" t="s">
        <v>558</v>
      </c>
      <c r="K18" s="333"/>
      <c r="L18" s="375"/>
      <c r="M18" s="373"/>
      <c r="N18" s="333"/>
      <c r="O18" s="367"/>
      <c r="P18" s="415"/>
      <c r="Q18" s="4"/>
      <c r="R18" s="416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7" customFormat="1" ht="14.25">
      <c r="A19" s="339">
        <v>10</v>
      </c>
      <c r="B19" s="348">
        <v>44361</v>
      </c>
      <c r="C19" s="349"/>
      <c r="D19" s="383" t="s">
        <v>772</v>
      </c>
      <c r="E19" s="353" t="s">
        <v>557</v>
      </c>
      <c r="F19" s="361" t="s">
        <v>928</v>
      </c>
      <c r="G19" s="358">
        <v>1930</v>
      </c>
      <c r="H19" s="353"/>
      <c r="I19" s="350" t="s">
        <v>859</v>
      </c>
      <c r="J19" s="333" t="s">
        <v>558</v>
      </c>
      <c r="K19" s="333"/>
      <c r="L19" s="375"/>
      <c r="M19" s="373"/>
      <c r="N19" s="333"/>
      <c r="O19" s="367"/>
      <c r="P19" s="415"/>
      <c r="Q19" s="4"/>
      <c r="R19" s="416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38" s="37" customFormat="1" ht="14.25">
      <c r="A20" s="339">
        <v>11</v>
      </c>
      <c r="B20" s="348">
        <v>44362</v>
      </c>
      <c r="C20" s="349"/>
      <c r="D20" s="383" t="s">
        <v>463</v>
      </c>
      <c r="E20" s="353" t="s">
        <v>557</v>
      </c>
      <c r="F20" s="361" t="s">
        <v>934</v>
      </c>
      <c r="G20" s="358">
        <v>123</v>
      </c>
      <c r="H20" s="353"/>
      <c r="I20" s="350">
        <v>150</v>
      </c>
      <c r="J20" s="333" t="s">
        <v>558</v>
      </c>
      <c r="K20" s="333"/>
      <c r="L20" s="375"/>
      <c r="M20" s="373"/>
      <c r="N20" s="333"/>
      <c r="O20" s="367"/>
      <c r="P20" s="415"/>
      <c r="Q20" s="4"/>
      <c r="R20" s="416" t="s">
        <v>792</v>
      </c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38" s="37" customFormat="1" ht="14.25">
      <c r="A21" s="339">
        <v>12</v>
      </c>
      <c r="B21" s="348">
        <v>44363</v>
      </c>
      <c r="C21" s="349"/>
      <c r="D21" s="383" t="s">
        <v>96</v>
      </c>
      <c r="E21" s="353" t="s">
        <v>557</v>
      </c>
      <c r="F21" s="361" t="s">
        <v>940</v>
      </c>
      <c r="G21" s="358">
        <v>1119</v>
      </c>
      <c r="H21" s="353"/>
      <c r="I21" s="350" t="s">
        <v>941</v>
      </c>
      <c r="J21" s="333" t="s">
        <v>558</v>
      </c>
      <c r="K21" s="333"/>
      <c r="L21" s="375"/>
      <c r="M21" s="373"/>
      <c r="N21" s="333"/>
      <c r="O21" s="367"/>
      <c r="P21" s="415"/>
      <c r="Q21" s="4"/>
      <c r="R21" s="416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38" s="37" customFormat="1" ht="14.25">
      <c r="A22" s="492">
        <v>13</v>
      </c>
      <c r="B22" s="493">
        <v>44363</v>
      </c>
      <c r="C22" s="494"/>
      <c r="D22" s="475" t="s">
        <v>942</v>
      </c>
      <c r="E22" s="495" t="s">
        <v>557</v>
      </c>
      <c r="F22" s="441">
        <v>760</v>
      </c>
      <c r="G22" s="496">
        <v>710</v>
      </c>
      <c r="H22" s="495">
        <v>710</v>
      </c>
      <c r="I22" s="497" t="s">
        <v>943</v>
      </c>
      <c r="J22" s="442" t="s">
        <v>968</v>
      </c>
      <c r="K22" s="442">
        <f t="shared" ref="K22" si="10">H22-F22</f>
        <v>-50</v>
      </c>
      <c r="L22" s="443">
        <f>(F22*-0.7)/100</f>
        <v>-5.32</v>
      </c>
      <c r="M22" s="444">
        <f t="shared" ref="M22" si="11">(K22+L22)/F22</f>
        <v>-7.2789473684210529E-2</v>
      </c>
      <c r="N22" s="442" t="s">
        <v>620</v>
      </c>
      <c r="O22" s="445">
        <v>44365</v>
      </c>
      <c r="P22" s="415"/>
      <c r="Q22" s="4"/>
      <c r="R22" s="416" t="s">
        <v>792</v>
      </c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38" s="37" customFormat="1" ht="14.25">
      <c r="A23" s="339"/>
      <c r="B23" s="348"/>
      <c r="C23" s="349"/>
      <c r="D23" s="383"/>
      <c r="E23" s="353"/>
      <c r="F23" s="361"/>
      <c r="G23" s="358"/>
      <c r="H23" s="353"/>
      <c r="I23" s="350"/>
      <c r="J23" s="333"/>
      <c r="K23" s="333"/>
      <c r="L23" s="375"/>
      <c r="M23" s="373"/>
      <c r="N23" s="333"/>
      <c r="O23" s="367"/>
      <c r="P23" s="415"/>
      <c r="Q23" s="4"/>
      <c r="R23" s="416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38" s="2" customFormat="1" ht="14.25">
      <c r="A24" s="339"/>
      <c r="B24" s="348"/>
      <c r="C24" s="349"/>
      <c r="D24" s="360"/>
      <c r="E24" s="353"/>
      <c r="F24" s="353"/>
      <c r="G24" s="358"/>
      <c r="H24" s="353"/>
      <c r="I24" s="350"/>
      <c r="J24" s="355"/>
      <c r="K24" s="355"/>
      <c r="L24" s="362"/>
      <c r="M24" s="332"/>
      <c r="N24" s="341"/>
      <c r="O24" s="338"/>
      <c r="P24" s="415"/>
      <c r="Q24" s="4"/>
      <c r="R24" s="416"/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2" customFormat="1" ht="14.25">
      <c r="A25" s="403"/>
      <c r="B25" s="404"/>
      <c r="C25" s="405"/>
      <c r="D25" s="406"/>
      <c r="E25" s="407"/>
      <c r="F25" s="407"/>
      <c r="G25" s="371"/>
      <c r="H25" s="407"/>
      <c r="I25" s="408"/>
      <c r="J25" s="372"/>
      <c r="K25" s="372"/>
      <c r="L25" s="409"/>
      <c r="M25" s="76"/>
      <c r="N25" s="410"/>
      <c r="O25" s="411"/>
      <c r="P25" s="356"/>
      <c r="Q25" s="61"/>
      <c r="R25" s="312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38" s="2" customFormat="1" ht="14.25">
      <c r="A26" s="403"/>
      <c r="B26" s="404"/>
      <c r="C26" s="405"/>
      <c r="D26" s="406"/>
      <c r="E26" s="407"/>
      <c r="F26" s="407"/>
      <c r="G26" s="371"/>
      <c r="H26" s="407"/>
      <c r="I26" s="408"/>
      <c r="J26" s="372"/>
      <c r="K26" s="372"/>
      <c r="L26" s="409"/>
      <c r="M26" s="76"/>
      <c r="N26" s="410"/>
      <c r="O26" s="411"/>
      <c r="P26" s="356"/>
      <c r="Q26" s="61"/>
      <c r="R26" s="312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38" s="2" customFormat="1" ht="12" customHeight="1">
      <c r="A27" s="20" t="s">
        <v>560</v>
      </c>
      <c r="B27" s="21"/>
      <c r="C27" s="22"/>
      <c r="D27" s="23"/>
      <c r="E27" s="24"/>
      <c r="F27" s="25"/>
      <c r="G27" s="25"/>
      <c r="H27" s="25"/>
      <c r="I27" s="25"/>
      <c r="J27" s="62"/>
      <c r="K27" s="25"/>
      <c r="L27" s="363"/>
      <c r="M27" s="35"/>
      <c r="N27" s="62"/>
      <c r="O27" s="63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6" t="s">
        <v>561</v>
      </c>
      <c r="B28" s="20"/>
      <c r="C28" s="20"/>
      <c r="D28" s="20"/>
      <c r="F28" s="27" t="s">
        <v>562</v>
      </c>
      <c r="G28" s="14"/>
      <c r="H28" s="28"/>
      <c r="I28" s="33"/>
      <c r="J28" s="64"/>
      <c r="K28" s="65"/>
      <c r="L28" s="364"/>
      <c r="M28" s="66"/>
      <c r="N28" s="13"/>
      <c r="O28" s="67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0" t="s">
        <v>563</v>
      </c>
      <c r="B29" s="20"/>
      <c r="C29" s="20"/>
      <c r="D29" s="20"/>
      <c r="E29" s="29"/>
      <c r="F29" s="27" t="s">
        <v>564</v>
      </c>
      <c r="G29" s="14"/>
      <c r="H29" s="28"/>
      <c r="I29" s="33"/>
      <c r="J29" s="64"/>
      <c r="K29" s="65"/>
      <c r="L29" s="364"/>
      <c r="M29" s="66"/>
      <c r="N29" s="13"/>
      <c r="O29" s="67"/>
      <c r="P29" s="5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2" customFormat="1" ht="12" customHeight="1">
      <c r="A30" s="20"/>
      <c r="B30" s="20"/>
      <c r="C30" s="20"/>
      <c r="D30" s="20"/>
      <c r="E30" s="29"/>
      <c r="F30" s="14"/>
      <c r="G30" s="14"/>
      <c r="H30" s="28"/>
      <c r="I30" s="33"/>
      <c r="J30" s="68"/>
      <c r="K30" s="65"/>
      <c r="L30" s="364"/>
      <c r="M30" s="14"/>
      <c r="N30" s="69"/>
      <c r="O30" s="54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ht="15">
      <c r="A31" s="8"/>
      <c r="B31" s="30" t="s">
        <v>565</v>
      </c>
      <c r="C31" s="30"/>
      <c r="D31" s="30"/>
      <c r="E31" s="30"/>
      <c r="F31" s="31"/>
      <c r="G31" s="29"/>
      <c r="H31" s="29"/>
      <c r="I31" s="70"/>
      <c r="J31" s="71"/>
      <c r="K31" s="72"/>
      <c r="L31" s="365"/>
      <c r="M31" s="9"/>
      <c r="N31" s="8"/>
      <c r="O31" s="50"/>
      <c r="P31" s="4"/>
      <c r="R31" s="79"/>
      <c r="S31" s="13"/>
      <c r="T31" s="13"/>
      <c r="U31" s="13"/>
      <c r="V31" s="13"/>
      <c r="W31" s="13"/>
      <c r="X31" s="13"/>
      <c r="Y31" s="13"/>
      <c r="Z31" s="13"/>
    </row>
    <row r="32" spans="1:38" s="3" customFormat="1" ht="38.25">
      <c r="A32" s="17" t="s">
        <v>16</v>
      </c>
      <c r="B32" s="18" t="s">
        <v>534</v>
      </c>
      <c r="C32" s="18"/>
      <c r="D32" s="19" t="s">
        <v>545</v>
      </c>
      <c r="E32" s="18" t="s">
        <v>546</v>
      </c>
      <c r="F32" s="18" t="s">
        <v>547</v>
      </c>
      <c r="G32" s="18" t="s">
        <v>566</v>
      </c>
      <c r="H32" s="18" t="s">
        <v>549</v>
      </c>
      <c r="I32" s="18" t="s">
        <v>550</v>
      </c>
      <c r="J32" s="18" t="s">
        <v>551</v>
      </c>
      <c r="K32" s="59" t="s">
        <v>567</v>
      </c>
      <c r="L32" s="366" t="s">
        <v>818</v>
      </c>
      <c r="M32" s="60" t="s">
        <v>817</v>
      </c>
      <c r="N32" s="18" t="s">
        <v>554</v>
      </c>
      <c r="O32" s="75" t="s">
        <v>555</v>
      </c>
      <c r="P32" s="4"/>
      <c r="Q32" s="37"/>
      <c r="R32" s="35"/>
      <c r="S32" s="35"/>
      <c r="T32" s="35"/>
    </row>
    <row r="33" spans="1:27" s="344" customFormat="1" ht="15" customHeight="1">
      <c r="A33" s="560">
        <v>1</v>
      </c>
      <c r="B33" s="506">
        <v>44337</v>
      </c>
      <c r="C33" s="507"/>
      <c r="D33" s="458" t="s">
        <v>304</v>
      </c>
      <c r="E33" s="432" t="s">
        <v>557</v>
      </c>
      <c r="F33" s="432">
        <v>1314</v>
      </c>
      <c r="G33" s="432">
        <v>1275</v>
      </c>
      <c r="H33" s="432">
        <v>1352</v>
      </c>
      <c r="I33" s="432" t="s">
        <v>849</v>
      </c>
      <c r="J33" s="491" t="s">
        <v>883</v>
      </c>
      <c r="K33" s="491">
        <f t="shared" ref="K33" si="12">H33-F33</f>
        <v>38</v>
      </c>
      <c r="L33" s="499">
        <f>(F33*-0.7)/100</f>
        <v>-9.1980000000000004</v>
      </c>
      <c r="M33" s="544">
        <f t="shared" ref="M33" si="13">(K33+L33)/F33</f>
        <v>2.1919330289193302E-2</v>
      </c>
      <c r="N33" s="491" t="s">
        <v>556</v>
      </c>
      <c r="O33" s="511">
        <v>44350</v>
      </c>
      <c r="P33" s="4"/>
      <c r="Q33" s="4"/>
      <c r="R33" s="314" t="s">
        <v>792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44" customFormat="1" ht="15" customHeight="1">
      <c r="A34" s="560">
        <v>2</v>
      </c>
      <c r="B34" s="506">
        <v>44341</v>
      </c>
      <c r="C34" s="507"/>
      <c r="D34" s="458" t="s">
        <v>97</v>
      </c>
      <c r="E34" s="432" t="s">
        <v>557</v>
      </c>
      <c r="F34" s="432">
        <v>190.5</v>
      </c>
      <c r="G34" s="432">
        <v>185</v>
      </c>
      <c r="H34" s="432">
        <v>195.5</v>
      </c>
      <c r="I34" s="432" t="s">
        <v>851</v>
      </c>
      <c r="J34" s="491" t="s">
        <v>890</v>
      </c>
      <c r="K34" s="491">
        <f t="shared" ref="K34" si="14">H34-F34</f>
        <v>5</v>
      </c>
      <c r="L34" s="499">
        <f>(F34*-0.7)/100</f>
        <v>-1.3334999999999999</v>
      </c>
      <c r="M34" s="544">
        <f t="shared" ref="M34" si="15">(K34+L34)/F34</f>
        <v>1.9246719160104987E-2</v>
      </c>
      <c r="N34" s="491" t="s">
        <v>556</v>
      </c>
      <c r="O34" s="510">
        <v>44354</v>
      </c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44" customFormat="1" ht="15" customHeight="1">
      <c r="A35" s="561">
        <v>3</v>
      </c>
      <c r="B35" s="513">
        <v>44344</v>
      </c>
      <c r="C35" s="514"/>
      <c r="D35" s="440" t="s">
        <v>857</v>
      </c>
      <c r="E35" s="476" t="s">
        <v>557</v>
      </c>
      <c r="F35" s="476">
        <v>636.5</v>
      </c>
      <c r="G35" s="476">
        <v>615</v>
      </c>
      <c r="H35" s="476">
        <v>614</v>
      </c>
      <c r="I35" s="476" t="s">
        <v>858</v>
      </c>
      <c r="J35" s="472" t="s">
        <v>861</v>
      </c>
      <c r="K35" s="472">
        <f t="shared" ref="K35" si="16">H35-F35</f>
        <v>-22.5</v>
      </c>
      <c r="L35" s="489">
        <f>(F35*-0.7)/100</f>
        <v>-4.4554999999999998</v>
      </c>
      <c r="M35" s="562">
        <f t="shared" ref="M35" si="17">(K35+L35)/F35</f>
        <v>-4.234956794972506E-2</v>
      </c>
      <c r="N35" s="472" t="s">
        <v>620</v>
      </c>
      <c r="O35" s="517">
        <v>44348</v>
      </c>
      <c r="P35" s="61"/>
      <c r="Q35" s="61"/>
      <c r="R35" s="448" t="s">
        <v>792</v>
      </c>
      <c r="S35" s="3"/>
      <c r="T35" s="3"/>
      <c r="U35" s="3"/>
      <c r="V35" s="3"/>
      <c r="W35" s="3"/>
      <c r="X35" s="3"/>
      <c r="Y35" s="37"/>
      <c r="Z35" s="37"/>
      <c r="AA35" s="37"/>
    </row>
    <row r="36" spans="1:27" s="344" customFormat="1" ht="15" customHeight="1">
      <c r="A36" s="561">
        <v>4</v>
      </c>
      <c r="B36" s="513">
        <v>44348</v>
      </c>
      <c r="C36" s="514"/>
      <c r="D36" s="440" t="s">
        <v>169</v>
      </c>
      <c r="E36" s="476" t="s">
        <v>557</v>
      </c>
      <c r="F36" s="476">
        <v>431</v>
      </c>
      <c r="G36" s="476">
        <v>418</v>
      </c>
      <c r="H36" s="476">
        <v>418</v>
      </c>
      <c r="I36" s="476" t="s">
        <v>862</v>
      </c>
      <c r="J36" s="472" t="s">
        <v>967</v>
      </c>
      <c r="K36" s="472">
        <f t="shared" ref="K36" si="18">H36-F36</f>
        <v>-13</v>
      </c>
      <c r="L36" s="489">
        <f>(F36*-0.7)/100</f>
        <v>-3.0169999999999999</v>
      </c>
      <c r="M36" s="562">
        <f t="shared" ref="M36" si="19">(K36+L36)/F36</f>
        <v>-3.7162412993039441E-2</v>
      </c>
      <c r="N36" s="472" t="s">
        <v>620</v>
      </c>
      <c r="O36" s="517">
        <v>44365</v>
      </c>
      <c r="P36" s="4"/>
      <c r="Q36" s="4"/>
      <c r="R36" s="31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44" customFormat="1" ht="15" customHeight="1">
      <c r="A37" s="560">
        <v>5</v>
      </c>
      <c r="B37" s="506">
        <v>44350</v>
      </c>
      <c r="C37" s="507"/>
      <c r="D37" s="458" t="s">
        <v>875</v>
      </c>
      <c r="E37" s="432" t="s">
        <v>557</v>
      </c>
      <c r="F37" s="432">
        <v>745</v>
      </c>
      <c r="G37" s="432">
        <v>725</v>
      </c>
      <c r="H37" s="432">
        <v>764</v>
      </c>
      <c r="I37" s="432" t="s">
        <v>876</v>
      </c>
      <c r="J37" s="491" t="s">
        <v>891</v>
      </c>
      <c r="K37" s="491">
        <f t="shared" ref="K37" si="20">H37-F37</f>
        <v>19</v>
      </c>
      <c r="L37" s="499">
        <f>(F37*-0.7)/100</f>
        <v>-5.2149999999999999</v>
      </c>
      <c r="M37" s="544">
        <f t="shared" ref="M37" si="21">(K37+L37)/F37</f>
        <v>1.8503355704697987E-2</v>
      </c>
      <c r="N37" s="491" t="s">
        <v>556</v>
      </c>
      <c r="O37" s="510">
        <v>44354</v>
      </c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44" customFormat="1" ht="15" customHeight="1">
      <c r="A38" s="560">
        <v>6</v>
      </c>
      <c r="B38" s="506">
        <v>44350</v>
      </c>
      <c r="C38" s="507"/>
      <c r="D38" s="458" t="s">
        <v>96</v>
      </c>
      <c r="E38" s="432" t="s">
        <v>557</v>
      </c>
      <c r="F38" s="432">
        <v>1195</v>
      </c>
      <c r="G38" s="432">
        <v>1160</v>
      </c>
      <c r="H38" s="432">
        <v>1217.5</v>
      </c>
      <c r="I38" s="432" t="s">
        <v>877</v>
      </c>
      <c r="J38" s="491" t="s">
        <v>878</v>
      </c>
      <c r="K38" s="491">
        <f t="shared" ref="K38:K39" si="22">H38-F38</f>
        <v>22.5</v>
      </c>
      <c r="L38" s="499">
        <f>(F38*-0.07)/100</f>
        <v>-0.83650000000000002</v>
      </c>
      <c r="M38" s="544">
        <f t="shared" ref="M38:M39" si="23">(K38+L38)/F38</f>
        <v>1.8128451882845186E-2</v>
      </c>
      <c r="N38" s="491" t="s">
        <v>556</v>
      </c>
      <c r="O38" s="511">
        <v>44350</v>
      </c>
      <c r="P38" s="4"/>
      <c r="Q38" s="4"/>
      <c r="R38" s="31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44" customFormat="1" ht="15" customHeight="1">
      <c r="A39" s="560">
        <v>7</v>
      </c>
      <c r="B39" s="506">
        <v>44354</v>
      </c>
      <c r="C39" s="507"/>
      <c r="D39" s="458" t="s">
        <v>115</v>
      </c>
      <c r="E39" s="432" t="s">
        <v>557</v>
      </c>
      <c r="F39" s="432">
        <v>253</v>
      </c>
      <c r="G39" s="432">
        <v>245</v>
      </c>
      <c r="H39" s="432">
        <v>261</v>
      </c>
      <c r="I39" s="432" t="s">
        <v>887</v>
      </c>
      <c r="J39" s="491" t="s">
        <v>898</v>
      </c>
      <c r="K39" s="491">
        <f t="shared" si="22"/>
        <v>8</v>
      </c>
      <c r="L39" s="499">
        <f>(F39*-0.7)/100</f>
        <v>-1.7709999999999999</v>
      </c>
      <c r="M39" s="544">
        <f t="shared" si="23"/>
        <v>2.4620553359683797E-2</v>
      </c>
      <c r="N39" s="491" t="s">
        <v>556</v>
      </c>
      <c r="O39" s="510">
        <v>44356</v>
      </c>
      <c r="P39" s="4"/>
      <c r="Q39" s="4"/>
      <c r="R39" s="31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44" customFormat="1" ht="15" customHeight="1">
      <c r="A40" s="560">
        <v>8</v>
      </c>
      <c r="B40" s="506">
        <v>44355</v>
      </c>
      <c r="C40" s="507"/>
      <c r="D40" s="458" t="s">
        <v>893</v>
      </c>
      <c r="E40" s="432" t="s">
        <v>557</v>
      </c>
      <c r="F40" s="432">
        <v>361</v>
      </c>
      <c r="G40" s="432">
        <v>349</v>
      </c>
      <c r="H40" s="432">
        <v>368</v>
      </c>
      <c r="I40" s="432" t="s">
        <v>894</v>
      </c>
      <c r="J40" s="491" t="s">
        <v>880</v>
      </c>
      <c r="K40" s="491">
        <f t="shared" ref="K40:K42" si="24">H40-F40</f>
        <v>7</v>
      </c>
      <c r="L40" s="499">
        <f>(F40*-0.07)/100</f>
        <v>-0.25270000000000004</v>
      </c>
      <c r="M40" s="544">
        <f t="shared" ref="M40:M42" si="25">(K40+L40)/F40</f>
        <v>1.8690581717451523E-2</v>
      </c>
      <c r="N40" s="491" t="s">
        <v>556</v>
      </c>
      <c r="O40" s="511">
        <v>44355</v>
      </c>
      <c r="P40" s="4"/>
      <c r="Q40" s="4"/>
      <c r="R40" s="31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44" customFormat="1" ht="15" customHeight="1">
      <c r="A41" s="561">
        <v>9</v>
      </c>
      <c r="B41" s="513">
        <v>44356</v>
      </c>
      <c r="C41" s="514"/>
      <c r="D41" s="440" t="s">
        <v>899</v>
      </c>
      <c r="E41" s="476" t="s">
        <v>557</v>
      </c>
      <c r="F41" s="476">
        <v>2119</v>
      </c>
      <c r="G41" s="476">
        <v>2045</v>
      </c>
      <c r="H41" s="476">
        <v>2045</v>
      </c>
      <c r="I41" s="476" t="s">
        <v>900</v>
      </c>
      <c r="J41" s="472" t="s">
        <v>923</v>
      </c>
      <c r="K41" s="472">
        <f t="shared" si="24"/>
        <v>-74</v>
      </c>
      <c r="L41" s="489">
        <f t="shared" ref="L41:L46" si="26">(F41*-0.7)/100</f>
        <v>-14.833</v>
      </c>
      <c r="M41" s="562">
        <f t="shared" si="25"/>
        <v>-4.1922133081642284E-2</v>
      </c>
      <c r="N41" s="472" t="s">
        <v>620</v>
      </c>
      <c r="O41" s="517">
        <v>44361</v>
      </c>
      <c r="P41" s="4"/>
      <c r="Q41" s="4"/>
      <c r="R41" s="31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44" customFormat="1" ht="15" customHeight="1">
      <c r="A42" s="561">
        <v>10</v>
      </c>
      <c r="B42" s="513">
        <v>44357</v>
      </c>
      <c r="C42" s="514"/>
      <c r="D42" s="440" t="s">
        <v>296</v>
      </c>
      <c r="E42" s="476" t="s">
        <v>557</v>
      </c>
      <c r="F42" s="476">
        <v>2840</v>
      </c>
      <c r="G42" s="476">
        <v>2760</v>
      </c>
      <c r="H42" s="476">
        <v>2760</v>
      </c>
      <c r="I42" s="476" t="s">
        <v>912</v>
      </c>
      <c r="J42" s="472" t="s">
        <v>922</v>
      </c>
      <c r="K42" s="472">
        <f t="shared" si="24"/>
        <v>-80</v>
      </c>
      <c r="L42" s="489">
        <f t="shared" si="26"/>
        <v>-19.88</v>
      </c>
      <c r="M42" s="562">
        <f t="shared" si="25"/>
        <v>-3.5169014084507039E-2</v>
      </c>
      <c r="N42" s="472" t="s">
        <v>620</v>
      </c>
      <c r="O42" s="517">
        <v>44361</v>
      </c>
      <c r="P42" s="4"/>
      <c r="Q42" s="4"/>
      <c r="R42" s="31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44" customFormat="1" ht="15" customHeight="1">
      <c r="A43" s="561">
        <v>11</v>
      </c>
      <c r="B43" s="513">
        <v>44361</v>
      </c>
      <c r="C43" s="514"/>
      <c r="D43" s="440" t="s">
        <v>166</v>
      </c>
      <c r="E43" s="476" t="s">
        <v>557</v>
      </c>
      <c r="F43" s="476">
        <v>158.25</v>
      </c>
      <c r="G43" s="476">
        <v>153.5</v>
      </c>
      <c r="H43" s="476">
        <v>153</v>
      </c>
      <c r="I43" s="476" t="s">
        <v>927</v>
      </c>
      <c r="J43" s="472" t="s">
        <v>952</v>
      </c>
      <c r="K43" s="472">
        <f t="shared" ref="K43:K44" si="27">H43-F43</f>
        <v>-5.25</v>
      </c>
      <c r="L43" s="489">
        <f t="shared" si="26"/>
        <v>-1.10775</v>
      </c>
      <c r="M43" s="562">
        <f t="shared" ref="M43:M44" si="28">(K43+L43)/F43</f>
        <v>-4.0175355450236969E-2</v>
      </c>
      <c r="N43" s="472" t="s">
        <v>620</v>
      </c>
      <c r="O43" s="517">
        <v>44364</v>
      </c>
      <c r="P43" s="4"/>
      <c r="Q43" s="4"/>
      <c r="R43" s="31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44" customFormat="1" ht="15" customHeight="1">
      <c r="A44" s="560">
        <v>12</v>
      </c>
      <c r="B44" s="506">
        <v>44362</v>
      </c>
      <c r="C44" s="507"/>
      <c r="D44" s="458" t="s">
        <v>326</v>
      </c>
      <c r="E44" s="432" t="s">
        <v>557</v>
      </c>
      <c r="F44" s="432">
        <v>580</v>
      </c>
      <c r="G44" s="432">
        <v>562</v>
      </c>
      <c r="H44" s="432">
        <v>596</v>
      </c>
      <c r="I44" s="432" t="s">
        <v>933</v>
      </c>
      <c r="J44" s="491" t="s">
        <v>982</v>
      </c>
      <c r="K44" s="491">
        <f t="shared" si="27"/>
        <v>16</v>
      </c>
      <c r="L44" s="499">
        <f t="shared" si="26"/>
        <v>-4.0599999999999996</v>
      </c>
      <c r="M44" s="544">
        <f t="shared" si="28"/>
        <v>2.0586206896551728E-2</v>
      </c>
      <c r="N44" s="491" t="s">
        <v>556</v>
      </c>
      <c r="O44" s="510">
        <v>44365</v>
      </c>
      <c r="P44" s="4"/>
      <c r="Q44" s="4"/>
      <c r="R44" s="31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44" customFormat="1" ht="15" customHeight="1">
      <c r="A45" s="561">
        <v>13</v>
      </c>
      <c r="B45" s="513">
        <v>44363</v>
      </c>
      <c r="C45" s="514"/>
      <c r="D45" s="440" t="s">
        <v>754</v>
      </c>
      <c r="E45" s="476" t="s">
        <v>557</v>
      </c>
      <c r="F45" s="476">
        <v>210.5</v>
      </c>
      <c r="G45" s="476">
        <v>205</v>
      </c>
      <c r="H45" s="476">
        <v>204</v>
      </c>
      <c r="I45" s="476" t="s">
        <v>944</v>
      </c>
      <c r="J45" s="472" t="s">
        <v>966</v>
      </c>
      <c r="K45" s="472">
        <f t="shared" ref="K45:K46" si="29">H45-F45</f>
        <v>-6.5</v>
      </c>
      <c r="L45" s="489">
        <f t="shared" si="26"/>
        <v>-1.4735</v>
      </c>
      <c r="M45" s="562">
        <f t="shared" ref="M45:M46" si="30">(K45+L45)/F45</f>
        <v>-3.7878859857482183E-2</v>
      </c>
      <c r="N45" s="472" t="s">
        <v>620</v>
      </c>
      <c r="O45" s="517">
        <v>44365</v>
      </c>
      <c r="P45" s="4"/>
      <c r="Q45" s="4"/>
      <c r="R45" s="31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44" customFormat="1" ht="15" customHeight="1">
      <c r="A46" s="560">
        <v>14</v>
      </c>
      <c r="B46" s="506">
        <v>44368</v>
      </c>
      <c r="C46" s="507"/>
      <c r="D46" s="458" t="s">
        <v>171</v>
      </c>
      <c r="E46" s="432" t="s">
        <v>557</v>
      </c>
      <c r="F46" s="432">
        <v>1990</v>
      </c>
      <c r="G46" s="432">
        <v>1940</v>
      </c>
      <c r="H46" s="432">
        <v>2045</v>
      </c>
      <c r="I46" s="432" t="s">
        <v>994</v>
      </c>
      <c r="J46" s="491" t="s">
        <v>680</v>
      </c>
      <c r="K46" s="491">
        <f t="shared" si="29"/>
        <v>55</v>
      </c>
      <c r="L46" s="499">
        <f t="shared" si="26"/>
        <v>-13.93</v>
      </c>
      <c r="M46" s="544">
        <f t="shared" si="30"/>
        <v>2.0638190954773868E-2</v>
      </c>
      <c r="N46" s="491" t="s">
        <v>556</v>
      </c>
      <c r="O46" s="510">
        <v>44370</v>
      </c>
      <c r="P46" s="4"/>
      <c r="Q46" s="4"/>
      <c r="R46" s="31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44" customFormat="1" ht="15" customHeight="1">
      <c r="A47" s="560">
        <v>15</v>
      </c>
      <c r="B47" s="506">
        <v>44368</v>
      </c>
      <c r="C47" s="507"/>
      <c r="D47" s="458" t="s">
        <v>326</v>
      </c>
      <c r="E47" s="432" t="s">
        <v>557</v>
      </c>
      <c r="F47" s="432">
        <v>584</v>
      </c>
      <c r="G47" s="432">
        <v>567</v>
      </c>
      <c r="H47" s="432">
        <v>599</v>
      </c>
      <c r="I47" s="432" t="s">
        <v>933</v>
      </c>
      <c r="J47" s="491" t="s">
        <v>1023</v>
      </c>
      <c r="K47" s="491">
        <f t="shared" ref="K47:K48" si="31">H47-F47</f>
        <v>15</v>
      </c>
      <c r="L47" s="499">
        <f t="shared" ref="L47:L48" si="32">(F47*-0.7)/100</f>
        <v>-4.0879999999999992</v>
      </c>
      <c r="M47" s="544">
        <f t="shared" ref="M47:M48" si="33">(K47+L47)/F47</f>
        <v>1.8684931506849318E-2</v>
      </c>
      <c r="N47" s="491" t="s">
        <v>556</v>
      </c>
      <c r="O47" s="510">
        <v>44375</v>
      </c>
      <c r="P47" s="4"/>
      <c r="Q47" s="4"/>
      <c r="R47" s="31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44" customFormat="1" ht="15" customHeight="1">
      <c r="A48" s="560">
        <v>16</v>
      </c>
      <c r="B48" s="506">
        <v>44370</v>
      </c>
      <c r="C48" s="507"/>
      <c r="D48" s="458" t="s">
        <v>1014</v>
      </c>
      <c r="E48" s="432" t="s">
        <v>557</v>
      </c>
      <c r="F48" s="432">
        <v>151</v>
      </c>
      <c r="G48" s="432">
        <v>146</v>
      </c>
      <c r="H48" s="432">
        <v>154</v>
      </c>
      <c r="I48" s="432">
        <v>164</v>
      </c>
      <c r="J48" s="491" t="s">
        <v>1062</v>
      </c>
      <c r="K48" s="491">
        <f t="shared" si="31"/>
        <v>3</v>
      </c>
      <c r="L48" s="499">
        <f t="shared" si="32"/>
        <v>-1.0569999999999999</v>
      </c>
      <c r="M48" s="544">
        <f t="shared" si="33"/>
        <v>1.2867549668874172E-2</v>
      </c>
      <c r="N48" s="491" t="s">
        <v>556</v>
      </c>
      <c r="O48" s="510">
        <v>44375</v>
      </c>
      <c r="P48" s="4"/>
      <c r="Q48" s="4"/>
      <c r="R48" s="314" t="s">
        <v>792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44" customFormat="1" ht="15" customHeight="1">
      <c r="A49" s="561">
        <v>17</v>
      </c>
      <c r="B49" s="513">
        <v>44371</v>
      </c>
      <c r="C49" s="514"/>
      <c r="D49" s="440" t="s">
        <v>1020</v>
      </c>
      <c r="E49" s="476" t="s">
        <v>557</v>
      </c>
      <c r="F49" s="476">
        <v>2205</v>
      </c>
      <c r="G49" s="476">
        <v>2140</v>
      </c>
      <c r="H49" s="476">
        <v>2140</v>
      </c>
      <c r="I49" s="476" t="s">
        <v>1021</v>
      </c>
      <c r="J49" s="472" t="s">
        <v>1031</v>
      </c>
      <c r="K49" s="472">
        <f t="shared" ref="K49" si="34">H49-F49</f>
        <v>-65</v>
      </c>
      <c r="L49" s="489">
        <f t="shared" ref="L49" si="35">(F49*-0.7)/100</f>
        <v>-15.435</v>
      </c>
      <c r="M49" s="562">
        <f t="shared" ref="M49" si="36">(K49+L49)/F49</f>
        <v>-3.6478458049886621E-2</v>
      </c>
      <c r="N49" s="472" t="s">
        <v>620</v>
      </c>
      <c r="O49" s="517">
        <v>44372</v>
      </c>
      <c r="P49" s="4"/>
      <c r="Q49" s="4"/>
      <c r="R49" s="314" t="s">
        <v>559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44" customFormat="1" ht="15" customHeight="1">
      <c r="A50" s="563">
        <v>18</v>
      </c>
      <c r="B50" s="540">
        <v>44371</v>
      </c>
      <c r="C50" s="521"/>
      <c r="D50" s="449" t="s">
        <v>44</v>
      </c>
      <c r="E50" s="384" t="s">
        <v>557</v>
      </c>
      <c r="F50" s="384" t="s">
        <v>1025</v>
      </c>
      <c r="G50" s="384">
        <v>718</v>
      </c>
      <c r="H50" s="384"/>
      <c r="I50" s="384" t="s">
        <v>876</v>
      </c>
      <c r="J50" s="478" t="s">
        <v>558</v>
      </c>
      <c r="K50" s="478"/>
      <c r="L50" s="480"/>
      <c r="M50" s="548"/>
      <c r="N50" s="478"/>
      <c r="O50" s="486"/>
      <c r="P50" s="4"/>
      <c r="Q50" s="4"/>
      <c r="R50" s="314" t="s">
        <v>559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44" customFormat="1" ht="15" customHeight="1">
      <c r="A51" s="560">
        <v>19</v>
      </c>
      <c r="B51" s="506">
        <v>44371</v>
      </c>
      <c r="C51" s="507"/>
      <c r="D51" s="458" t="s">
        <v>232</v>
      </c>
      <c r="E51" s="432" t="s">
        <v>557</v>
      </c>
      <c r="F51" s="432">
        <v>892.5</v>
      </c>
      <c r="G51" s="432">
        <v>863</v>
      </c>
      <c r="H51" s="432">
        <v>913.5</v>
      </c>
      <c r="I51" s="432">
        <v>950</v>
      </c>
      <c r="J51" s="491" t="s">
        <v>606</v>
      </c>
      <c r="K51" s="491">
        <f t="shared" ref="K51:K52" si="37">H51-F51</f>
        <v>21</v>
      </c>
      <c r="L51" s="499">
        <f>(F51*-0.07)/100</f>
        <v>-0.62475000000000014</v>
      </c>
      <c r="M51" s="544">
        <f t="shared" ref="M51:M52" si="38">(K51+L51)/F51</f>
        <v>2.2829411764705883E-2</v>
      </c>
      <c r="N51" s="491" t="s">
        <v>556</v>
      </c>
      <c r="O51" s="511">
        <v>44371</v>
      </c>
      <c r="P51" s="4"/>
      <c r="Q51" s="4"/>
      <c r="R51" s="314" t="s">
        <v>792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44" customFormat="1" ht="15" customHeight="1">
      <c r="A52" s="560">
        <v>20</v>
      </c>
      <c r="B52" s="506">
        <v>44371</v>
      </c>
      <c r="C52" s="507"/>
      <c r="D52" s="458" t="s">
        <v>224</v>
      </c>
      <c r="E52" s="432" t="s">
        <v>557</v>
      </c>
      <c r="F52" s="432">
        <v>210.5</v>
      </c>
      <c r="G52" s="432">
        <v>205</v>
      </c>
      <c r="H52" s="432">
        <v>216</v>
      </c>
      <c r="I52" s="432">
        <v>222</v>
      </c>
      <c r="J52" s="491" t="s">
        <v>999</v>
      </c>
      <c r="K52" s="491">
        <f t="shared" si="37"/>
        <v>5.5</v>
      </c>
      <c r="L52" s="499">
        <f t="shared" ref="L52" si="39">(F52*-0.7)/100</f>
        <v>-1.4735</v>
      </c>
      <c r="M52" s="544">
        <f t="shared" si="38"/>
        <v>1.9128266033254158E-2</v>
      </c>
      <c r="N52" s="491" t="s">
        <v>556</v>
      </c>
      <c r="O52" s="510">
        <v>44372</v>
      </c>
      <c r="P52" s="4"/>
      <c r="Q52" s="4"/>
      <c r="R52" s="314" t="s">
        <v>792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44" customFormat="1" ht="15" customHeight="1">
      <c r="A53" s="563">
        <v>21</v>
      </c>
      <c r="B53" s="520">
        <v>44372</v>
      </c>
      <c r="C53" s="521"/>
      <c r="D53" s="449" t="s">
        <v>131</v>
      </c>
      <c r="E53" s="384" t="s">
        <v>557</v>
      </c>
      <c r="F53" s="384" t="s">
        <v>1036</v>
      </c>
      <c r="G53" s="384">
        <v>1665</v>
      </c>
      <c r="H53" s="384"/>
      <c r="I53" s="384" t="s">
        <v>1037</v>
      </c>
      <c r="J53" s="478" t="s">
        <v>558</v>
      </c>
      <c r="K53" s="478"/>
      <c r="L53" s="480"/>
      <c r="M53" s="548"/>
      <c r="N53" s="478"/>
      <c r="O53" s="486"/>
      <c r="P53" s="4"/>
      <c r="Q53" s="4"/>
      <c r="R53" s="31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44" customFormat="1" ht="15" customHeight="1">
      <c r="A54" s="563">
        <v>22</v>
      </c>
      <c r="B54" s="540">
        <v>44375</v>
      </c>
      <c r="C54" s="521"/>
      <c r="D54" s="449" t="s">
        <v>441</v>
      </c>
      <c r="E54" s="384" t="s">
        <v>557</v>
      </c>
      <c r="F54" s="384" t="s">
        <v>1061</v>
      </c>
      <c r="G54" s="384">
        <v>2735</v>
      </c>
      <c r="H54" s="384"/>
      <c r="I54" s="384">
        <v>3000</v>
      </c>
      <c r="J54" s="478" t="s">
        <v>558</v>
      </c>
      <c r="K54" s="478"/>
      <c r="L54" s="480"/>
      <c r="M54" s="548"/>
      <c r="N54" s="478"/>
      <c r="O54" s="486"/>
      <c r="P54" s="4"/>
      <c r="Q54" s="4"/>
      <c r="R54" s="314"/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44" customFormat="1" ht="15" customHeight="1">
      <c r="A55" s="563"/>
      <c r="B55" s="520"/>
      <c r="C55" s="521"/>
      <c r="D55" s="449"/>
      <c r="E55" s="384"/>
      <c r="F55" s="384"/>
      <c r="G55" s="384"/>
      <c r="H55" s="384"/>
      <c r="I55" s="384"/>
      <c r="J55" s="478"/>
      <c r="K55" s="478"/>
      <c r="L55" s="480"/>
      <c r="M55" s="548"/>
      <c r="N55" s="478"/>
      <c r="O55" s="486"/>
      <c r="P55" s="4"/>
      <c r="Q55" s="4"/>
      <c r="R55" s="314"/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44" customFormat="1" ht="15" customHeight="1">
      <c r="A56" s="368"/>
      <c r="B56" s="388"/>
      <c r="C56" s="391"/>
      <c r="D56" s="449"/>
      <c r="E56" s="361"/>
      <c r="F56" s="361"/>
      <c r="G56" s="392"/>
      <c r="H56" s="392"/>
      <c r="I56" s="361"/>
      <c r="J56" s="333"/>
      <c r="K56" s="333"/>
      <c r="L56" s="375"/>
      <c r="M56" s="373"/>
      <c r="N56" s="355"/>
      <c r="O56" s="367"/>
      <c r="P56" s="4"/>
      <c r="Q56" s="4"/>
      <c r="R56" s="314"/>
      <c r="S56" s="37"/>
      <c r="T56" s="37"/>
      <c r="U56" s="37"/>
      <c r="V56" s="37"/>
      <c r="W56" s="37"/>
      <c r="X56" s="37"/>
      <c r="Y56" s="37"/>
      <c r="Z56" s="37"/>
      <c r="AA56" s="37"/>
    </row>
    <row r="57" spans="1:34" s="344" customFormat="1" ht="15" customHeight="1">
      <c r="A57" s="368"/>
      <c r="B57" s="388"/>
      <c r="C57" s="391"/>
      <c r="D57" s="449"/>
      <c r="E57" s="361"/>
      <c r="F57" s="361"/>
      <c r="G57" s="392"/>
      <c r="H57" s="392"/>
      <c r="I57" s="361"/>
      <c r="J57" s="333"/>
      <c r="K57" s="333"/>
      <c r="L57" s="375"/>
      <c r="M57" s="373"/>
      <c r="N57" s="355"/>
      <c r="O57" s="367"/>
      <c r="P57" s="4"/>
      <c r="Q57" s="4"/>
      <c r="R57" s="314"/>
      <c r="S57" s="37"/>
      <c r="T57" s="37"/>
      <c r="U57" s="37"/>
      <c r="V57" s="37"/>
      <c r="W57" s="37"/>
      <c r="X57" s="37"/>
      <c r="Y57" s="37"/>
      <c r="Z57" s="37"/>
      <c r="AA57" s="37"/>
    </row>
    <row r="58" spans="1:34" s="344" customFormat="1" ht="15" customHeight="1">
      <c r="A58" s="433"/>
      <c r="B58" s="394"/>
      <c r="C58" s="434"/>
      <c r="D58" s="435"/>
      <c r="E58" s="370"/>
      <c r="F58" s="370"/>
      <c r="G58" s="436"/>
      <c r="H58" s="436"/>
      <c r="I58" s="370"/>
      <c r="J58" s="369"/>
      <c r="K58" s="369"/>
      <c r="L58" s="437"/>
      <c r="M58" s="382"/>
      <c r="N58" s="372"/>
      <c r="O58" s="438"/>
      <c r="P58" s="4"/>
      <c r="Q58" s="4"/>
      <c r="R58" s="314"/>
      <c r="S58" s="37"/>
      <c r="T58" s="37"/>
      <c r="U58" s="37"/>
      <c r="V58" s="37"/>
      <c r="W58" s="37"/>
      <c r="X58" s="37"/>
      <c r="Y58" s="37"/>
      <c r="Z58" s="37"/>
      <c r="AA58" s="37"/>
    </row>
    <row r="59" spans="1:34" ht="44.25" customHeight="1">
      <c r="A59" s="20" t="s">
        <v>560</v>
      </c>
      <c r="B59" s="36"/>
      <c r="C59" s="36"/>
      <c r="D59" s="37"/>
      <c r="E59" s="33"/>
      <c r="F59" s="33"/>
      <c r="G59" s="32"/>
      <c r="H59" s="32" t="s">
        <v>819</v>
      </c>
      <c r="I59" s="33"/>
      <c r="J59" s="14"/>
      <c r="K59" s="76"/>
      <c r="L59" s="77"/>
      <c r="M59" s="76"/>
      <c r="N59" s="78"/>
      <c r="O59" s="76"/>
      <c r="P59" s="4"/>
      <c r="Q59" s="381"/>
      <c r="R59" s="393"/>
      <c r="S59" s="381"/>
      <c r="T59" s="381"/>
      <c r="U59" s="381"/>
      <c r="V59" s="381"/>
      <c r="W59" s="381"/>
      <c r="X59" s="381"/>
      <c r="Y59" s="381"/>
      <c r="Z59" s="37"/>
      <c r="AA59" s="37"/>
      <c r="AB59" s="37"/>
    </row>
    <row r="60" spans="1:34" s="3" customFormat="1">
      <c r="A60" s="26" t="s">
        <v>561</v>
      </c>
      <c r="B60" s="20"/>
      <c r="C60" s="20"/>
      <c r="D60" s="20"/>
      <c r="E60" s="2"/>
      <c r="F60" s="27" t="s">
        <v>562</v>
      </c>
      <c r="G60" s="38"/>
      <c r="H60" s="39"/>
      <c r="I60" s="79"/>
      <c r="J60" s="14"/>
      <c r="K60" s="80"/>
      <c r="L60" s="81"/>
      <c r="M60" s="82"/>
      <c r="N60" s="83"/>
      <c r="O60" s="84"/>
      <c r="P60" s="2"/>
      <c r="Q60" s="1"/>
      <c r="R60" s="9"/>
      <c r="Z60" s="6"/>
      <c r="AA60" s="6"/>
      <c r="AB60" s="6"/>
      <c r="AC60" s="6"/>
      <c r="AD60" s="6"/>
      <c r="AE60" s="6"/>
      <c r="AF60" s="6"/>
      <c r="AG60" s="6"/>
      <c r="AH60" s="6"/>
    </row>
    <row r="61" spans="1:34" s="6" customFormat="1" ht="14.25" customHeight="1">
      <c r="A61" s="26"/>
      <c r="B61" s="20"/>
      <c r="C61" s="20"/>
      <c r="D61" s="20"/>
      <c r="E61" s="29"/>
      <c r="F61" s="27" t="s">
        <v>564</v>
      </c>
      <c r="G61" s="38"/>
      <c r="H61" s="39"/>
      <c r="I61" s="79"/>
      <c r="J61" s="14"/>
      <c r="K61" s="80"/>
      <c r="L61" s="81"/>
      <c r="M61" s="82"/>
      <c r="N61" s="83"/>
      <c r="O61" s="84"/>
      <c r="P61" s="2"/>
      <c r="Q61" s="1"/>
      <c r="R61" s="9"/>
      <c r="S61" s="3"/>
      <c r="Y61" s="3"/>
      <c r="Z61" s="3"/>
    </row>
    <row r="62" spans="1:34" s="6" customFormat="1" ht="14.25" customHeight="1">
      <c r="A62" s="20"/>
      <c r="B62" s="20"/>
      <c r="C62" s="20"/>
      <c r="D62" s="20"/>
      <c r="E62" s="29"/>
      <c r="F62" s="14"/>
      <c r="G62" s="14"/>
      <c r="H62" s="28"/>
      <c r="I62" s="33"/>
      <c r="J62" s="68"/>
      <c r="K62" s="65"/>
      <c r="L62" s="66"/>
      <c r="M62" s="14"/>
      <c r="N62" s="69"/>
      <c r="O62" s="54"/>
      <c r="P62" s="5"/>
      <c r="Q62" s="1"/>
      <c r="R62" s="9"/>
      <c r="S62" s="3"/>
      <c r="Y62" s="3"/>
      <c r="Z62" s="3"/>
    </row>
    <row r="63" spans="1:34" s="6" customFormat="1" ht="15">
      <c r="A63" s="40" t="s">
        <v>571</v>
      </c>
      <c r="B63" s="40"/>
      <c r="C63" s="40"/>
      <c r="D63" s="40"/>
      <c r="E63" s="29"/>
      <c r="F63" s="14"/>
      <c r="G63" s="9"/>
      <c r="H63" s="14"/>
      <c r="I63" s="9"/>
      <c r="J63" s="85"/>
      <c r="K63" s="9"/>
      <c r="L63" s="9"/>
      <c r="M63" s="9"/>
      <c r="N63" s="9"/>
      <c r="O63" s="86"/>
      <c r="P63"/>
      <c r="Q63" s="1"/>
      <c r="R63" s="9"/>
      <c r="S63" s="3"/>
      <c r="Y63" s="3"/>
      <c r="Z63" s="3"/>
    </row>
    <row r="64" spans="1:34" s="6" customFormat="1" ht="38.25">
      <c r="A64" s="18" t="s">
        <v>16</v>
      </c>
      <c r="B64" s="18" t="s">
        <v>534</v>
      </c>
      <c r="C64" s="18"/>
      <c r="D64" s="19" t="s">
        <v>545</v>
      </c>
      <c r="E64" s="18" t="s">
        <v>546</v>
      </c>
      <c r="F64" s="18" t="s">
        <v>547</v>
      </c>
      <c r="G64" s="18" t="s">
        <v>566</v>
      </c>
      <c r="H64" s="18" t="s">
        <v>549</v>
      </c>
      <c r="I64" s="18" t="s">
        <v>550</v>
      </c>
      <c r="J64" s="17" t="s">
        <v>551</v>
      </c>
      <c r="K64" s="74" t="s">
        <v>572</v>
      </c>
      <c r="L64" s="60" t="s">
        <v>818</v>
      </c>
      <c r="M64" s="74" t="s">
        <v>568</v>
      </c>
      <c r="N64" s="18" t="s">
        <v>569</v>
      </c>
      <c r="O64" s="17" t="s">
        <v>554</v>
      </c>
      <c r="P64" s="87" t="s">
        <v>555</v>
      </c>
      <c r="Q64" s="1"/>
      <c r="R64" s="14"/>
      <c r="S64" s="3"/>
      <c r="Y64" s="3"/>
      <c r="Z64" s="3"/>
    </row>
    <row r="65" spans="1:26" s="344" customFormat="1" ht="13.9" customHeight="1">
      <c r="A65" s="505">
        <v>1</v>
      </c>
      <c r="B65" s="506">
        <v>44343</v>
      </c>
      <c r="C65" s="507"/>
      <c r="D65" s="414" t="s">
        <v>854</v>
      </c>
      <c r="E65" s="432" t="s">
        <v>557</v>
      </c>
      <c r="F65" s="432">
        <v>2330</v>
      </c>
      <c r="G65" s="432">
        <v>2285</v>
      </c>
      <c r="H65" s="432">
        <v>2361</v>
      </c>
      <c r="I65" s="503" t="s">
        <v>855</v>
      </c>
      <c r="J65" s="491" t="s">
        <v>867</v>
      </c>
      <c r="K65" s="502">
        <f t="shared" ref="K65:K66" si="40">H65-F65</f>
        <v>31</v>
      </c>
      <c r="L65" s="498">
        <f t="shared" ref="L65:L66" si="41">(H65*N65)*0.07%</f>
        <v>495.81000000000006</v>
      </c>
      <c r="M65" s="508">
        <f t="shared" ref="M65:M66" si="42">(K65*N65)-L65</f>
        <v>8804.19</v>
      </c>
      <c r="N65" s="491">
        <v>300</v>
      </c>
      <c r="O65" s="509" t="s">
        <v>556</v>
      </c>
      <c r="P65" s="510">
        <v>44349</v>
      </c>
      <c r="Q65" s="343"/>
      <c r="R65" s="314" t="s">
        <v>559</v>
      </c>
      <c r="S65" s="37"/>
      <c r="Y65" s="37"/>
      <c r="Z65" s="37"/>
    </row>
    <row r="66" spans="1:26" s="344" customFormat="1" ht="13.9" customHeight="1">
      <c r="A66" s="505">
        <v>2</v>
      </c>
      <c r="B66" s="506">
        <v>44349</v>
      </c>
      <c r="C66" s="507"/>
      <c r="D66" s="414" t="s">
        <v>865</v>
      </c>
      <c r="E66" s="432" t="s">
        <v>557</v>
      </c>
      <c r="F66" s="432">
        <v>678.5</v>
      </c>
      <c r="G66" s="432">
        <v>668</v>
      </c>
      <c r="H66" s="432">
        <v>685.5</v>
      </c>
      <c r="I66" s="503" t="s">
        <v>866</v>
      </c>
      <c r="J66" s="491" t="s">
        <v>880</v>
      </c>
      <c r="K66" s="502">
        <f t="shared" si="40"/>
        <v>7</v>
      </c>
      <c r="L66" s="498">
        <f t="shared" si="41"/>
        <v>527.83500000000004</v>
      </c>
      <c r="M66" s="508">
        <f t="shared" si="42"/>
        <v>7172.165</v>
      </c>
      <c r="N66" s="491">
        <v>1100</v>
      </c>
      <c r="O66" s="509" t="s">
        <v>556</v>
      </c>
      <c r="P66" s="510">
        <v>44350</v>
      </c>
      <c r="Q66" s="343"/>
      <c r="R66" s="314" t="s">
        <v>559</v>
      </c>
      <c r="S66" s="37"/>
      <c r="Y66" s="37"/>
      <c r="Z66" s="37"/>
    </row>
    <row r="67" spans="1:26" s="344" customFormat="1" ht="13.9" customHeight="1">
      <c r="A67" s="505">
        <v>3</v>
      </c>
      <c r="B67" s="506">
        <v>44349</v>
      </c>
      <c r="C67" s="507"/>
      <c r="D67" s="414" t="s">
        <v>868</v>
      </c>
      <c r="E67" s="432" t="s">
        <v>557</v>
      </c>
      <c r="F67" s="432">
        <v>1840</v>
      </c>
      <c r="G67" s="432">
        <v>1794</v>
      </c>
      <c r="H67" s="432">
        <v>1868.5</v>
      </c>
      <c r="I67" s="503" t="s">
        <v>873</v>
      </c>
      <c r="J67" s="491" t="s">
        <v>879</v>
      </c>
      <c r="K67" s="502">
        <f t="shared" ref="K67" si="43">H67-F67</f>
        <v>28.5</v>
      </c>
      <c r="L67" s="498">
        <f t="shared" ref="L67" si="44">(H67*N67)*0.07%</f>
        <v>359.68625000000003</v>
      </c>
      <c r="M67" s="508">
        <f t="shared" ref="M67" si="45">(K67*N67)-L67</f>
        <v>7477.8137500000003</v>
      </c>
      <c r="N67" s="491">
        <v>275</v>
      </c>
      <c r="O67" s="509" t="s">
        <v>556</v>
      </c>
      <c r="P67" s="510">
        <v>44350</v>
      </c>
      <c r="Q67" s="343"/>
      <c r="R67" s="314" t="s">
        <v>559</v>
      </c>
      <c r="S67" s="37"/>
      <c r="Y67" s="37"/>
      <c r="Z67" s="37"/>
    </row>
    <row r="68" spans="1:26" s="344" customFormat="1" ht="13.9" customHeight="1">
      <c r="A68" s="505">
        <v>4</v>
      </c>
      <c r="B68" s="506">
        <v>44349</v>
      </c>
      <c r="C68" s="507"/>
      <c r="D68" s="414" t="s">
        <v>869</v>
      </c>
      <c r="E68" s="432" t="s">
        <v>557</v>
      </c>
      <c r="F68" s="432">
        <v>4530</v>
      </c>
      <c r="G68" s="432">
        <v>4440</v>
      </c>
      <c r="H68" s="432">
        <v>4630</v>
      </c>
      <c r="I68" s="503" t="s">
        <v>874</v>
      </c>
      <c r="J68" s="491" t="s">
        <v>881</v>
      </c>
      <c r="K68" s="502">
        <f t="shared" ref="K68:K70" si="46">H68-F68</f>
        <v>100</v>
      </c>
      <c r="L68" s="498">
        <f t="shared" ref="L68:L70" si="47">(H68*N68)*0.07%</f>
        <v>405.12500000000006</v>
      </c>
      <c r="M68" s="508">
        <f t="shared" ref="M68:M70" si="48">(K68*N68)-L68</f>
        <v>12094.875</v>
      </c>
      <c r="N68" s="491">
        <v>125</v>
      </c>
      <c r="O68" s="509" t="s">
        <v>556</v>
      </c>
      <c r="P68" s="510">
        <v>44350</v>
      </c>
      <c r="Q68" s="343"/>
      <c r="R68" s="314" t="s">
        <v>559</v>
      </c>
      <c r="S68" s="37"/>
      <c r="Y68" s="37"/>
      <c r="Z68" s="37"/>
    </row>
    <row r="69" spans="1:26" s="344" customFormat="1" ht="13.9" customHeight="1">
      <c r="A69" s="505">
        <v>5</v>
      </c>
      <c r="B69" s="506">
        <v>44351</v>
      </c>
      <c r="C69" s="507"/>
      <c r="D69" s="414" t="s">
        <v>854</v>
      </c>
      <c r="E69" s="432" t="s">
        <v>557</v>
      </c>
      <c r="F69" s="432">
        <v>2334</v>
      </c>
      <c r="G69" s="432">
        <v>2289</v>
      </c>
      <c r="H69" s="432">
        <v>2362</v>
      </c>
      <c r="I69" s="503" t="s">
        <v>884</v>
      </c>
      <c r="J69" s="491" t="s">
        <v>901</v>
      </c>
      <c r="K69" s="502">
        <f t="shared" si="46"/>
        <v>28</v>
      </c>
      <c r="L69" s="498">
        <f t="shared" si="47"/>
        <v>496.0200000000001</v>
      </c>
      <c r="M69" s="508">
        <f t="shared" si="48"/>
        <v>7903.98</v>
      </c>
      <c r="N69" s="491">
        <v>300</v>
      </c>
      <c r="O69" s="509" t="s">
        <v>556</v>
      </c>
      <c r="P69" s="510">
        <v>44356</v>
      </c>
      <c r="Q69" s="343"/>
      <c r="R69" s="314" t="s">
        <v>559</v>
      </c>
      <c r="S69" s="37"/>
      <c r="Y69" s="37"/>
      <c r="Z69" s="37"/>
    </row>
    <row r="70" spans="1:26" s="344" customFormat="1" ht="13.9" customHeight="1">
      <c r="A70" s="527">
        <v>6</v>
      </c>
      <c r="B70" s="528">
        <v>44354</v>
      </c>
      <c r="C70" s="529"/>
      <c r="D70" s="471" t="s">
        <v>885</v>
      </c>
      <c r="E70" s="472" t="s">
        <v>557</v>
      </c>
      <c r="F70" s="472">
        <v>1221</v>
      </c>
      <c r="G70" s="472">
        <v>1197</v>
      </c>
      <c r="H70" s="472">
        <v>1200</v>
      </c>
      <c r="I70" s="472" t="s">
        <v>886</v>
      </c>
      <c r="J70" s="472" t="s">
        <v>902</v>
      </c>
      <c r="K70" s="501">
        <f t="shared" si="46"/>
        <v>-21</v>
      </c>
      <c r="L70" s="488">
        <f t="shared" si="47"/>
        <v>462.00000000000006</v>
      </c>
      <c r="M70" s="515">
        <f t="shared" si="48"/>
        <v>-12012</v>
      </c>
      <c r="N70" s="472">
        <v>550</v>
      </c>
      <c r="O70" s="516" t="s">
        <v>620</v>
      </c>
      <c r="P70" s="517">
        <v>44356</v>
      </c>
      <c r="Q70" s="343"/>
      <c r="R70" s="314" t="s">
        <v>559</v>
      </c>
      <c r="S70" s="37"/>
      <c r="Y70" s="37"/>
      <c r="Z70" s="37"/>
    </row>
    <row r="71" spans="1:26" s="344" customFormat="1" ht="13.9" customHeight="1">
      <c r="A71" s="527">
        <v>7</v>
      </c>
      <c r="B71" s="528">
        <v>44355</v>
      </c>
      <c r="C71" s="529"/>
      <c r="D71" s="471" t="s">
        <v>869</v>
      </c>
      <c r="E71" s="472" t="s">
        <v>557</v>
      </c>
      <c r="F71" s="472">
        <v>4650</v>
      </c>
      <c r="G71" s="472">
        <v>4540</v>
      </c>
      <c r="H71" s="472">
        <v>4580</v>
      </c>
      <c r="I71" s="472" t="s">
        <v>895</v>
      </c>
      <c r="J71" s="472" t="s">
        <v>903</v>
      </c>
      <c r="K71" s="501">
        <f t="shared" ref="K71" si="49">H71-F71</f>
        <v>-70</v>
      </c>
      <c r="L71" s="488">
        <f t="shared" ref="L71" si="50">(H71*N71)*0.07%</f>
        <v>400.75000000000006</v>
      </c>
      <c r="M71" s="515">
        <f t="shared" ref="M71" si="51">(K71*N71)-L71</f>
        <v>-9150.75</v>
      </c>
      <c r="N71" s="472">
        <v>125</v>
      </c>
      <c r="O71" s="516" t="s">
        <v>620</v>
      </c>
      <c r="P71" s="517">
        <v>44356</v>
      </c>
      <c r="Q71" s="343"/>
      <c r="R71" s="314" t="s">
        <v>559</v>
      </c>
      <c r="S71" s="37"/>
      <c r="Y71" s="37"/>
      <c r="Z71" s="37"/>
    </row>
    <row r="72" spans="1:26" s="344" customFormat="1" ht="13.9" customHeight="1">
      <c r="A72" s="505">
        <v>8</v>
      </c>
      <c r="B72" s="506">
        <v>44355</v>
      </c>
      <c r="C72" s="507"/>
      <c r="D72" s="414" t="s">
        <v>896</v>
      </c>
      <c r="E72" s="432" t="s">
        <v>557</v>
      </c>
      <c r="F72" s="432">
        <v>968</v>
      </c>
      <c r="G72" s="432">
        <v>949</v>
      </c>
      <c r="H72" s="432">
        <v>980</v>
      </c>
      <c r="I72" s="503" t="s">
        <v>897</v>
      </c>
      <c r="J72" s="491" t="s">
        <v>841</v>
      </c>
      <c r="K72" s="502">
        <f t="shared" ref="K72" si="52">H72-F72</f>
        <v>12</v>
      </c>
      <c r="L72" s="498">
        <f t="shared" ref="L72:L73" si="53">(H72*N72)*0.07%</f>
        <v>480.20000000000005</v>
      </c>
      <c r="M72" s="508">
        <f t="shared" ref="M72" si="54">(K72*N72)-L72</f>
        <v>7919.8</v>
      </c>
      <c r="N72" s="491">
        <v>700</v>
      </c>
      <c r="O72" s="509" t="s">
        <v>556</v>
      </c>
      <c r="P72" s="510">
        <v>44356</v>
      </c>
      <c r="Q72" s="343"/>
      <c r="R72" s="314" t="s">
        <v>559</v>
      </c>
      <c r="S72" s="37"/>
      <c r="Y72" s="37"/>
      <c r="Z72" s="37"/>
    </row>
    <row r="73" spans="1:26" s="344" customFormat="1" ht="13.9" customHeight="1">
      <c r="A73" s="603">
        <v>9</v>
      </c>
      <c r="B73" s="605">
        <v>44358</v>
      </c>
      <c r="C73" s="414" t="s">
        <v>918</v>
      </c>
      <c r="D73" s="490" t="s">
        <v>920</v>
      </c>
      <c r="E73" s="432" t="s">
        <v>557</v>
      </c>
      <c r="F73" s="432">
        <v>2216</v>
      </c>
      <c r="G73" s="432">
        <v>2145</v>
      </c>
      <c r="H73" s="432">
        <v>2255</v>
      </c>
      <c r="I73" s="491">
        <v>2300</v>
      </c>
      <c r="J73" s="607" t="s">
        <v>996</v>
      </c>
      <c r="K73" s="498">
        <f>H73-F73</f>
        <v>39</v>
      </c>
      <c r="L73" s="498">
        <f t="shared" si="53"/>
        <v>394.62500000000006</v>
      </c>
      <c r="M73" s="607">
        <f>(43.5*250)-494.63</f>
        <v>10380.370000000001</v>
      </c>
      <c r="N73" s="607">
        <v>250</v>
      </c>
      <c r="O73" s="599" t="s">
        <v>556</v>
      </c>
      <c r="P73" s="609">
        <v>44369</v>
      </c>
      <c r="Q73" s="343"/>
      <c r="R73" s="314" t="s">
        <v>559</v>
      </c>
      <c r="S73" s="37"/>
      <c r="Y73" s="37"/>
      <c r="Z73" s="37"/>
    </row>
    <row r="74" spans="1:26" s="344" customFormat="1" ht="13.9" customHeight="1">
      <c r="A74" s="604"/>
      <c r="B74" s="606"/>
      <c r="C74" s="414" t="s">
        <v>919</v>
      </c>
      <c r="D74" s="490" t="s">
        <v>921</v>
      </c>
      <c r="E74" s="432" t="s">
        <v>846</v>
      </c>
      <c r="F74" s="432">
        <v>37</v>
      </c>
      <c r="G74" s="432"/>
      <c r="H74" s="432">
        <v>32.5</v>
      </c>
      <c r="I74" s="491"/>
      <c r="J74" s="608"/>
      <c r="K74" s="499">
        <v>4.5</v>
      </c>
      <c r="L74" s="498">
        <v>100</v>
      </c>
      <c r="M74" s="608"/>
      <c r="N74" s="608"/>
      <c r="O74" s="600"/>
      <c r="P74" s="610"/>
      <c r="Q74" s="343"/>
      <c r="R74" s="314" t="s">
        <v>559</v>
      </c>
      <c r="S74" s="37"/>
      <c r="Y74" s="37"/>
      <c r="Z74" s="37"/>
    </row>
    <row r="75" spans="1:26" s="344" customFormat="1" ht="13.9" customHeight="1">
      <c r="A75" s="593">
        <v>10</v>
      </c>
      <c r="B75" s="595">
        <v>44361</v>
      </c>
      <c r="C75" s="475" t="s">
        <v>918</v>
      </c>
      <c r="D75" s="487" t="s">
        <v>929</v>
      </c>
      <c r="E75" s="476" t="s">
        <v>557</v>
      </c>
      <c r="F75" s="476">
        <v>5440</v>
      </c>
      <c r="G75" s="476">
        <v>5295</v>
      </c>
      <c r="H75" s="476">
        <v>5295</v>
      </c>
      <c r="I75" s="472">
        <v>5700</v>
      </c>
      <c r="J75" s="597" t="s">
        <v>965</v>
      </c>
      <c r="K75" s="488">
        <f>H75-F75</f>
        <v>-145</v>
      </c>
      <c r="L75" s="488">
        <f t="shared" ref="L75" si="55">(H75*N75)*0.07%</f>
        <v>463.31250000000006</v>
      </c>
      <c r="M75" s="597">
        <f>(-89*N75)-563.31</f>
        <v>-11688.31</v>
      </c>
      <c r="N75" s="597">
        <v>125</v>
      </c>
      <c r="O75" s="589" t="s">
        <v>620</v>
      </c>
      <c r="P75" s="591">
        <v>44364</v>
      </c>
      <c r="Q75" s="343"/>
      <c r="R75" s="314" t="s">
        <v>559</v>
      </c>
      <c r="S75" s="37"/>
      <c r="Y75" s="37"/>
      <c r="Z75" s="37"/>
    </row>
    <row r="76" spans="1:26" s="344" customFormat="1" ht="13.9" customHeight="1">
      <c r="A76" s="594"/>
      <c r="B76" s="596"/>
      <c r="C76" s="475" t="s">
        <v>919</v>
      </c>
      <c r="D76" s="487" t="s">
        <v>930</v>
      </c>
      <c r="E76" s="476" t="s">
        <v>846</v>
      </c>
      <c r="F76" s="476">
        <v>74</v>
      </c>
      <c r="G76" s="476">
        <v>18</v>
      </c>
      <c r="H76" s="476"/>
      <c r="I76" s="472"/>
      <c r="J76" s="598"/>
      <c r="K76" s="489">
        <f>F76-G76</f>
        <v>56</v>
      </c>
      <c r="L76" s="488">
        <v>100</v>
      </c>
      <c r="M76" s="598"/>
      <c r="N76" s="598"/>
      <c r="O76" s="590"/>
      <c r="P76" s="592"/>
      <c r="Q76" s="343"/>
      <c r="R76" s="314" t="s">
        <v>559</v>
      </c>
      <c r="S76" s="37"/>
      <c r="Y76" s="37"/>
      <c r="Z76" s="37"/>
    </row>
    <row r="77" spans="1:26" s="344" customFormat="1" ht="13.9" customHeight="1">
      <c r="A77" s="530">
        <v>11</v>
      </c>
      <c r="B77" s="506">
        <v>44362</v>
      </c>
      <c r="C77" s="414"/>
      <c r="D77" s="490" t="s">
        <v>935</v>
      </c>
      <c r="E77" s="432" t="s">
        <v>557</v>
      </c>
      <c r="F77" s="432">
        <v>1071</v>
      </c>
      <c r="G77" s="432">
        <v>1050</v>
      </c>
      <c r="H77" s="432">
        <v>1084</v>
      </c>
      <c r="I77" s="491" t="s">
        <v>936</v>
      </c>
      <c r="J77" s="491" t="s">
        <v>964</v>
      </c>
      <c r="K77" s="502">
        <f t="shared" ref="K77" si="56">H77-F77</f>
        <v>13</v>
      </c>
      <c r="L77" s="498">
        <f t="shared" ref="L77:L78" si="57">(H77*N77)*0.07%</f>
        <v>455.28000000000009</v>
      </c>
      <c r="M77" s="508">
        <f t="shared" ref="M77" si="58">(K77*N77)-L77</f>
        <v>7344.72</v>
      </c>
      <c r="N77" s="491">
        <v>600</v>
      </c>
      <c r="O77" s="509" t="s">
        <v>556</v>
      </c>
      <c r="P77" s="510">
        <v>44364</v>
      </c>
      <c r="Q77" s="343"/>
      <c r="R77" s="314" t="s">
        <v>559</v>
      </c>
      <c r="S77" s="37"/>
      <c r="Y77" s="37"/>
      <c r="Z77" s="37"/>
    </row>
    <row r="78" spans="1:26" s="344" customFormat="1" ht="13.9" customHeight="1">
      <c r="A78" s="603">
        <v>12</v>
      </c>
      <c r="B78" s="605">
        <v>44365</v>
      </c>
      <c r="C78" s="414" t="s">
        <v>918</v>
      </c>
      <c r="D78" s="490" t="s">
        <v>971</v>
      </c>
      <c r="E78" s="432" t="s">
        <v>557</v>
      </c>
      <c r="F78" s="432">
        <v>15500</v>
      </c>
      <c r="G78" s="432">
        <v>15370</v>
      </c>
      <c r="H78" s="432">
        <v>15595</v>
      </c>
      <c r="I78" s="491">
        <v>15700</v>
      </c>
      <c r="J78" s="607" t="s">
        <v>970</v>
      </c>
      <c r="K78" s="498">
        <f>H78-F78</f>
        <v>95</v>
      </c>
      <c r="L78" s="498">
        <f t="shared" si="57"/>
        <v>818.73750000000007</v>
      </c>
      <c r="M78" s="607">
        <f>(80*N78)-918.74</f>
        <v>5081.26</v>
      </c>
      <c r="N78" s="607">
        <v>75</v>
      </c>
      <c r="O78" s="599" t="s">
        <v>556</v>
      </c>
      <c r="P78" s="601">
        <v>44365</v>
      </c>
      <c r="Q78" s="343"/>
      <c r="R78" s="314" t="s">
        <v>559</v>
      </c>
      <c r="S78" s="37"/>
      <c r="Y78" s="37"/>
      <c r="Z78" s="37"/>
    </row>
    <row r="79" spans="1:26" s="344" customFormat="1" ht="13.9" customHeight="1">
      <c r="A79" s="604"/>
      <c r="B79" s="606"/>
      <c r="C79" s="414" t="s">
        <v>919</v>
      </c>
      <c r="D79" s="490" t="s">
        <v>972</v>
      </c>
      <c r="E79" s="432" t="s">
        <v>846</v>
      </c>
      <c r="F79" s="432">
        <v>102.5</v>
      </c>
      <c r="G79" s="432"/>
      <c r="H79" s="432">
        <v>117.5</v>
      </c>
      <c r="I79" s="491"/>
      <c r="J79" s="608"/>
      <c r="K79" s="499">
        <f>F79-H79</f>
        <v>-15</v>
      </c>
      <c r="L79" s="498">
        <v>100</v>
      </c>
      <c r="M79" s="608"/>
      <c r="N79" s="608"/>
      <c r="O79" s="600"/>
      <c r="P79" s="602"/>
      <c r="Q79" s="343"/>
      <c r="R79" s="314" t="s">
        <v>559</v>
      </c>
      <c r="S79" s="37"/>
      <c r="Y79" s="37"/>
      <c r="Z79" s="37"/>
    </row>
    <row r="80" spans="1:26" s="344" customFormat="1" ht="13.9" customHeight="1">
      <c r="A80" s="530">
        <v>13</v>
      </c>
      <c r="B80" s="531">
        <v>44365</v>
      </c>
      <c r="C80" s="414"/>
      <c r="D80" s="490" t="s">
        <v>973</v>
      </c>
      <c r="E80" s="432" t="s">
        <v>557</v>
      </c>
      <c r="F80" s="432">
        <v>1076</v>
      </c>
      <c r="G80" s="432">
        <v>1060</v>
      </c>
      <c r="H80" s="432">
        <v>1086</v>
      </c>
      <c r="I80" s="491" t="s">
        <v>936</v>
      </c>
      <c r="J80" s="491" t="s">
        <v>974</v>
      </c>
      <c r="K80" s="502">
        <f t="shared" ref="K80" si="59">H80-F80</f>
        <v>10</v>
      </c>
      <c r="L80" s="498">
        <f t="shared" ref="L80" si="60">(H80*N80)*0.07%</f>
        <v>646.17000000000007</v>
      </c>
      <c r="M80" s="508">
        <f t="shared" ref="M80" si="61">(K80*N80)-L80</f>
        <v>7853.83</v>
      </c>
      <c r="N80" s="491">
        <v>850</v>
      </c>
      <c r="O80" s="509" t="s">
        <v>556</v>
      </c>
      <c r="P80" s="511">
        <v>44365</v>
      </c>
      <c r="Q80" s="343"/>
      <c r="R80" s="314" t="s">
        <v>559</v>
      </c>
      <c r="S80" s="37"/>
      <c r="Y80" s="37"/>
      <c r="Z80" s="37"/>
    </row>
    <row r="81" spans="1:26" s="344" customFormat="1" ht="13.9" customHeight="1">
      <c r="A81" s="532">
        <v>14</v>
      </c>
      <c r="B81" s="533">
        <v>44365</v>
      </c>
      <c r="C81" s="523"/>
      <c r="D81" s="524" t="s">
        <v>975</v>
      </c>
      <c r="E81" s="525" t="s">
        <v>557</v>
      </c>
      <c r="F81" s="525">
        <v>981</v>
      </c>
      <c r="G81" s="525">
        <v>962</v>
      </c>
      <c r="H81" s="525">
        <v>982.5</v>
      </c>
      <c r="I81" s="526" t="s">
        <v>976</v>
      </c>
      <c r="J81" s="526" t="s">
        <v>1019</v>
      </c>
      <c r="K81" s="534">
        <f t="shared" ref="K81:K82" si="62">H81-F81</f>
        <v>1.5</v>
      </c>
      <c r="L81" s="535">
        <f t="shared" ref="L81:L82" si="63">(H81*N81)*0.07%</f>
        <v>481.42500000000007</v>
      </c>
      <c r="M81" s="536">
        <f t="shared" ref="M81:M82" si="64">(K81*N81)-L81</f>
        <v>568.57499999999993</v>
      </c>
      <c r="N81" s="526">
        <v>700</v>
      </c>
      <c r="O81" s="537" t="s">
        <v>665</v>
      </c>
      <c r="P81" s="538">
        <v>44371</v>
      </c>
      <c r="Q81" s="343"/>
      <c r="R81" s="314" t="s">
        <v>792</v>
      </c>
      <c r="S81" s="37"/>
      <c r="Y81" s="37"/>
      <c r="Z81" s="37"/>
    </row>
    <row r="82" spans="1:26" s="344" customFormat="1" ht="13.9" customHeight="1">
      <c r="A82" s="530">
        <v>15</v>
      </c>
      <c r="B82" s="531">
        <v>44371</v>
      </c>
      <c r="C82" s="414"/>
      <c r="D82" s="490" t="s">
        <v>1022</v>
      </c>
      <c r="E82" s="432" t="s">
        <v>557</v>
      </c>
      <c r="F82" s="432">
        <v>1034</v>
      </c>
      <c r="G82" s="432">
        <v>1014</v>
      </c>
      <c r="H82" s="432">
        <v>1049</v>
      </c>
      <c r="I82" s="491" t="s">
        <v>1024</v>
      </c>
      <c r="J82" s="491" t="s">
        <v>1023</v>
      </c>
      <c r="K82" s="502">
        <f t="shared" si="62"/>
        <v>15</v>
      </c>
      <c r="L82" s="498">
        <f t="shared" si="63"/>
        <v>440.58000000000004</v>
      </c>
      <c r="M82" s="508">
        <f t="shared" si="64"/>
        <v>8559.42</v>
      </c>
      <c r="N82" s="491">
        <v>600</v>
      </c>
      <c r="O82" s="509" t="s">
        <v>556</v>
      </c>
      <c r="P82" s="511">
        <v>44371</v>
      </c>
      <c r="Q82" s="343"/>
      <c r="R82" s="314" t="s">
        <v>559</v>
      </c>
      <c r="S82" s="37"/>
      <c r="Y82" s="37"/>
      <c r="Z82" s="37"/>
    </row>
    <row r="83" spans="1:26" s="344" customFormat="1" ht="13.9" customHeight="1">
      <c r="A83" s="539">
        <v>16</v>
      </c>
      <c r="B83" s="520">
        <v>44372</v>
      </c>
      <c r="C83" s="383"/>
      <c r="D83" s="477" t="s">
        <v>1032</v>
      </c>
      <c r="E83" s="384" t="s">
        <v>557</v>
      </c>
      <c r="F83" s="384" t="s">
        <v>1033</v>
      </c>
      <c r="G83" s="384">
        <v>4110</v>
      </c>
      <c r="H83" s="384"/>
      <c r="I83" s="478" t="s">
        <v>1034</v>
      </c>
      <c r="J83" s="478" t="s">
        <v>558</v>
      </c>
      <c r="K83" s="480"/>
      <c r="L83" s="479"/>
      <c r="M83" s="504"/>
      <c r="N83" s="504"/>
      <c r="O83" s="482"/>
      <c r="P83" s="483"/>
      <c r="Q83" s="343"/>
      <c r="R83" s="314" t="s">
        <v>792</v>
      </c>
      <c r="S83" s="37"/>
      <c r="Y83" s="37"/>
      <c r="Z83" s="37"/>
    </row>
    <row r="84" spans="1:26" s="344" customFormat="1" ht="13.9" customHeight="1">
      <c r="A84" s="574">
        <v>17</v>
      </c>
      <c r="B84" s="506">
        <v>44372</v>
      </c>
      <c r="C84" s="414"/>
      <c r="D84" s="490" t="s">
        <v>1035</v>
      </c>
      <c r="E84" s="432" t="s">
        <v>557</v>
      </c>
      <c r="F84" s="432">
        <v>1502</v>
      </c>
      <c r="G84" s="432">
        <v>1472</v>
      </c>
      <c r="H84" s="432">
        <v>1527.5</v>
      </c>
      <c r="I84" s="491">
        <v>1560</v>
      </c>
      <c r="J84" s="491" t="s">
        <v>1068</v>
      </c>
      <c r="K84" s="573">
        <f>H84-F84</f>
        <v>25.5</v>
      </c>
      <c r="L84" s="498">
        <f t="shared" ref="L84" si="65">(H84*N84)*0.07%</f>
        <v>507.89375000000007</v>
      </c>
      <c r="M84" s="508">
        <f t="shared" ref="M84" si="66">(K84*N84)-L84</f>
        <v>11604.606250000001</v>
      </c>
      <c r="N84" s="491">
        <v>475</v>
      </c>
      <c r="O84" s="509" t="s">
        <v>556</v>
      </c>
      <c r="P84" s="510">
        <v>44375</v>
      </c>
      <c r="Q84" s="343"/>
      <c r="R84" s="314" t="s">
        <v>792</v>
      </c>
      <c r="S84" s="37"/>
      <c r="Y84" s="37"/>
      <c r="Z84" s="37"/>
    </row>
    <row r="85" spans="1:26" s="344" customFormat="1" ht="13.9" customHeight="1">
      <c r="A85" s="539">
        <v>18</v>
      </c>
      <c r="B85" s="520">
        <v>44372</v>
      </c>
      <c r="C85" s="383"/>
      <c r="D85" s="477" t="s">
        <v>1038</v>
      </c>
      <c r="E85" s="384" t="s">
        <v>557</v>
      </c>
      <c r="F85" s="384" t="s">
        <v>1039</v>
      </c>
      <c r="G85" s="384">
        <v>1965</v>
      </c>
      <c r="H85" s="384"/>
      <c r="I85" s="478">
        <v>2100</v>
      </c>
      <c r="J85" s="478" t="s">
        <v>558</v>
      </c>
      <c r="K85" s="480"/>
      <c r="L85" s="479"/>
      <c r="M85" s="504"/>
      <c r="N85" s="504"/>
      <c r="O85" s="482"/>
      <c r="P85" s="483"/>
      <c r="Q85" s="343"/>
      <c r="R85" s="314" t="s">
        <v>559</v>
      </c>
      <c r="S85" s="37"/>
      <c r="Y85" s="37"/>
      <c r="Z85" s="37"/>
    </row>
    <row r="86" spans="1:26" s="344" customFormat="1" ht="13.9" customHeight="1">
      <c r="A86" s="574">
        <v>19</v>
      </c>
      <c r="B86" s="506">
        <v>44372</v>
      </c>
      <c r="C86" s="414"/>
      <c r="D86" s="490" t="s">
        <v>1040</v>
      </c>
      <c r="E86" s="432" t="s">
        <v>557</v>
      </c>
      <c r="F86" s="432">
        <v>764</v>
      </c>
      <c r="G86" s="432">
        <v>752</v>
      </c>
      <c r="H86" s="432">
        <v>771.5</v>
      </c>
      <c r="I86" s="491" t="s">
        <v>876</v>
      </c>
      <c r="J86" s="491" t="s">
        <v>1008</v>
      </c>
      <c r="K86" s="573">
        <f t="shared" ref="K86" si="67">H86-F86</f>
        <v>7.5</v>
      </c>
      <c r="L86" s="498">
        <f t="shared" ref="L86" si="68">(H86*N86)*0.07%</f>
        <v>648.06000000000006</v>
      </c>
      <c r="M86" s="508">
        <f t="shared" ref="M86" si="69">(K86*N86)-L86</f>
        <v>8351.94</v>
      </c>
      <c r="N86" s="491">
        <v>1200</v>
      </c>
      <c r="O86" s="509" t="s">
        <v>556</v>
      </c>
      <c r="P86" s="510">
        <v>44375</v>
      </c>
      <c r="Q86" s="343"/>
      <c r="R86" s="314" t="s">
        <v>559</v>
      </c>
      <c r="S86" s="37"/>
      <c r="Y86" s="37"/>
      <c r="Z86" s="37"/>
    </row>
    <row r="87" spans="1:26" s="344" customFormat="1" ht="13.9" customHeight="1">
      <c r="A87" s="539">
        <v>20</v>
      </c>
      <c r="B87" s="540">
        <v>44375</v>
      </c>
      <c r="C87" s="383"/>
      <c r="D87" s="477" t="s">
        <v>1052</v>
      </c>
      <c r="E87" s="384" t="s">
        <v>557</v>
      </c>
      <c r="F87" s="384" t="s">
        <v>1053</v>
      </c>
      <c r="G87" s="384">
        <v>640</v>
      </c>
      <c r="I87" s="384" t="s">
        <v>1054</v>
      </c>
      <c r="J87" s="504" t="s">
        <v>558</v>
      </c>
      <c r="K87" s="480"/>
      <c r="L87" s="479"/>
      <c r="M87" s="504"/>
      <c r="N87" s="504"/>
      <c r="O87" s="482"/>
      <c r="P87" s="483"/>
      <c r="Q87" s="343"/>
      <c r="R87" s="314"/>
      <c r="S87" s="37"/>
      <c r="Y87" s="37"/>
      <c r="Z87" s="37"/>
    </row>
    <row r="88" spans="1:26" s="344" customFormat="1" ht="13.9" customHeight="1">
      <c r="A88" s="574">
        <v>21</v>
      </c>
      <c r="B88" s="506">
        <v>44375</v>
      </c>
      <c r="C88" s="414"/>
      <c r="D88" s="490" t="s">
        <v>1055</v>
      </c>
      <c r="E88" s="432" t="s">
        <v>557</v>
      </c>
      <c r="F88" s="432">
        <v>427</v>
      </c>
      <c r="G88" s="432">
        <v>418</v>
      </c>
      <c r="H88" s="432">
        <v>432.5</v>
      </c>
      <c r="I88" s="491">
        <v>445</v>
      </c>
      <c r="J88" s="491" t="s">
        <v>999</v>
      </c>
      <c r="K88" s="573">
        <f t="shared" ref="K88" si="70">H88-F88</f>
        <v>5.5</v>
      </c>
      <c r="L88" s="498">
        <f t="shared" ref="L88" si="71">(H88*N88)*0.07%</f>
        <v>454.12500000000006</v>
      </c>
      <c r="M88" s="508">
        <f t="shared" ref="M88" si="72">(K88*N88)-L88</f>
        <v>7795.875</v>
      </c>
      <c r="N88" s="491">
        <v>1500</v>
      </c>
      <c r="O88" s="509" t="s">
        <v>556</v>
      </c>
      <c r="P88" s="511">
        <v>44375</v>
      </c>
      <c r="Q88" s="343"/>
      <c r="R88" s="314"/>
      <c r="S88" s="37"/>
      <c r="Y88" s="37"/>
      <c r="Z88" s="37"/>
    </row>
    <row r="89" spans="1:26" s="344" customFormat="1" ht="13.9" customHeight="1">
      <c r="A89" s="539">
        <v>22</v>
      </c>
      <c r="B89" s="540">
        <v>44375</v>
      </c>
      <c r="C89" s="383"/>
      <c r="D89" s="477" t="s">
        <v>1056</v>
      </c>
      <c r="E89" s="384" t="s">
        <v>557</v>
      </c>
      <c r="F89" s="384" t="s">
        <v>1057</v>
      </c>
      <c r="G89" s="384">
        <v>1148</v>
      </c>
      <c r="H89" s="384"/>
      <c r="I89" s="478">
        <v>1195</v>
      </c>
      <c r="J89" s="504" t="s">
        <v>558</v>
      </c>
      <c r="K89" s="480"/>
      <c r="L89" s="479"/>
      <c r="M89" s="504"/>
      <c r="N89" s="504"/>
      <c r="O89" s="482"/>
      <c r="P89" s="483"/>
      <c r="Q89" s="343"/>
      <c r="R89" s="314"/>
      <c r="S89" s="37"/>
      <c r="Y89" s="37"/>
      <c r="Z89" s="37"/>
    </row>
    <row r="90" spans="1:26" s="344" customFormat="1" ht="13.9" customHeight="1">
      <c r="A90" s="539">
        <v>23</v>
      </c>
      <c r="B90" s="540">
        <v>44375</v>
      </c>
      <c r="C90" s="383"/>
      <c r="D90" s="477" t="s">
        <v>1058</v>
      </c>
      <c r="E90" s="384" t="s">
        <v>846</v>
      </c>
      <c r="F90" s="384" t="s">
        <v>1059</v>
      </c>
      <c r="G90" s="384">
        <v>15970</v>
      </c>
      <c r="H90" s="384"/>
      <c r="I90" s="478" t="s">
        <v>1060</v>
      </c>
      <c r="J90" s="504" t="s">
        <v>558</v>
      </c>
      <c r="K90" s="480"/>
      <c r="L90" s="479"/>
      <c r="M90" s="504"/>
      <c r="N90" s="504"/>
      <c r="O90" s="482"/>
      <c r="P90" s="483"/>
      <c r="Q90" s="343"/>
      <c r="R90" s="314"/>
      <c r="S90" s="37"/>
      <c r="Y90" s="37"/>
      <c r="Z90" s="37"/>
    </row>
    <row r="91" spans="1:26" s="344" customFormat="1" ht="13.9" customHeight="1">
      <c r="A91" s="539"/>
      <c r="B91" s="540"/>
      <c r="C91" s="383"/>
      <c r="D91" s="477"/>
      <c r="E91" s="384"/>
      <c r="F91" s="384"/>
      <c r="G91" s="384"/>
      <c r="H91" s="384"/>
      <c r="I91" s="478"/>
      <c r="J91" s="504"/>
      <c r="K91" s="480"/>
      <c r="L91" s="479"/>
      <c r="M91" s="504"/>
      <c r="N91" s="504"/>
      <c r="O91" s="482"/>
      <c r="P91" s="483"/>
      <c r="Q91" s="343"/>
      <c r="R91" s="314"/>
      <c r="S91" s="37"/>
      <c r="Y91" s="37"/>
      <c r="Z91" s="37"/>
    </row>
    <row r="92" spans="1:26" s="344" customFormat="1" ht="13.9" customHeight="1">
      <c r="A92" s="539"/>
      <c r="B92" s="540"/>
      <c r="C92" s="383"/>
      <c r="D92" s="477"/>
      <c r="E92" s="384"/>
      <c r="F92" s="384"/>
      <c r="G92" s="384"/>
      <c r="H92" s="384"/>
      <c r="I92" s="478"/>
      <c r="J92" s="504"/>
      <c r="K92" s="480"/>
      <c r="L92" s="479"/>
      <c r="M92" s="504"/>
      <c r="N92" s="504"/>
      <c r="O92" s="482"/>
      <c r="P92" s="483"/>
      <c r="Q92" s="343"/>
      <c r="R92" s="314"/>
      <c r="S92" s="37"/>
      <c r="Y92" s="37"/>
      <c r="Z92" s="37"/>
    </row>
    <row r="93" spans="1:26" s="344" customFormat="1" ht="13.9" customHeight="1">
      <c r="A93" s="539"/>
      <c r="B93" s="540"/>
      <c r="C93" s="383"/>
      <c r="D93" s="477"/>
      <c r="E93" s="384"/>
      <c r="F93" s="384"/>
      <c r="G93" s="384"/>
      <c r="H93" s="384"/>
      <c r="I93" s="478"/>
      <c r="J93" s="504"/>
      <c r="K93" s="480"/>
      <c r="L93" s="479"/>
      <c r="M93" s="504"/>
      <c r="N93" s="504"/>
      <c r="O93" s="482"/>
      <c r="P93" s="483"/>
      <c r="Q93" s="343"/>
      <c r="R93" s="314"/>
      <c r="S93" s="37"/>
      <c r="Y93" s="37"/>
      <c r="Z93" s="37"/>
    </row>
    <row r="94" spans="1:26" s="344" customFormat="1" ht="13.9" customHeight="1">
      <c r="A94" s="473"/>
      <c r="B94" s="474"/>
      <c r="C94" s="383"/>
      <c r="D94" s="477"/>
      <c r="E94" s="384"/>
      <c r="F94" s="384"/>
      <c r="G94" s="384"/>
      <c r="H94" s="384"/>
      <c r="I94" s="478"/>
      <c r="J94" s="481"/>
      <c r="K94" s="480"/>
      <c r="L94" s="479"/>
      <c r="M94" s="481"/>
      <c r="N94" s="481"/>
      <c r="O94" s="482"/>
      <c r="P94" s="483"/>
      <c r="Q94" s="343"/>
      <c r="R94" s="314"/>
      <c r="S94" s="37"/>
      <c r="Y94" s="37"/>
      <c r="Z94" s="37"/>
    </row>
    <row r="95" spans="1:26" s="344" customFormat="1" ht="13.9" customHeight="1">
      <c r="A95" s="447"/>
      <c r="B95" s="388"/>
      <c r="C95" s="389"/>
      <c r="D95" s="383"/>
      <c r="E95" s="384"/>
      <c r="F95" s="384"/>
      <c r="G95" s="478"/>
      <c r="H95" s="384"/>
      <c r="I95" s="478"/>
      <c r="J95" s="478"/>
      <c r="K95" s="478"/>
      <c r="L95" s="480"/>
      <c r="M95" s="484"/>
      <c r="N95" s="478"/>
      <c r="O95" s="485"/>
      <c r="P95" s="486"/>
      <c r="Q95" s="343"/>
      <c r="R95" s="314"/>
      <c r="S95" s="37"/>
      <c r="Y95" s="37"/>
      <c r="Z95" s="37"/>
    </row>
    <row r="96" spans="1:26" s="344" customFormat="1" ht="13.9" customHeight="1">
      <c r="A96" s="400"/>
      <c r="B96" s="394"/>
      <c r="C96" s="401"/>
      <c r="D96" s="402"/>
      <c r="E96" s="334"/>
      <c r="F96" s="370"/>
      <c r="G96" s="370"/>
      <c r="H96" s="370"/>
      <c r="I96" s="369"/>
      <c r="J96" s="369"/>
      <c r="K96" s="369"/>
      <c r="L96" s="369"/>
      <c r="M96" s="369"/>
      <c r="N96" s="369"/>
      <c r="O96" s="369"/>
      <c r="P96" s="369"/>
      <c r="Q96" s="343"/>
      <c r="R96" s="314"/>
      <c r="S96" s="37"/>
      <c r="Y96" s="37"/>
      <c r="Z96" s="37"/>
    </row>
    <row r="97" spans="1:34" s="3" customFormat="1">
      <c r="A97" s="41"/>
      <c r="B97" s="42"/>
      <c r="C97" s="43"/>
      <c r="D97" s="44"/>
      <c r="E97" s="45"/>
      <c r="F97" s="46"/>
      <c r="G97" s="46"/>
      <c r="H97" s="46"/>
      <c r="I97" s="46"/>
      <c r="J97" s="14"/>
      <c r="K97" s="88"/>
      <c r="L97" s="88"/>
      <c r="M97" s="14"/>
      <c r="N97" s="13"/>
      <c r="O97" s="89"/>
      <c r="P97" s="2"/>
      <c r="Q97" s="1"/>
      <c r="R97" s="14"/>
      <c r="Z97" s="6"/>
      <c r="AA97" s="6"/>
      <c r="AB97" s="6"/>
      <c r="AC97" s="6"/>
      <c r="AD97" s="6"/>
      <c r="AE97" s="6"/>
      <c r="AF97" s="6"/>
      <c r="AG97" s="6"/>
      <c r="AH97" s="6"/>
    </row>
    <row r="98" spans="1:34" s="3" customFormat="1" ht="15">
      <c r="A98" s="47" t="s">
        <v>573</v>
      </c>
      <c r="B98" s="47"/>
      <c r="C98" s="47"/>
      <c r="D98" s="47"/>
      <c r="E98" s="48"/>
      <c r="F98" s="46"/>
      <c r="G98" s="46"/>
      <c r="H98" s="46"/>
      <c r="I98" s="46"/>
      <c r="J98" s="50"/>
      <c r="K98" s="9"/>
      <c r="L98" s="9"/>
      <c r="M98" s="9"/>
      <c r="N98" s="8"/>
      <c r="O98" s="50"/>
      <c r="P98" s="2"/>
      <c r="Q98" s="1"/>
      <c r="R98" s="14"/>
      <c r="Z98" s="6"/>
      <c r="AA98" s="6"/>
      <c r="AB98" s="6"/>
      <c r="AC98" s="6"/>
      <c r="AD98" s="6"/>
      <c r="AE98" s="6"/>
      <c r="AF98" s="6"/>
      <c r="AG98" s="6"/>
      <c r="AH98" s="6"/>
    </row>
    <row r="99" spans="1:34" s="3" customFormat="1" ht="38.25">
      <c r="A99" s="18" t="s">
        <v>16</v>
      </c>
      <c r="B99" s="18" t="s">
        <v>534</v>
      </c>
      <c r="C99" s="18"/>
      <c r="D99" s="19" t="s">
        <v>545</v>
      </c>
      <c r="E99" s="18" t="s">
        <v>546</v>
      </c>
      <c r="F99" s="18" t="s">
        <v>547</v>
      </c>
      <c r="G99" s="49" t="s">
        <v>566</v>
      </c>
      <c r="H99" s="18" t="s">
        <v>549</v>
      </c>
      <c r="I99" s="18" t="s">
        <v>550</v>
      </c>
      <c r="J99" s="17" t="s">
        <v>551</v>
      </c>
      <c r="K99" s="17" t="s">
        <v>574</v>
      </c>
      <c r="L99" s="60" t="s">
        <v>818</v>
      </c>
      <c r="M99" s="74" t="s">
        <v>568</v>
      </c>
      <c r="N99" s="18" t="s">
        <v>569</v>
      </c>
      <c r="O99" s="18" t="s">
        <v>554</v>
      </c>
      <c r="P99" s="19" t="s">
        <v>555</v>
      </c>
      <c r="Q99" s="1"/>
      <c r="R99" s="14"/>
      <c r="Z99" s="6"/>
      <c r="AA99" s="6"/>
      <c r="AB99" s="6"/>
      <c r="AC99" s="6"/>
      <c r="AD99" s="6"/>
      <c r="AE99" s="6"/>
      <c r="AF99" s="6"/>
      <c r="AG99" s="6"/>
      <c r="AH99" s="6"/>
    </row>
    <row r="100" spans="1:34" s="37" customFormat="1" ht="14.25">
      <c r="A100" s="505">
        <v>1</v>
      </c>
      <c r="B100" s="506">
        <v>44344</v>
      </c>
      <c r="C100" s="507"/>
      <c r="D100" s="414" t="s">
        <v>937</v>
      </c>
      <c r="E100" s="432" t="s">
        <v>846</v>
      </c>
      <c r="F100" s="432">
        <v>2.5499999999999998</v>
      </c>
      <c r="G100" s="432">
        <v>3.8</v>
      </c>
      <c r="H100" s="432">
        <v>1.4</v>
      </c>
      <c r="I100" s="491">
        <v>0.1</v>
      </c>
      <c r="J100" s="491" t="s">
        <v>926</v>
      </c>
      <c r="K100" s="491">
        <f>F100-H100</f>
        <v>1.1499999999999999</v>
      </c>
      <c r="L100" s="491">
        <v>100</v>
      </c>
      <c r="M100" s="508">
        <f t="shared" ref="M100:M105" si="73">(K100*N100)-L100</f>
        <v>4500</v>
      </c>
      <c r="N100" s="491">
        <v>4000</v>
      </c>
      <c r="O100" s="509" t="s">
        <v>556</v>
      </c>
      <c r="P100" s="510">
        <v>44361</v>
      </c>
      <c r="Q100" s="343"/>
      <c r="R100" s="314" t="s">
        <v>792</v>
      </c>
      <c r="Z100" s="344"/>
      <c r="AA100" s="344"/>
      <c r="AB100" s="344"/>
      <c r="AC100" s="344"/>
      <c r="AD100" s="344"/>
      <c r="AE100" s="344"/>
      <c r="AF100" s="344"/>
      <c r="AG100" s="344"/>
      <c r="AH100" s="344"/>
    </row>
    <row r="101" spans="1:34" s="37" customFormat="1" ht="14.25">
      <c r="A101" s="505">
        <v>2</v>
      </c>
      <c r="B101" s="506">
        <v>44347</v>
      </c>
      <c r="C101" s="507"/>
      <c r="D101" s="414" t="s">
        <v>860</v>
      </c>
      <c r="E101" s="432" t="s">
        <v>557</v>
      </c>
      <c r="F101" s="432">
        <v>64</v>
      </c>
      <c r="G101" s="432">
        <v>17</v>
      </c>
      <c r="H101" s="432">
        <v>76</v>
      </c>
      <c r="I101" s="491" t="s">
        <v>850</v>
      </c>
      <c r="J101" s="491" t="s">
        <v>841</v>
      </c>
      <c r="K101" s="491">
        <f t="shared" ref="K101:K106" si="74">H101-F101</f>
        <v>12</v>
      </c>
      <c r="L101" s="491">
        <v>100</v>
      </c>
      <c r="M101" s="508">
        <f t="shared" si="73"/>
        <v>800</v>
      </c>
      <c r="N101" s="491">
        <v>75</v>
      </c>
      <c r="O101" s="509" t="s">
        <v>556</v>
      </c>
      <c r="P101" s="510">
        <v>44348</v>
      </c>
      <c r="Q101" s="343"/>
      <c r="R101" s="314" t="s">
        <v>559</v>
      </c>
      <c r="Z101" s="344"/>
      <c r="AA101" s="344"/>
      <c r="AB101" s="344"/>
      <c r="AC101" s="344"/>
      <c r="AD101" s="344"/>
      <c r="AE101" s="344"/>
      <c r="AF101" s="344"/>
      <c r="AG101" s="344"/>
      <c r="AH101" s="344"/>
    </row>
    <row r="102" spans="1:34" s="37" customFormat="1" ht="15">
      <c r="A102" s="505">
        <v>3</v>
      </c>
      <c r="B102" s="506">
        <v>44349</v>
      </c>
      <c r="C102" s="507"/>
      <c r="D102" s="414" t="s">
        <v>870</v>
      </c>
      <c r="E102" s="432" t="s">
        <v>557</v>
      </c>
      <c r="F102" s="432">
        <v>57.5</v>
      </c>
      <c r="G102" s="432">
        <v>17</v>
      </c>
      <c r="H102" s="432">
        <v>71.5</v>
      </c>
      <c r="I102" s="491" t="s">
        <v>871</v>
      </c>
      <c r="J102" s="491" t="s">
        <v>872</v>
      </c>
      <c r="K102" s="491">
        <f t="shared" si="74"/>
        <v>14</v>
      </c>
      <c r="L102" s="491">
        <v>100</v>
      </c>
      <c r="M102" s="508">
        <f t="shared" si="73"/>
        <v>950</v>
      </c>
      <c r="N102" s="491">
        <v>75</v>
      </c>
      <c r="O102" s="509" t="s">
        <v>556</v>
      </c>
      <c r="P102" s="511">
        <v>44349</v>
      </c>
      <c r="Q102" s="343"/>
      <c r="R102" s="314" t="s">
        <v>559</v>
      </c>
      <c r="Z102" s="344"/>
      <c r="AA102" s="344"/>
      <c r="AB102" s="344"/>
      <c r="AC102" s="344"/>
      <c r="AD102" s="344"/>
      <c r="AE102" s="344"/>
      <c r="AF102" s="344"/>
      <c r="AG102" s="344"/>
      <c r="AH102" s="344"/>
    </row>
    <row r="103" spans="1:34" s="37" customFormat="1" ht="15">
      <c r="A103" s="505">
        <v>4</v>
      </c>
      <c r="B103" s="506">
        <v>44354</v>
      </c>
      <c r="C103" s="507"/>
      <c r="D103" s="414" t="s">
        <v>888</v>
      </c>
      <c r="E103" s="432" t="s">
        <v>557</v>
      </c>
      <c r="F103" s="432">
        <v>40.5</v>
      </c>
      <c r="G103" s="432">
        <v>27</v>
      </c>
      <c r="H103" s="432">
        <v>52.5</v>
      </c>
      <c r="I103" s="491" t="s">
        <v>889</v>
      </c>
      <c r="J103" s="491" t="s">
        <v>841</v>
      </c>
      <c r="K103" s="491">
        <f t="shared" si="74"/>
        <v>12</v>
      </c>
      <c r="L103" s="491">
        <v>100</v>
      </c>
      <c r="M103" s="508">
        <f t="shared" si="73"/>
        <v>3800</v>
      </c>
      <c r="N103" s="491">
        <v>325</v>
      </c>
      <c r="O103" s="509" t="s">
        <v>556</v>
      </c>
      <c r="P103" s="511">
        <v>44354</v>
      </c>
      <c r="Q103" s="343"/>
      <c r="R103" s="314" t="s">
        <v>559</v>
      </c>
      <c r="Z103" s="344"/>
      <c r="AA103" s="344"/>
      <c r="AB103" s="344"/>
      <c r="AC103" s="344"/>
      <c r="AD103" s="344"/>
      <c r="AE103" s="344"/>
      <c r="AF103" s="344"/>
      <c r="AG103" s="344"/>
      <c r="AH103" s="344"/>
    </row>
    <row r="104" spans="1:34" s="37" customFormat="1" ht="14.25">
      <c r="A104" s="505">
        <v>5</v>
      </c>
      <c r="B104" s="506">
        <v>44356</v>
      </c>
      <c r="C104" s="507"/>
      <c r="D104" s="414" t="s">
        <v>904</v>
      </c>
      <c r="E104" s="432" t="s">
        <v>557</v>
      </c>
      <c r="F104" s="432">
        <v>18</v>
      </c>
      <c r="G104" s="432">
        <v>9</v>
      </c>
      <c r="H104" s="432">
        <v>22</v>
      </c>
      <c r="I104" s="491" t="s">
        <v>905</v>
      </c>
      <c r="J104" s="491" t="s">
        <v>911</v>
      </c>
      <c r="K104" s="491">
        <f t="shared" si="74"/>
        <v>4</v>
      </c>
      <c r="L104" s="491">
        <v>100</v>
      </c>
      <c r="M104" s="508">
        <f t="shared" si="73"/>
        <v>2300</v>
      </c>
      <c r="N104" s="491">
        <v>600</v>
      </c>
      <c r="O104" s="509" t="s">
        <v>556</v>
      </c>
      <c r="P104" s="510">
        <v>44357</v>
      </c>
      <c r="Q104" s="343"/>
      <c r="R104" s="314" t="s">
        <v>559</v>
      </c>
      <c r="Z104" s="344"/>
      <c r="AA104" s="344"/>
      <c r="AB104" s="344"/>
      <c r="AC104" s="344"/>
      <c r="AD104" s="344"/>
      <c r="AE104" s="344"/>
      <c r="AF104" s="344"/>
      <c r="AG104" s="344"/>
      <c r="AH104" s="344"/>
    </row>
    <row r="105" spans="1:34" s="37" customFormat="1" ht="14.25">
      <c r="A105" s="512">
        <v>6</v>
      </c>
      <c r="B105" s="513">
        <v>44357</v>
      </c>
      <c r="C105" s="514"/>
      <c r="D105" s="475" t="s">
        <v>909</v>
      </c>
      <c r="E105" s="476" t="s">
        <v>557</v>
      </c>
      <c r="F105" s="476">
        <v>63.5</v>
      </c>
      <c r="G105" s="476">
        <v>17</v>
      </c>
      <c r="H105" s="476">
        <v>17</v>
      </c>
      <c r="I105" s="472" t="s">
        <v>910</v>
      </c>
      <c r="J105" s="472" t="s">
        <v>925</v>
      </c>
      <c r="K105" s="472">
        <f t="shared" si="74"/>
        <v>-46.5</v>
      </c>
      <c r="L105" s="472">
        <v>100</v>
      </c>
      <c r="M105" s="515">
        <f t="shared" si="73"/>
        <v>-3587.5</v>
      </c>
      <c r="N105" s="472">
        <v>75</v>
      </c>
      <c r="O105" s="516" t="s">
        <v>620</v>
      </c>
      <c r="P105" s="517">
        <v>44361</v>
      </c>
      <c r="Q105" s="343"/>
      <c r="R105" s="314" t="s">
        <v>559</v>
      </c>
      <c r="Z105" s="344"/>
      <c r="AA105" s="344"/>
      <c r="AB105" s="344"/>
      <c r="AC105" s="344"/>
      <c r="AD105" s="344"/>
      <c r="AE105" s="344"/>
      <c r="AF105" s="344"/>
      <c r="AG105" s="344"/>
      <c r="AH105" s="344"/>
    </row>
    <row r="106" spans="1:34" s="37" customFormat="1" ht="14.25">
      <c r="A106" s="512">
        <v>7</v>
      </c>
      <c r="B106" s="513">
        <v>44358</v>
      </c>
      <c r="C106" s="514"/>
      <c r="D106" s="475" t="s">
        <v>916</v>
      </c>
      <c r="E106" s="476" t="s">
        <v>557</v>
      </c>
      <c r="F106" s="476">
        <v>8.25</v>
      </c>
      <c r="G106" s="476">
        <v>4.5</v>
      </c>
      <c r="H106" s="476">
        <v>4.5</v>
      </c>
      <c r="I106" s="472" t="s">
        <v>917</v>
      </c>
      <c r="J106" s="472" t="s">
        <v>946</v>
      </c>
      <c r="K106" s="472">
        <f t="shared" si="74"/>
        <v>-3.75</v>
      </c>
      <c r="L106" s="472">
        <v>100</v>
      </c>
      <c r="M106" s="515">
        <f t="shared" ref="M106" si="75">(K106*N106)-L106</f>
        <v>-5912.5</v>
      </c>
      <c r="N106" s="472">
        <v>1550</v>
      </c>
      <c r="O106" s="516" t="s">
        <v>620</v>
      </c>
      <c r="P106" s="517">
        <v>44363</v>
      </c>
      <c r="Q106" s="343"/>
      <c r="R106" s="314" t="s">
        <v>559</v>
      </c>
      <c r="Z106" s="344"/>
      <c r="AA106" s="344"/>
      <c r="AB106" s="344"/>
      <c r="AC106" s="344"/>
      <c r="AD106" s="344"/>
      <c r="AE106" s="344"/>
      <c r="AF106" s="344"/>
      <c r="AG106" s="344"/>
      <c r="AH106" s="344"/>
    </row>
    <row r="107" spans="1:34" s="37" customFormat="1" ht="14.25">
      <c r="A107" s="505">
        <v>8</v>
      </c>
      <c r="B107" s="506">
        <v>44362</v>
      </c>
      <c r="C107" s="507"/>
      <c r="D107" s="414" t="s">
        <v>938</v>
      </c>
      <c r="E107" s="432" t="s">
        <v>846</v>
      </c>
      <c r="F107" s="432">
        <v>2.1</v>
      </c>
      <c r="G107" s="432">
        <v>3.6</v>
      </c>
      <c r="H107" s="432">
        <v>0.95</v>
      </c>
      <c r="I107" s="491">
        <v>0.1</v>
      </c>
      <c r="J107" s="491" t="s">
        <v>926</v>
      </c>
      <c r="K107" s="491">
        <f>F107-H107</f>
        <v>1.1500000000000001</v>
      </c>
      <c r="L107" s="491">
        <v>100</v>
      </c>
      <c r="M107" s="508">
        <f t="shared" ref="M107" si="76">(K107*N107)-L107</f>
        <v>4500.0000000000009</v>
      </c>
      <c r="N107" s="491">
        <v>4000</v>
      </c>
      <c r="O107" s="509" t="s">
        <v>556</v>
      </c>
      <c r="P107" s="510">
        <v>44363</v>
      </c>
      <c r="Q107" s="343"/>
      <c r="R107" s="314" t="s">
        <v>792</v>
      </c>
      <c r="Z107" s="344"/>
      <c r="AA107" s="344"/>
      <c r="AB107" s="344"/>
      <c r="AC107" s="344"/>
      <c r="AD107" s="344"/>
      <c r="AE107" s="344"/>
      <c r="AF107" s="344"/>
      <c r="AG107" s="344"/>
      <c r="AH107" s="344"/>
    </row>
    <row r="108" spans="1:34" s="37" customFormat="1" ht="14.25">
      <c r="A108" s="505">
        <v>9</v>
      </c>
      <c r="B108" s="506">
        <v>44362</v>
      </c>
      <c r="C108" s="507"/>
      <c r="D108" s="414" t="s">
        <v>931</v>
      </c>
      <c r="E108" s="432" t="s">
        <v>557</v>
      </c>
      <c r="F108" s="432">
        <v>145</v>
      </c>
      <c r="G108" s="432">
        <v>40</v>
      </c>
      <c r="H108" s="432">
        <v>210</v>
      </c>
      <c r="I108" s="491" t="s">
        <v>932</v>
      </c>
      <c r="J108" s="491" t="s">
        <v>947</v>
      </c>
      <c r="K108" s="491">
        <f>H108-F108</f>
        <v>65</v>
      </c>
      <c r="L108" s="491">
        <v>100</v>
      </c>
      <c r="M108" s="508">
        <f t="shared" ref="M108:M111" si="77">(K108*N108)-L108</f>
        <v>1525</v>
      </c>
      <c r="N108" s="491">
        <v>25</v>
      </c>
      <c r="O108" s="509" t="s">
        <v>556</v>
      </c>
      <c r="P108" s="510">
        <v>44363</v>
      </c>
      <c r="Q108" s="343"/>
      <c r="R108" s="314" t="s">
        <v>792</v>
      </c>
      <c r="Z108" s="344"/>
      <c r="AA108" s="344"/>
      <c r="AB108" s="344"/>
      <c r="AC108" s="344"/>
      <c r="AD108" s="344"/>
      <c r="AE108" s="344"/>
      <c r="AF108" s="344"/>
      <c r="AG108" s="344"/>
      <c r="AH108" s="344"/>
    </row>
    <row r="109" spans="1:34" s="37" customFormat="1" ht="14.25">
      <c r="A109" s="505">
        <v>10</v>
      </c>
      <c r="B109" s="506">
        <v>44362</v>
      </c>
      <c r="C109" s="507"/>
      <c r="D109" s="414" t="s">
        <v>939</v>
      </c>
      <c r="E109" s="432" t="s">
        <v>846</v>
      </c>
      <c r="F109" s="432">
        <v>2.4500000000000002</v>
      </c>
      <c r="G109" s="432">
        <v>4</v>
      </c>
      <c r="H109" s="432">
        <v>1.45</v>
      </c>
      <c r="I109" s="491">
        <v>0.1</v>
      </c>
      <c r="J109" s="491" t="s">
        <v>945</v>
      </c>
      <c r="K109" s="491">
        <f>F109-H109</f>
        <v>1.0000000000000002</v>
      </c>
      <c r="L109" s="491">
        <v>100</v>
      </c>
      <c r="M109" s="508">
        <f t="shared" si="77"/>
        <v>2900.0000000000005</v>
      </c>
      <c r="N109" s="491">
        <v>3000</v>
      </c>
      <c r="O109" s="509" t="s">
        <v>556</v>
      </c>
      <c r="P109" s="510">
        <v>44363</v>
      </c>
      <c r="Q109" s="343"/>
      <c r="R109" s="314" t="s">
        <v>559</v>
      </c>
      <c r="Z109" s="344"/>
      <c r="AA109" s="344"/>
      <c r="AB109" s="344"/>
      <c r="AC109" s="344"/>
      <c r="AD109" s="344"/>
      <c r="AE109" s="344"/>
      <c r="AF109" s="344"/>
      <c r="AG109" s="344"/>
      <c r="AH109" s="344"/>
    </row>
    <row r="110" spans="1:34" s="37" customFormat="1" ht="14.25">
      <c r="A110" s="512">
        <v>11</v>
      </c>
      <c r="B110" s="513">
        <v>44363</v>
      </c>
      <c r="C110" s="514"/>
      <c r="D110" s="475" t="s">
        <v>950</v>
      </c>
      <c r="E110" s="476" t="s">
        <v>557</v>
      </c>
      <c r="F110" s="476">
        <v>21.5</v>
      </c>
      <c r="G110" s="476">
        <v>11</v>
      </c>
      <c r="H110" s="476">
        <v>12</v>
      </c>
      <c r="I110" s="472">
        <v>40</v>
      </c>
      <c r="J110" s="472" t="s">
        <v>958</v>
      </c>
      <c r="K110" s="472">
        <f>H110-F110</f>
        <v>-9.5</v>
      </c>
      <c r="L110" s="472">
        <v>100</v>
      </c>
      <c r="M110" s="515">
        <f t="shared" si="77"/>
        <v>-5325</v>
      </c>
      <c r="N110" s="472">
        <v>550</v>
      </c>
      <c r="O110" s="516" t="s">
        <v>620</v>
      </c>
      <c r="P110" s="517">
        <v>44364</v>
      </c>
      <c r="Q110" s="343"/>
      <c r="R110" s="314" t="s">
        <v>792</v>
      </c>
      <c r="Z110" s="344"/>
      <c r="AA110" s="344"/>
      <c r="AB110" s="344"/>
      <c r="AC110" s="344"/>
      <c r="AD110" s="344"/>
      <c r="AE110" s="344"/>
      <c r="AF110" s="344"/>
      <c r="AG110" s="344"/>
      <c r="AH110" s="344"/>
    </row>
    <row r="111" spans="1:34" s="37" customFormat="1" ht="14.25">
      <c r="A111" s="512">
        <v>12</v>
      </c>
      <c r="B111" s="513">
        <v>44364</v>
      </c>
      <c r="C111" s="514"/>
      <c r="D111" s="475" t="s">
        <v>956</v>
      </c>
      <c r="E111" s="476" t="s">
        <v>557</v>
      </c>
      <c r="F111" s="476">
        <v>340</v>
      </c>
      <c r="G111" s="476">
        <v>190</v>
      </c>
      <c r="H111" s="476">
        <v>190</v>
      </c>
      <c r="I111" s="472" t="s">
        <v>957</v>
      </c>
      <c r="J111" s="472" t="s">
        <v>969</v>
      </c>
      <c r="K111" s="472">
        <f t="shared" ref="K111" si="78">H111-F111</f>
        <v>-150</v>
      </c>
      <c r="L111" s="472">
        <v>100</v>
      </c>
      <c r="M111" s="515">
        <f t="shared" si="77"/>
        <v>-3850</v>
      </c>
      <c r="N111" s="472">
        <v>25</v>
      </c>
      <c r="O111" s="516" t="s">
        <v>620</v>
      </c>
      <c r="P111" s="517">
        <v>44365</v>
      </c>
      <c r="Q111" s="343"/>
      <c r="R111" s="314" t="s">
        <v>559</v>
      </c>
      <c r="Z111" s="344"/>
      <c r="AA111" s="344"/>
      <c r="AB111" s="344"/>
      <c r="AC111" s="344"/>
      <c r="AD111" s="344"/>
      <c r="AE111" s="344"/>
      <c r="AF111" s="344"/>
      <c r="AG111" s="344"/>
      <c r="AH111" s="344"/>
    </row>
    <row r="112" spans="1:34" s="37" customFormat="1" ht="15">
      <c r="A112" s="505">
        <v>13</v>
      </c>
      <c r="B112" s="506">
        <v>44364</v>
      </c>
      <c r="C112" s="507"/>
      <c r="D112" s="414" t="s">
        <v>959</v>
      </c>
      <c r="E112" s="432" t="s">
        <v>557</v>
      </c>
      <c r="F112" s="432">
        <v>39</v>
      </c>
      <c r="G112" s="432">
        <v>18</v>
      </c>
      <c r="H112" s="432">
        <v>45.5</v>
      </c>
      <c r="I112" s="491" t="s">
        <v>960</v>
      </c>
      <c r="J112" s="491" t="s">
        <v>961</v>
      </c>
      <c r="K112" s="491">
        <f t="shared" ref="K112" si="79">H112-F112</f>
        <v>6.5</v>
      </c>
      <c r="L112" s="491">
        <v>100</v>
      </c>
      <c r="M112" s="508">
        <f t="shared" ref="M112" si="80">(K112*N112)-L112</f>
        <v>1525</v>
      </c>
      <c r="N112" s="491">
        <v>250</v>
      </c>
      <c r="O112" s="509" t="s">
        <v>556</v>
      </c>
      <c r="P112" s="511">
        <v>44364</v>
      </c>
      <c r="Q112" s="343"/>
      <c r="R112" s="314" t="s">
        <v>559</v>
      </c>
      <c r="Z112" s="344"/>
      <c r="AA112" s="344"/>
      <c r="AB112" s="344"/>
      <c r="AC112" s="344"/>
      <c r="AD112" s="344"/>
      <c r="AE112" s="344"/>
      <c r="AF112" s="344"/>
      <c r="AG112" s="344"/>
      <c r="AH112" s="344"/>
    </row>
    <row r="113" spans="1:34" s="37" customFormat="1" ht="15">
      <c r="A113" s="505">
        <v>14</v>
      </c>
      <c r="B113" s="506">
        <v>44364</v>
      </c>
      <c r="C113" s="507"/>
      <c r="D113" s="414" t="s">
        <v>962</v>
      </c>
      <c r="E113" s="432" t="s">
        <v>557</v>
      </c>
      <c r="F113" s="432">
        <v>13.5</v>
      </c>
      <c r="G113" s="432"/>
      <c r="H113" s="432">
        <v>26</v>
      </c>
      <c r="I113" s="491">
        <v>40</v>
      </c>
      <c r="J113" s="491" t="s">
        <v>963</v>
      </c>
      <c r="K113" s="491">
        <f t="shared" ref="K113" si="81">H113-F113</f>
        <v>12.5</v>
      </c>
      <c r="L113" s="491">
        <v>100</v>
      </c>
      <c r="M113" s="508">
        <f t="shared" ref="M113:M115" si="82">(K113*N113)-L113</f>
        <v>837.5</v>
      </c>
      <c r="N113" s="491">
        <v>75</v>
      </c>
      <c r="O113" s="509" t="s">
        <v>556</v>
      </c>
      <c r="P113" s="511">
        <v>44364</v>
      </c>
      <c r="Q113" s="343"/>
      <c r="R113" s="314" t="s">
        <v>792</v>
      </c>
      <c r="Z113" s="344"/>
      <c r="AA113" s="344"/>
      <c r="AB113" s="344"/>
      <c r="AC113" s="344"/>
      <c r="AD113" s="344"/>
      <c r="AE113" s="344"/>
      <c r="AF113" s="344"/>
      <c r="AG113" s="344"/>
      <c r="AH113" s="344"/>
    </row>
    <row r="114" spans="1:34" s="37" customFormat="1" ht="14.25">
      <c r="A114" s="505">
        <v>15</v>
      </c>
      <c r="B114" s="506">
        <v>44365</v>
      </c>
      <c r="C114" s="507"/>
      <c r="D114" s="414" t="s">
        <v>977</v>
      </c>
      <c r="E114" s="432" t="s">
        <v>846</v>
      </c>
      <c r="F114" s="432">
        <v>1.2</v>
      </c>
      <c r="G114" s="432">
        <v>2.25</v>
      </c>
      <c r="H114" s="432">
        <v>0.1</v>
      </c>
      <c r="I114" s="491">
        <v>0.1</v>
      </c>
      <c r="J114" s="491" t="s">
        <v>998</v>
      </c>
      <c r="K114" s="491">
        <f>F114-H114</f>
        <v>1.0999999999999999</v>
      </c>
      <c r="L114" s="491">
        <v>100</v>
      </c>
      <c r="M114" s="508">
        <f t="shared" si="82"/>
        <v>4299.9999999999991</v>
      </c>
      <c r="N114" s="491">
        <v>4000</v>
      </c>
      <c r="O114" s="509" t="s">
        <v>556</v>
      </c>
      <c r="P114" s="510">
        <v>44369</v>
      </c>
      <c r="Q114" s="343"/>
      <c r="R114" s="314" t="s">
        <v>792</v>
      </c>
      <c r="Z114" s="344"/>
      <c r="AA114" s="344"/>
      <c r="AB114" s="344"/>
      <c r="AC114" s="344"/>
      <c r="AD114" s="344"/>
      <c r="AE114" s="344"/>
      <c r="AF114" s="344"/>
      <c r="AG114" s="344"/>
      <c r="AH114" s="344"/>
    </row>
    <row r="115" spans="1:34" s="37" customFormat="1" ht="14.25">
      <c r="A115" s="505">
        <v>16</v>
      </c>
      <c r="B115" s="506">
        <v>44365</v>
      </c>
      <c r="C115" s="507"/>
      <c r="D115" s="414" t="s">
        <v>978</v>
      </c>
      <c r="E115" s="432" t="s">
        <v>846</v>
      </c>
      <c r="F115" s="432">
        <v>22</v>
      </c>
      <c r="G115" s="432">
        <v>37</v>
      </c>
      <c r="H115" s="432">
        <v>5.5</v>
      </c>
      <c r="I115" s="491">
        <v>0.1</v>
      </c>
      <c r="J115" s="491" t="s">
        <v>997</v>
      </c>
      <c r="K115" s="491">
        <f>F115-H115</f>
        <v>16.5</v>
      </c>
      <c r="L115" s="491">
        <v>100</v>
      </c>
      <c r="M115" s="508">
        <f t="shared" si="82"/>
        <v>4025</v>
      </c>
      <c r="N115" s="491">
        <v>250</v>
      </c>
      <c r="O115" s="509" t="s">
        <v>556</v>
      </c>
      <c r="P115" s="510">
        <v>44369</v>
      </c>
      <c r="Q115" s="343"/>
      <c r="R115" s="314" t="s">
        <v>559</v>
      </c>
      <c r="Z115" s="344"/>
      <c r="AA115" s="344"/>
      <c r="AB115" s="344"/>
      <c r="AC115" s="344"/>
      <c r="AD115" s="344"/>
      <c r="AE115" s="344"/>
      <c r="AF115" s="344"/>
      <c r="AG115" s="344"/>
      <c r="AH115" s="344"/>
    </row>
    <row r="116" spans="1:34" s="37" customFormat="1" ht="14.25">
      <c r="A116" s="505">
        <v>17</v>
      </c>
      <c r="B116" s="506">
        <v>44365</v>
      </c>
      <c r="C116" s="507"/>
      <c r="D116" s="414" t="s">
        <v>979</v>
      </c>
      <c r="E116" s="432" t="s">
        <v>846</v>
      </c>
      <c r="F116" s="432">
        <v>1.05</v>
      </c>
      <c r="G116" s="432">
        <v>1.8</v>
      </c>
      <c r="H116" s="432">
        <v>0.45</v>
      </c>
      <c r="I116" s="491">
        <v>0.1</v>
      </c>
      <c r="J116" s="491" t="s">
        <v>984</v>
      </c>
      <c r="K116" s="491">
        <f>F116-H116</f>
        <v>0.60000000000000009</v>
      </c>
      <c r="L116" s="491">
        <v>100</v>
      </c>
      <c r="M116" s="508">
        <f t="shared" ref="M116:M117" si="83">(K116*N116)-L116</f>
        <v>2300.0000000000005</v>
      </c>
      <c r="N116" s="491">
        <v>4000</v>
      </c>
      <c r="O116" s="509" t="s">
        <v>556</v>
      </c>
      <c r="P116" s="510">
        <v>44368</v>
      </c>
      <c r="Q116" s="343"/>
      <c r="R116" s="314" t="s">
        <v>559</v>
      </c>
      <c r="Z116" s="344"/>
      <c r="AA116" s="344"/>
      <c r="AB116" s="344"/>
      <c r="AC116" s="344"/>
      <c r="AD116" s="344"/>
      <c r="AE116" s="344"/>
      <c r="AF116" s="344"/>
      <c r="AG116" s="344"/>
      <c r="AH116" s="344"/>
    </row>
    <row r="117" spans="1:34" s="37" customFormat="1" ht="14.25">
      <c r="A117" s="505">
        <v>18</v>
      </c>
      <c r="B117" s="506">
        <v>44365</v>
      </c>
      <c r="C117" s="507"/>
      <c r="D117" s="414" t="s">
        <v>980</v>
      </c>
      <c r="E117" s="432" t="s">
        <v>846</v>
      </c>
      <c r="F117" s="432">
        <v>13</v>
      </c>
      <c r="G117" s="432">
        <v>22</v>
      </c>
      <c r="H117" s="432">
        <v>7.5</v>
      </c>
      <c r="I117" s="491">
        <v>0.1</v>
      </c>
      <c r="J117" s="491" t="s">
        <v>999</v>
      </c>
      <c r="K117" s="491">
        <f>F117-H117</f>
        <v>5.5</v>
      </c>
      <c r="L117" s="491">
        <v>100</v>
      </c>
      <c r="M117" s="508">
        <f t="shared" si="83"/>
        <v>3200</v>
      </c>
      <c r="N117" s="491">
        <v>600</v>
      </c>
      <c r="O117" s="509" t="s">
        <v>556</v>
      </c>
      <c r="P117" s="510">
        <v>44369</v>
      </c>
      <c r="Q117" s="343"/>
      <c r="R117" s="314" t="s">
        <v>559</v>
      </c>
      <c r="Z117" s="344"/>
      <c r="AA117" s="344"/>
      <c r="AB117" s="344"/>
      <c r="AC117" s="344"/>
      <c r="AD117" s="344"/>
      <c r="AE117" s="344"/>
      <c r="AF117" s="344"/>
      <c r="AG117" s="344"/>
      <c r="AH117" s="344"/>
    </row>
    <row r="118" spans="1:34" s="37" customFormat="1" ht="14.25">
      <c r="A118" s="505">
        <v>19</v>
      </c>
      <c r="B118" s="506">
        <v>44365</v>
      </c>
      <c r="C118" s="507"/>
      <c r="D118" s="414" t="s">
        <v>981</v>
      </c>
      <c r="E118" s="432" t="s">
        <v>846</v>
      </c>
      <c r="F118" s="432">
        <v>56</v>
      </c>
      <c r="G118" s="432">
        <v>88</v>
      </c>
      <c r="H118" s="432">
        <v>17.5</v>
      </c>
      <c r="I118" s="491">
        <v>0.1</v>
      </c>
      <c r="J118" s="491" t="s">
        <v>985</v>
      </c>
      <c r="K118" s="491">
        <f>F118-H118</f>
        <v>38.5</v>
      </c>
      <c r="L118" s="491">
        <v>100</v>
      </c>
      <c r="M118" s="508">
        <f t="shared" ref="M118:M119" si="84">(K118*N118)-L118</f>
        <v>2787.5</v>
      </c>
      <c r="N118" s="491">
        <v>75</v>
      </c>
      <c r="O118" s="509" t="s">
        <v>556</v>
      </c>
      <c r="P118" s="510">
        <v>44368</v>
      </c>
      <c r="Q118" s="343"/>
      <c r="R118" s="314" t="s">
        <v>559</v>
      </c>
      <c r="Z118" s="344"/>
      <c r="AA118" s="344"/>
      <c r="AB118" s="344"/>
      <c r="AC118" s="344"/>
      <c r="AD118" s="344"/>
      <c r="AE118" s="344"/>
      <c r="AF118" s="344"/>
      <c r="AG118" s="344"/>
      <c r="AH118" s="344"/>
    </row>
    <row r="119" spans="1:34" s="37" customFormat="1" ht="14.25">
      <c r="A119" s="505">
        <v>20</v>
      </c>
      <c r="B119" s="506">
        <v>44368</v>
      </c>
      <c r="C119" s="507"/>
      <c r="D119" s="414" t="s">
        <v>988</v>
      </c>
      <c r="E119" s="432" t="s">
        <v>557</v>
      </c>
      <c r="F119" s="432">
        <v>12.5</v>
      </c>
      <c r="G119" s="432">
        <v>4</v>
      </c>
      <c r="H119" s="432">
        <v>13.5</v>
      </c>
      <c r="I119" s="491" t="s">
        <v>989</v>
      </c>
      <c r="J119" s="491" t="s">
        <v>945</v>
      </c>
      <c r="K119" s="491">
        <f t="shared" ref="K119" si="85">H119-F119</f>
        <v>1</v>
      </c>
      <c r="L119" s="491">
        <v>100</v>
      </c>
      <c r="M119" s="508">
        <f t="shared" si="84"/>
        <v>400</v>
      </c>
      <c r="N119" s="491">
        <v>500</v>
      </c>
      <c r="O119" s="509" t="s">
        <v>556</v>
      </c>
      <c r="P119" s="510">
        <v>44370</v>
      </c>
      <c r="Q119" s="343"/>
      <c r="R119" s="314" t="s">
        <v>559</v>
      </c>
      <c r="Z119" s="344"/>
      <c r="AA119" s="344"/>
      <c r="AB119" s="344"/>
      <c r="AC119" s="344"/>
      <c r="AD119" s="344"/>
      <c r="AE119" s="344"/>
      <c r="AF119" s="344"/>
      <c r="AG119" s="344"/>
      <c r="AH119" s="344"/>
    </row>
    <row r="120" spans="1:34" s="37" customFormat="1" ht="15">
      <c r="A120" s="505">
        <v>21</v>
      </c>
      <c r="B120" s="506">
        <v>44368</v>
      </c>
      <c r="C120" s="507"/>
      <c r="D120" s="414" t="s">
        <v>990</v>
      </c>
      <c r="E120" s="432" t="s">
        <v>557</v>
      </c>
      <c r="F120" s="432">
        <v>16</v>
      </c>
      <c r="G120" s="432">
        <v>5</v>
      </c>
      <c r="H120" s="432">
        <v>21</v>
      </c>
      <c r="I120" s="491" t="s">
        <v>991</v>
      </c>
      <c r="J120" s="491" t="s">
        <v>890</v>
      </c>
      <c r="K120" s="491">
        <f t="shared" ref="K120" si="86">H120-F120</f>
        <v>5</v>
      </c>
      <c r="L120" s="491">
        <v>100</v>
      </c>
      <c r="M120" s="508">
        <f t="shared" ref="M120:M121" si="87">(K120*N120)-L120</f>
        <v>1900</v>
      </c>
      <c r="N120" s="491">
        <v>400</v>
      </c>
      <c r="O120" s="509" t="s">
        <v>556</v>
      </c>
      <c r="P120" s="511">
        <v>44368</v>
      </c>
      <c r="Q120" s="343"/>
      <c r="R120" s="314" t="s">
        <v>792</v>
      </c>
      <c r="Z120" s="344"/>
      <c r="AA120" s="344"/>
      <c r="AB120" s="344"/>
      <c r="AC120" s="344"/>
      <c r="AD120" s="344"/>
      <c r="AE120" s="344"/>
      <c r="AF120" s="344"/>
      <c r="AG120" s="344"/>
      <c r="AH120" s="344"/>
    </row>
    <row r="121" spans="1:34" s="37" customFormat="1" ht="14.25">
      <c r="A121" s="505">
        <v>22</v>
      </c>
      <c r="B121" s="506">
        <v>44368</v>
      </c>
      <c r="C121" s="507"/>
      <c r="D121" s="414" t="s">
        <v>992</v>
      </c>
      <c r="E121" s="432" t="s">
        <v>846</v>
      </c>
      <c r="F121" s="432">
        <v>2.4</v>
      </c>
      <c r="G121" s="432">
        <v>3.9</v>
      </c>
      <c r="H121" s="432">
        <v>1.6</v>
      </c>
      <c r="I121" s="491">
        <v>0.1</v>
      </c>
      <c r="J121" s="491" t="s">
        <v>1000</v>
      </c>
      <c r="K121" s="491">
        <f>F121-H121</f>
        <v>0.79999999999999982</v>
      </c>
      <c r="L121" s="491">
        <v>100</v>
      </c>
      <c r="M121" s="508">
        <f t="shared" si="87"/>
        <v>2219.9999999999995</v>
      </c>
      <c r="N121" s="491">
        <v>2900</v>
      </c>
      <c r="O121" s="509" t="s">
        <v>556</v>
      </c>
      <c r="P121" s="510">
        <v>44369</v>
      </c>
      <c r="Q121" s="343"/>
      <c r="R121" s="314" t="s">
        <v>559</v>
      </c>
      <c r="Z121" s="344"/>
      <c r="AA121" s="344"/>
      <c r="AB121" s="344"/>
      <c r="AC121" s="344"/>
      <c r="AD121" s="344"/>
      <c r="AE121" s="344"/>
      <c r="AF121" s="344"/>
      <c r="AG121" s="344"/>
      <c r="AH121" s="344"/>
    </row>
    <row r="122" spans="1:34" s="37" customFormat="1" ht="14.25">
      <c r="A122" s="512">
        <v>23</v>
      </c>
      <c r="B122" s="513">
        <v>44368</v>
      </c>
      <c r="C122" s="514"/>
      <c r="D122" s="475" t="s">
        <v>981</v>
      </c>
      <c r="E122" s="476" t="s">
        <v>846</v>
      </c>
      <c r="F122" s="476">
        <v>52.5</v>
      </c>
      <c r="G122" s="476">
        <v>85</v>
      </c>
      <c r="H122" s="476">
        <v>85</v>
      </c>
      <c r="I122" s="472">
        <v>0.1</v>
      </c>
      <c r="J122" s="472" t="s">
        <v>1001</v>
      </c>
      <c r="K122" s="472">
        <f>F122-H122</f>
        <v>-32.5</v>
      </c>
      <c r="L122" s="472">
        <v>100</v>
      </c>
      <c r="M122" s="515">
        <f t="shared" ref="M122" si="88">(K122*N122)-L122</f>
        <v>-2537.5</v>
      </c>
      <c r="N122" s="472">
        <v>75</v>
      </c>
      <c r="O122" s="516" t="s">
        <v>620</v>
      </c>
      <c r="P122" s="517">
        <v>44369</v>
      </c>
      <c r="Q122" s="343"/>
      <c r="R122" s="314" t="s">
        <v>559</v>
      </c>
      <c r="Z122" s="344"/>
      <c r="AA122" s="344"/>
      <c r="AB122" s="344"/>
      <c r="AC122" s="344"/>
      <c r="AD122" s="344"/>
      <c r="AE122" s="344"/>
      <c r="AF122" s="344"/>
      <c r="AG122" s="344"/>
      <c r="AH122" s="344"/>
    </row>
    <row r="123" spans="1:34" s="37" customFormat="1" ht="15">
      <c r="A123" s="512">
        <v>24</v>
      </c>
      <c r="B123" s="513">
        <v>44368</v>
      </c>
      <c r="C123" s="514"/>
      <c r="D123" s="475" t="s">
        <v>993</v>
      </c>
      <c r="E123" s="476" t="s">
        <v>557</v>
      </c>
      <c r="F123" s="476">
        <v>81.5</v>
      </c>
      <c r="G123" s="476">
        <v>38</v>
      </c>
      <c r="H123" s="476">
        <v>64.5</v>
      </c>
      <c r="I123" s="472">
        <v>150</v>
      </c>
      <c r="J123" s="472" t="s">
        <v>995</v>
      </c>
      <c r="K123" s="472">
        <f t="shared" ref="K123:K124" si="89">H123-F123</f>
        <v>-17</v>
      </c>
      <c r="L123" s="472">
        <v>100</v>
      </c>
      <c r="M123" s="515">
        <f t="shared" ref="M123:M124" si="90">(K123*N123)-L123</f>
        <v>-1375</v>
      </c>
      <c r="N123" s="472">
        <v>75</v>
      </c>
      <c r="O123" s="516" t="s">
        <v>620</v>
      </c>
      <c r="P123" s="518">
        <v>44368</v>
      </c>
      <c r="Q123" s="343"/>
      <c r="R123" s="314" t="s">
        <v>792</v>
      </c>
      <c r="Z123" s="344"/>
      <c r="AA123" s="344"/>
      <c r="AB123" s="344"/>
      <c r="AC123" s="344"/>
      <c r="AD123" s="344"/>
      <c r="AE123" s="344"/>
      <c r="AF123" s="344"/>
      <c r="AG123" s="344"/>
      <c r="AH123" s="344"/>
    </row>
    <row r="124" spans="1:34" s="37" customFormat="1" ht="14.25">
      <c r="A124" s="505">
        <v>25</v>
      </c>
      <c r="B124" s="506">
        <v>44369</v>
      </c>
      <c r="C124" s="507"/>
      <c r="D124" s="414" t="s">
        <v>1002</v>
      </c>
      <c r="E124" s="432" t="s">
        <v>557</v>
      </c>
      <c r="F124" s="432">
        <v>18</v>
      </c>
      <c r="G124" s="432">
        <v>3</v>
      </c>
      <c r="H124" s="432">
        <v>25.5</v>
      </c>
      <c r="I124" s="491" t="s">
        <v>1003</v>
      </c>
      <c r="J124" s="491" t="s">
        <v>1008</v>
      </c>
      <c r="K124" s="491">
        <f t="shared" si="89"/>
        <v>7.5</v>
      </c>
      <c r="L124" s="491">
        <v>100</v>
      </c>
      <c r="M124" s="508">
        <f t="shared" si="90"/>
        <v>2150</v>
      </c>
      <c r="N124" s="491">
        <v>300</v>
      </c>
      <c r="O124" s="509" t="s">
        <v>556</v>
      </c>
      <c r="P124" s="510">
        <v>44369</v>
      </c>
      <c r="Q124" s="343"/>
      <c r="R124" s="314" t="s">
        <v>792</v>
      </c>
      <c r="Z124" s="344"/>
      <c r="AA124" s="344"/>
      <c r="AB124" s="344"/>
      <c r="AC124" s="344"/>
      <c r="AD124" s="344"/>
      <c r="AE124" s="344"/>
      <c r="AF124" s="344"/>
      <c r="AG124" s="344"/>
      <c r="AH124" s="344"/>
    </row>
    <row r="125" spans="1:34" s="37" customFormat="1" ht="14.25">
      <c r="A125" s="512">
        <v>26</v>
      </c>
      <c r="B125" s="513">
        <v>44369</v>
      </c>
      <c r="C125" s="514"/>
      <c r="D125" s="475" t="s">
        <v>1004</v>
      </c>
      <c r="E125" s="476" t="s">
        <v>557</v>
      </c>
      <c r="F125" s="476">
        <v>17</v>
      </c>
      <c r="G125" s="476">
        <v>5</v>
      </c>
      <c r="H125" s="476">
        <v>5</v>
      </c>
      <c r="I125" s="472" t="s">
        <v>991</v>
      </c>
      <c r="J125" s="472" t="s">
        <v>1016</v>
      </c>
      <c r="K125" s="472">
        <f t="shared" ref="K125" si="91">H125-F125</f>
        <v>-12</v>
      </c>
      <c r="L125" s="472">
        <v>100</v>
      </c>
      <c r="M125" s="515">
        <f t="shared" ref="M125" si="92">(K125*N125)-L125</f>
        <v>-4900</v>
      </c>
      <c r="N125" s="472">
        <v>400</v>
      </c>
      <c r="O125" s="516" t="s">
        <v>620</v>
      </c>
      <c r="P125" s="517">
        <v>44370</v>
      </c>
      <c r="Q125" s="343"/>
      <c r="R125" s="314" t="s">
        <v>792</v>
      </c>
      <c r="Z125" s="344"/>
      <c r="AA125" s="344"/>
      <c r="AB125" s="344"/>
      <c r="AC125" s="344"/>
      <c r="AD125" s="344"/>
      <c r="AE125" s="344"/>
      <c r="AF125" s="344"/>
      <c r="AG125" s="344"/>
      <c r="AH125" s="344"/>
    </row>
    <row r="126" spans="1:34" s="37" customFormat="1" ht="14.25">
      <c r="A126" s="505">
        <v>27</v>
      </c>
      <c r="B126" s="506">
        <v>44369</v>
      </c>
      <c r="C126" s="507"/>
      <c r="D126" s="414" t="s">
        <v>1006</v>
      </c>
      <c r="E126" s="432" t="s">
        <v>557</v>
      </c>
      <c r="F126" s="432">
        <v>13</v>
      </c>
      <c r="G126" s="432"/>
      <c r="H126" s="432">
        <v>19.5</v>
      </c>
      <c r="I126" s="491">
        <v>35</v>
      </c>
      <c r="J126" s="491" t="s">
        <v>961</v>
      </c>
      <c r="K126" s="491">
        <f t="shared" ref="K126" si="93">H126-F126</f>
        <v>6.5</v>
      </c>
      <c r="L126" s="491">
        <v>100</v>
      </c>
      <c r="M126" s="508">
        <f t="shared" ref="M126" si="94">(K126*N126)-L126</f>
        <v>1850</v>
      </c>
      <c r="N126" s="491">
        <v>300</v>
      </c>
      <c r="O126" s="509" t="s">
        <v>556</v>
      </c>
      <c r="P126" s="510">
        <v>44369</v>
      </c>
      <c r="Q126" s="343"/>
      <c r="R126" s="314" t="s">
        <v>792</v>
      </c>
      <c r="Z126" s="344"/>
      <c r="AA126" s="344"/>
      <c r="AB126" s="344"/>
      <c r="AC126" s="344"/>
      <c r="AD126" s="344"/>
      <c r="AE126" s="344"/>
      <c r="AF126" s="344"/>
      <c r="AG126" s="344"/>
      <c r="AH126" s="344"/>
    </row>
    <row r="127" spans="1:34" s="37" customFormat="1" ht="14.25">
      <c r="A127" s="505">
        <v>28</v>
      </c>
      <c r="B127" s="506">
        <v>44369</v>
      </c>
      <c r="C127" s="507"/>
      <c r="D127" s="414" t="s">
        <v>1005</v>
      </c>
      <c r="E127" s="432" t="s">
        <v>557</v>
      </c>
      <c r="F127" s="432">
        <v>13.5</v>
      </c>
      <c r="G127" s="432"/>
      <c r="H127" s="432">
        <v>20</v>
      </c>
      <c r="I127" s="491">
        <v>35</v>
      </c>
      <c r="J127" s="491" t="s">
        <v>961</v>
      </c>
      <c r="K127" s="491">
        <f t="shared" ref="K127:K128" si="95">H127-F127</f>
        <v>6.5</v>
      </c>
      <c r="L127" s="491">
        <v>100</v>
      </c>
      <c r="M127" s="508">
        <f t="shared" ref="M127" si="96">(K127*N127)-L127</f>
        <v>1850</v>
      </c>
      <c r="N127" s="491">
        <v>300</v>
      </c>
      <c r="O127" s="509" t="s">
        <v>556</v>
      </c>
      <c r="P127" s="510">
        <v>44370</v>
      </c>
      <c r="Q127" s="343"/>
      <c r="R127" s="314" t="s">
        <v>792</v>
      </c>
      <c r="Z127" s="344"/>
      <c r="AA127" s="344"/>
      <c r="AB127" s="344"/>
      <c r="AC127" s="344"/>
      <c r="AD127" s="344"/>
      <c r="AE127" s="344"/>
      <c r="AF127" s="344"/>
      <c r="AG127" s="344"/>
      <c r="AH127" s="344"/>
    </row>
    <row r="128" spans="1:34" s="37" customFormat="1" ht="14.25">
      <c r="A128" s="593">
        <v>29</v>
      </c>
      <c r="B128" s="595">
        <v>44369</v>
      </c>
      <c r="C128" s="475" t="s">
        <v>918</v>
      </c>
      <c r="D128" s="487" t="s">
        <v>1007</v>
      </c>
      <c r="E128" s="476" t="s">
        <v>557</v>
      </c>
      <c r="F128" s="476">
        <v>29.5</v>
      </c>
      <c r="G128" s="476"/>
      <c r="H128" s="476">
        <v>0</v>
      </c>
      <c r="I128" s="472"/>
      <c r="J128" s="597" t="s">
        <v>1016</v>
      </c>
      <c r="K128" s="488">
        <f t="shared" si="95"/>
        <v>-29.5</v>
      </c>
      <c r="L128" s="488">
        <v>100</v>
      </c>
      <c r="M128" s="597">
        <f>(-12*N128)-200</f>
        <v>-3200</v>
      </c>
      <c r="N128" s="597">
        <v>250</v>
      </c>
      <c r="O128" s="589" t="s">
        <v>620</v>
      </c>
      <c r="P128" s="591">
        <v>44371</v>
      </c>
      <c r="Q128" s="343"/>
      <c r="R128" s="314" t="s">
        <v>559</v>
      </c>
      <c r="Z128" s="344"/>
      <c r="AA128" s="344"/>
      <c r="AB128" s="344"/>
      <c r="AC128" s="344"/>
      <c r="AD128" s="344"/>
      <c r="AE128" s="344"/>
      <c r="AF128" s="344"/>
      <c r="AG128" s="344"/>
      <c r="AH128" s="344"/>
    </row>
    <row r="129" spans="1:38" s="37" customFormat="1" ht="14.25">
      <c r="A129" s="594"/>
      <c r="B129" s="596"/>
      <c r="C129" s="475" t="s">
        <v>919</v>
      </c>
      <c r="D129" s="487" t="s">
        <v>1009</v>
      </c>
      <c r="E129" s="476" t="s">
        <v>846</v>
      </c>
      <c r="F129" s="476">
        <v>17.5</v>
      </c>
      <c r="G129" s="476"/>
      <c r="H129" s="476">
        <v>0</v>
      </c>
      <c r="I129" s="472"/>
      <c r="J129" s="598"/>
      <c r="K129" s="488">
        <f>F129-G129</f>
        <v>17.5</v>
      </c>
      <c r="L129" s="488">
        <v>100</v>
      </c>
      <c r="M129" s="598"/>
      <c r="N129" s="598"/>
      <c r="O129" s="590"/>
      <c r="P129" s="592"/>
      <c r="Q129" s="343"/>
      <c r="R129" s="314" t="s">
        <v>559</v>
      </c>
      <c r="Z129" s="344"/>
      <c r="AA129" s="344"/>
      <c r="AB129" s="344"/>
      <c r="AC129" s="344"/>
      <c r="AD129" s="344"/>
      <c r="AE129" s="344"/>
      <c r="AF129" s="344"/>
      <c r="AG129" s="344"/>
      <c r="AH129" s="344"/>
    </row>
    <row r="130" spans="1:38" s="37" customFormat="1" ht="14.25">
      <c r="A130" s="512">
        <v>30</v>
      </c>
      <c r="B130" s="513">
        <v>44370</v>
      </c>
      <c r="C130" s="514"/>
      <c r="D130" s="475" t="s">
        <v>1006</v>
      </c>
      <c r="E130" s="476" t="s">
        <v>557</v>
      </c>
      <c r="F130" s="476">
        <v>12.5</v>
      </c>
      <c r="G130" s="564"/>
      <c r="H130" s="476">
        <v>0</v>
      </c>
      <c r="I130" s="472" t="s">
        <v>1013</v>
      </c>
      <c r="J130" s="472" t="s">
        <v>1026</v>
      </c>
      <c r="K130" s="472">
        <f t="shared" ref="K130" si="97">H130-F130</f>
        <v>-12.5</v>
      </c>
      <c r="L130" s="472">
        <v>100</v>
      </c>
      <c r="M130" s="515">
        <f t="shared" ref="M130" si="98">(K130*N130)-L130</f>
        <v>-3850</v>
      </c>
      <c r="N130" s="472">
        <v>300</v>
      </c>
      <c r="O130" s="516" t="s">
        <v>620</v>
      </c>
      <c r="P130" s="517">
        <v>44371</v>
      </c>
      <c r="Q130" s="343"/>
      <c r="R130" s="314" t="s">
        <v>792</v>
      </c>
      <c r="Z130" s="344"/>
      <c r="AA130" s="344"/>
      <c r="AB130" s="344"/>
      <c r="AC130" s="344"/>
      <c r="AD130" s="344"/>
      <c r="AE130" s="344"/>
      <c r="AF130" s="344"/>
      <c r="AG130" s="344"/>
      <c r="AH130" s="344"/>
    </row>
    <row r="131" spans="1:38" s="37" customFormat="1" ht="14.25">
      <c r="A131" s="505">
        <v>31</v>
      </c>
      <c r="B131" s="506">
        <v>44370</v>
      </c>
      <c r="C131" s="507"/>
      <c r="D131" s="414" t="s">
        <v>1015</v>
      </c>
      <c r="E131" s="432" t="s">
        <v>557</v>
      </c>
      <c r="F131" s="432">
        <v>61.5</v>
      </c>
      <c r="G131" s="432">
        <v>20</v>
      </c>
      <c r="H131" s="432">
        <v>74</v>
      </c>
      <c r="I131" s="491">
        <v>120</v>
      </c>
      <c r="J131" s="491" t="s">
        <v>961</v>
      </c>
      <c r="K131" s="491">
        <f t="shared" ref="K131" si="99">H131-F131</f>
        <v>12.5</v>
      </c>
      <c r="L131" s="491">
        <v>100</v>
      </c>
      <c r="M131" s="508">
        <f t="shared" ref="M131" si="100">(K131*N131)-L131</f>
        <v>837.5</v>
      </c>
      <c r="N131" s="491">
        <v>75</v>
      </c>
      <c r="O131" s="509" t="s">
        <v>556</v>
      </c>
      <c r="P131" s="510">
        <v>44371</v>
      </c>
      <c r="Q131" s="343"/>
      <c r="R131" s="314" t="s">
        <v>792</v>
      </c>
      <c r="Z131" s="344"/>
      <c r="AA131" s="344"/>
      <c r="AB131" s="344"/>
      <c r="AC131" s="344"/>
      <c r="AD131" s="344"/>
      <c r="AE131" s="344"/>
      <c r="AF131" s="344"/>
      <c r="AG131" s="344"/>
      <c r="AH131" s="344"/>
    </row>
    <row r="132" spans="1:38" s="37" customFormat="1" ht="15">
      <c r="A132" s="505">
        <v>32</v>
      </c>
      <c r="B132" s="506">
        <v>44375</v>
      </c>
      <c r="C132" s="507"/>
      <c r="D132" s="414" t="s">
        <v>1063</v>
      </c>
      <c r="E132" s="432" t="s">
        <v>557</v>
      </c>
      <c r="F132" s="432">
        <v>220</v>
      </c>
      <c r="G132" s="432">
        <v>25</v>
      </c>
      <c r="H132" s="432">
        <v>280</v>
      </c>
      <c r="I132" s="491" t="s">
        <v>1064</v>
      </c>
      <c r="J132" s="491" t="s">
        <v>787</v>
      </c>
      <c r="K132" s="491">
        <f t="shared" ref="K132" si="101">H132-F132</f>
        <v>60</v>
      </c>
      <c r="L132" s="491">
        <v>100</v>
      </c>
      <c r="M132" s="508">
        <f t="shared" ref="M132" si="102">(K132*N132)-L132</f>
        <v>1100</v>
      </c>
      <c r="N132" s="491">
        <v>20</v>
      </c>
      <c r="O132" s="509" t="s">
        <v>556</v>
      </c>
      <c r="P132" s="511">
        <v>44375</v>
      </c>
      <c r="Q132" s="343"/>
      <c r="R132" s="314"/>
      <c r="Z132" s="344"/>
      <c r="AA132" s="344"/>
      <c r="AB132" s="344"/>
      <c r="AC132" s="344"/>
      <c r="AD132" s="344"/>
      <c r="AE132" s="344"/>
      <c r="AF132" s="344"/>
      <c r="AG132" s="344"/>
      <c r="AH132" s="344"/>
    </row>
    <row r="133" spans="1:38" s="37" customFormat="1" ht="15">
      <c r="A133" s="519">
        <v>33</v>
      </c>
      <c r="B133" s="540">
        <v>44375</v>
      </c>
      <c r="C133" s="521"/>
      <c r="D133" s="383" t="s">
        <v>1065</v>
      </c>
      <c r="E133" s="384" t="s">
        <v>846</v>
      </c>
      <c r="F133" s="500" t="s">
        <v>1066</v>
      </c>
      <c r="G133" s="384">
        <v>92</v>
      </c>
      <c r="H133" s="384"/>
      <c r="I133" s="478" t="s">
        <v>1067</v>
      </c>
      <c r="J133" s="478" t="s">
        <v>558</v>
      </c>
      <c r="K133" s="478"/>
      <c r="L133" s="478"/>
      <c r="M133" s="484"/>
      <c r="N133" s="478"/>
      <c r="O133" s="485"/>
      <c r="P133" s="522"/>
      <c r="Q133" s="343"/>
      <c r="R133" s="314"/>
      <c r="Z133" s="344"/>
      <c r="AA133" s="344"/>
      <c r="AB133" s="344"/>
      <c r="AC133" s="344"/>
      <c r="AD133" s="344"/>
      <c r="AE133" s="344"/>
      <c r="AF133" s="344"/>
      <c r="AG133" s="344"/>
      <c r="AH133" s="344"/>
    </row>
    <row r="134" spans="1:38" s="37" customFormat="1" ht="15">
      <c r="A134" s="519"/>
      <c r="B134" s="520"/>
      <c r="C134" s="521"/>
      <c r="D134" s="383"/>
      <c r="E134" s="384"/>
      <c r="F134" s="500"/>
      <c r="G134" s="384"/>
      <c r="H134" s="384"/>
      <c r="I134" s="478"/>
      <c r="J134" s="478"/>
      <c r="K134" s="478"/>
      <c r="L134" s="478"/>
      <c r="M134" s="484"/>
      <c r="N134" s="478"/>
      <c r="O134" s="485"/>
      <c r="P134" s="522"/>
      <c r="Q134" s="343"/>
      <c r="R134" s="314"/>
      <c r="Z134" s="344"/>
      <c r="AA134" s="344"/>
      <c r="AB134" s="344"/>
      <c r="AC134" s="344"/>
      <c r="AD134" s="344"/>
      <c r="AE134" s="344"/>
      <c r="AF134" s="344"/>
      <c r="AG134" s="344"/>
      <c r="AH134" s="344"/>
    </row>
    <row r="135" spans="1:38" s="37" customFormat="1" ht="15">
      <c r="A135" s="519"/>
      <c r="B135" s="520"/>
      <c r="C135" s="521"/>
      <c r="D135" s="383"/>
      <c r="E135" s="384"/>
      <c r="F135" s="500"/>
      <c r="G135" s="384"/>
      <c r="H135" s="384"/>
      <c r="I135" s="478"/>
      <c r="J135" s="478"/>
      <c r="K135" s="478"/>
      <c r="L135" s="478"/>
      <c r="M135" s="484"/>
      <c r="N135" s="478"/>
      <c r="O135" s="485"/>
      <c r="P135" s="522"/>
      <c r="Q135" s="343"/>
      <c r="R135" s="314"/>
      <c r="Z135" s="344"/>
      <c r="AA135" s="344"/>
      <c r="AB135" s="344"/>
      <c r="AC135" s="344"/>
      <c r="AD135" s="344"/>
      <c r="AE135" s="344"/>
      <c r="AF135" s="344"/>
      <c r="AG135" s="344"/>
      <c r="AH135" s="344"/>
    </row>
    <row r="136" spans="1:38" s="37" customFormat="1" ht="15">
      <c r="A136" s="519"/>
      <c r="B136" s="520"/>
      <c r="C136" s="521"/>
      <c r="D136" s="383"/>
      <c r="E136" s="384"/>
      <c r="F136" s="500"/>
      <c r="G136" s="384"/>
      <c r="H136" s="384"/>
      <c r="I136" s="478"/>
      <c r="J136" s="478"/>
      <c r="K136" s="478"/>
      <c r="L136" s="478"/>
      <c r="M136" s="484"/>
      <c r="N136" s="478"/>
      <c r="O136" s="485"/>
      <c r="P136" s="522"/>
      <c r="Q136" s="343"/>
      <c r="R136" s="314"/>
      <c r="Z136" s="344"/>
      <c r="AA136" s="344"/>
      <c r="AB136" s="344"/>
      <c r="AC136" s="344"/>
      <c r="AD136" s="344"/>
      <c r="AE136" s="344"/>
      <c r="AF136" s="344"/>
      <c r="AG136" s="344"/>
      <c r="AH136" s="344"/>
    </row>
    <row r="137" spans="1:38" s="37" customFormat="1" ht="14.25">
      <c r="A137" s="390"/>
      <c r="B137" s="388"/>
      <c r="C137" s="389"/>
      <c r="D137" s="383"/>
      <c r="E137" s="384"/>
      <c r="F137" s="361"/>
      <c r="G137" s="361"/>
      <c r="H137" s="361"/>
      <c r="I137" s="333"/>
      <c r="J137" s="333"/>
      <c r="K137" s="333"/>
      <c r="L137" s="333"/>
      <c r="M137" s="427"/>
      <c r="N137" s="333"/>
      <c r="O137" s="355"/>
      <c r="P137" s="367"/>
      <c r="Q137" s="343"/>
      <c r="R137" s="314"/>
      <c r="Z137" s="344"/>
      <c r="AA137" s="344"/>
      <c r="AB137" s="344"/>
      <c r="AC137" s="344"/>
      <c r="AD137" s="344"/>
      <c r="AE137" s="344"/>
      <c r="AF137" s="344"/>
      <c r="AG137" s="344"/>
      <c r="AH137" s="344"/>
    </row>
    <row r="138" spans="1:38" s="37" customFormat="1" ht="14.25">
      <c r="A138" s="390"/>
      <c r="B138" s="388"/>
      <c r="C138" s="389"/>
      <c r="D138" s="383"/>
      <c r="E138" s="384"/>
      <c r="F138" s="361"/>
      <c r="G138" s="361"/>
      <c r="H138" s="361"/>
      <c r="I138" s="333"/>
      <c r="J138" s="333"/>
      <c r="K138" s="333"/>
      <c r="L138" s="333"/>
      <c r="M138" s="427"/>
      <c r="N138" s="333"/>
      <c r="O138" s="355"/>
      <c r="P138" s="380"/>
      <c r="Q138" s="343"/>
      <c r="R138" s="314"/>
      <c r="Z138" s="344"/>
      <c r="AA138" s="344"/>
      <c r="AB138" s="344"/>
      <c r="AC138" s="344"/>
      <c r="AD138" s="344"/>
      <c r="AE138" s="344"/>
      <c r="AF138" s="344"/>
      <c r="AG138" s="344"/>
      <c r="AH138" s="344"/>
    </row>
    <row r="139" spans="1:38" s="37" customFormat="1">
      <c r="AA139" s="344"/>
      <c r="AB139" s="344"/>
      <c r="AC139" s="344"/>
      <c r="AD139" s="344"/>
      <c r="AE139" s="344"/>
      <c r="AF139" s="344"/>
      <c r="AG139" s="344"/>
      <c r="AH139" s="344"/>
    </row>
    <row r="140" spans="1:38" s="37" customFormat="1">
      <c r="AA140" s="344"/>
      <c r="AB140" s="344"/>
      <c r="AC140" s="344"/>
      <c r="AD140" s="344"/>
      <c r="AE140" s="344"/>
      <c r="AF140" s="344"/>
      <c r="AG140" s="344"/>
      <c r="AH140" s="344"/>
    </row>
    <row r="141" spans="1:38" s="37" customFormat="1" ht="14.25">
      <c r="A141" s="334"/>
      <c r="B141" s="335"/>
      <c r="C141" s="335"/>
      <c r="D141" s="336"/>
      <c r="E141" s="334"/>
      <c r="F141" s="345"/>
      <c r="G141" s="334"/>
      <c r="H141" s="334"/>
      <c r="I141" s="334"/>
      <c r="J141" s="335"/>
      <c r="K141" s="346"/>
      <c r="L141" s="334"/>
      <c r="M141" s="334"/>
      <c r="N141" s="334"/>
      <c r="O141" s="347"/>
      <c r="P141" s="343"/>
      <c r="Q141" s="343"/>
      <c r="R141" s="314"/>
      <c r="Z141" s="344"/>
      <c r="AA141" s="344"/>
      <c r="AB141" s="344"/>
      <c r="AC141" s="344"/>
      <c r="AD141" s="344"/>
      <c r="AE141" s="344"/>
      <c r="AF141" s="344"/>
      <c r="AG141" s="344"/>
      <c r="AH141" s="344"/>
    </row>
    <row r="142" spans="1:38" ht="15">
      <c r="A142" s="96" t="s">
        <v>575</v>
      </c>
      <c r="B142" s="97"/>
      <c r="C142" s="97"/>
      <c r="D142" s="98"/>
      <c r="E142" s="31"/>
      <c r="F142" s="29"/>
      <c r="G142" s="29"/>
      <c r="H142" s="70"/>
      <c r="I142" s="116"/>
      <c r="J142" s="117"/>
      <c r="K142" s="14"/>
      <c r="L142" s="14"/>
      <c r="M142" s="14"/>
      <c r="N142" s="8"/>
      <c r="O142" s="50"/>
      <c r="Q142" s="92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38" ht="38.25">
      <c r="A143" s="17" t="s">
        <v>16</v>
      </c>
      <c r="B143" s="18" t="s">
        <v>534</v>
      </c>
      <c r="C143" s="18"/>
      <c r="D143" s="19" t="s">
        <v>545</v>
      </c>
      <c r="E143" s="18" t="s">
        <v>546</v>
      </c>
      <c r="F143" s="18" t="s">
        <v>547</v>
      </c>
      <c r="G143" s="18" t="s">
        <v>548</v>
      </c>
      <c r="H143" s="18" t="s">
        <v>549</v>
      </c>
      <c r="I143" s="18" t="s">
        <v>550</v>
      </c>
      <c r="J143" s="17" t="s">
        <v>551</v>
      </c>
      <c r="K143" s="59" t="s">
        <v>567</v>
      </c>
      <c r="L143" s="366" t="s">
        <v>818</v>
      </c>
      <c r="M143" s="60" t="s">
        <v>817</v>
      </c>
      <c r="N143" s="18" t="s">
        <v>554</v>
      </c>
      <c r="O143" s="75" t="s">
        <v>555</v>
      </c>
      <c r="P143" s="94"/>
      <c r="Q143" s="8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38" s="429" customFormat="1" ht="14.25">
      <c r="A144" s="505">
        <v>1</v>
      </c>
      <c r="B144" s="506">
        <v>44327</v>
      </c>
      <c r="C144" s="541"/>
      <c r="D144" s="414" t="s">
        <v>465</v>
      </c>
      <c r="E144" s="542" t="s">
        <v>557</v>
      </c>
      <c r="F144" s="432">
        <v>239</v>
      </c>
      <c r="G144" s="432">
        <v>218</v>
      </c>
      <c r="H144" s="542">
        <v>264</v>
      </c>
      <c r="I144" s="543" t="s">
        <v>845</v>
      </c>
      <c r="J144" s="491" t="s">
        <v>700</v>
      </c>
      <c r="K144" s="491">
        <f t="shared" ref="K144" si="103">H144-F144</f>
        <v>25</v>
      </c>
      <c r="L144" s="499">
        <f>(F144*-0.8)/100</f>
        <v>-1.9120000000000001</v>
      </c>
      <c r="M144" s="544">
        <f t="shared" ref="M144" si="104">(K144+L144)/F144</f>
        <v>9.6602510460251048E-2</v>
      </c>
      <c r="N144" s="491" t="s">
        <v>556</v>
      </c>
      <c r="O144" s="510">
        <v>44354</v>
      </c>
      <c r="P144" s="415"/>
      <c r="Q144" s="4"/>
      <c r="R144" s="416" t="s">
        <v>559</v>
      </c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</row>
    <row r="145" spans="1:29" s="37" customFormat="1" ht="14.25">
      <c r="A145" s="519">
        <v>2</v>
      </c>
      <c r="B145" s="520">
        <v>44363</v>
      </c>
      <c r="C145" s="545"/>
      <c r="D145" s="383" t="s">
        <v>528</v>
      </c>
      <c r="E145" s="546" t="s">
        <v>557</v>
      </c>
      <c r="F145" s="384" t="s">
        <v>948</v>
      </c>
      <c r="G145" s="384">
        <v>2070</v>
      </c>
      <c r="H145" s="546"/>
      <c r="I145" s="547" t="s">
        <v>949</v>
      </c>
      <c r="J145" s="478" t="s">
        <v>558</v>
      </c>
      <c r="K145" s="478"/>
      <c r="L145" s="480"/>
      <c r="M145" s="548"/>
      <c r="N145" s="478"/>
      <c r="O145" s="486"/>
      <c r="P145" s="415"/>
      <c r="Q145" s="4"/>
      <c r="R145" s="416" t="s">
        <v>559</v>
      </c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9" s="37" customFormat="1" ht="14.25">
      <c r="A146" s="519"/>
      <c r="B146" s="520"/>
      <c r="C146" s="545"/>
      <c r="D146" s="383"/>
      <c r="E146" s="546"/>
      <c r="F146" s="384"/>
      <c r="G146" s="384"/>
      <c r="H146" s="546"/>
      <c r="I146" s="547"/>
      <c r="J146" s="478"/>
      <c r="K146" s="478"/>
      <c r="L146" s="480"/>
      <c r="M146" s="548"/>
      <c r="N146" s="478"/>
      <c r="O146" s="486"/>
      <c r="P146" s="415"/>
      <c r="Q146" s="4"/>
      <c r="R146" s="416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9" s="5" customFormat="1" ht="14.25">
      <c r="A147" s="549"/>
      <c r="B147" s="550"/>
      <c r="C147" s="551"/>
      <c r="D147" s="552"/>
      <c r="E147" s="553"/>
      <c r="F147" s="553"/>
      <c r="G147" s="553"/>
      <c r="H147" s="553"/>
      <c r="I147" s="553"/>
      <c r="J147" s="554"/>
      <c r="K147" s="555"/>
      <c r="L147" s="556"/>
      <c r="M147" s="557"/>
      <c r="N147" s="558"/>
      <c r="O147" s="559"/>
      <c r="P147" s="120"/>
      <c r="Q147"/>
      <c r="R147" s="91"/>
      <c r="T147" s="54"/>
      <c r="U147" s="54"/>
      <c r="V147" s="54"/>
      <c r="W147" s="54"/>
      <c r="X147" s="54"/>
      <c r="Y147" s="54"/>
      <c r="Z147" s="54"/>
    </row>
    <row r="148" spans="1:29">
      <c r="A148" s="20" t="s">
        <v>560</v>
      </c>
      <c r="B148" s="20"/>
      <c r="C148" s="20"/>
      <c r="D148" s="20"/>
      <c r="E148" s="2"/>
      <c r="F148" s="27" t="s">
        <v>562</v>
      </c>
      <c r="G148" s="79"/>
      <c r="H148" s="79"/>
      <c r="I148" s="35"/>
      <c r="J148" s="82"/>
      <c r="K148" s="80"/>
      <c r="L148" s="81"/>
      <c r="M148" s="82"/>
      <c r="N148" s="83"/>
      <c r="O148" s="121"/>
      <c r="P148" s="8"/>
      <c r="Q148" s="13"/>
      <c r="R148" s="93"/>
      <c r="S148" s="13"/>
      <c r="T148" s="13"/>
      <c r="U148" s="13"/>
      <c r="V148" s="13"/>
      <c r="W148" s="13"/>
      <c r="X148" s="13"/>
      <c r="Y148" s="13"/>
    </row>
    <row r="149" spans="1:29">
      <c r="A149" s="26" t="s">
        <v>561</v>
      </c>
      <c r="B149" s="20"/>
      <c r="C149" s="20"/>
      <c r="D149" s="20"/>
      <c r="E149" s="29"/>
      <c r="F149" s="27" t="s">
        <v>564</v>
      </c>
      <c r="G149" s="9"/>
      <c r="H149" s="9"/>
      <c r="I149" s="9"/>
      <c r="J149" s="50"/>
      <c r="K149" s="9"/>
      <c r="L149" s="9"/>
      <c r="M149" s="9"/>
      <c r="N149" s="8"/>
      <c r="O149" s="50"/>
      <c r="Q149" s="4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9">
      <c r="A150" s="26"/>
      <c r="B150" s="20"/>
      <c r="C150" s="20"/>
      <c r="D150" s="20"/>
      <c r="E150" s="29"/>
      <c r="F150" s="27"/>
      <c r="G150" s="9"/>
      <c r="H150" s="9"/>
      <c r="I150" s="9"/>
      <c r="J150" s="50"/>
      <c r="K150" s="9"/>
      <c r="L150" s="9"/>
      <c r="M150" s="9"/>
      <c r="N150" s="8"/>
      <c r="O150" s="50"/>
      <c r="Q150" s="4"/>
      <c r="R150" s="79"/>
      <c r="S150" s="13"/>
      <c r="T150" s="13"/>
      <c r="U150" s="13"/>
      <c r="V150" s="13"/>
      <c r="W150" s="13"/>
      <c r="X150" s="13"/>
      <c r="Y150" s="13"/>
      <c r="Z150" s="13"/>
    </row>
    <row r="151" spans="1:29" ht="15">
      <c r="A151" s="8"/>
      <c r="B151" s="30" t="s">
        <v>821</v>
      </c>
      <c r="C151" s="30"/>
      <c r="D151" s="30"/>
      <c r="E151" s="30"/>
      <c r="F151" s="31"/>
      <c r="G151" s="29"/>
      <c r="H151" s="29"/>
      <c r="I151" s="70"/>
      <c r="J151" s="71"/>
      <c r="K151" s="72"/>
      <c r="L151" s="365"/>
      <c r="M151" s="9"/>
      <c r="N151" s="8"/>
      <c r="O151" s="50"/>
      <c r="Q151" s="4"/>
      <c r="R151" s="79"/>
      <c r="S151" s="13"/>
      <c r="T151" s="13"/>
      <c r="U151" s="13"/>
      <c r="V151" s="13"/>
      <c r="W151" s="13"/>
      <c r="X151" s="13"/>
      <c r="Y151" s="13"/>
      <c r="Z151" s="13"/>
    </row>
    <row r="152" spans="1:29" ht="38.25">
      <c r="A152" s="17" t="s">
        <v>16</v>
      </c>
      <c r="B152" s="18" t="s">
        <v>534</v>
      </c>
      <c r="C152" s="18"/>
      <c r="D152" s="19" t="s">
        <v>545</v>
      </c>
      <c r="E152" s="18" t="s">
        <v>546</v>
      </c>
      <c r="F152" s="18" t="s">
        <v>547</v>
      </c>
      <c r="G152" s="18" t="s">
        <v>566</v>
      </c>
      <c r="H152" s="18" t="s">
        <v>549</v>
      </c>
      <c r="I152" s="18" t="s">
        <v>550</v>
      </c>
      <c r="J152" s="73" t="s">
        <v>551</v>
      </c>
      <c r="K152" s="59" t="s">
        <v>567</v>
      </c>
      <c r="L152" s="74" t="s">
        <v>568</v>
      </c>
      <c r="M152" s="18" t="s">
        <v>569</v>
      </c>
      <c r="N152" s="366" t="s">
        <v>818</v>
      </c>
      <c r="O152" s="60" t="s">
        <v>817</v>
      </c>
      <c r="P152" s="18" t="s">
        <v>554</v>
      </c>
      <c r="Q152" s="75" t="s">
        <v>555</v>
      </c>
      <c r="R152" s="79"/>
      <c r="S152" s="13"/>
      <c r="T152" s="13"/>
      <c r="U152" s="13"/>
      <c r="V152" s="13"/>
      <c r="W152" s="13"/>
      <c r="X152" s="13"/>
      <c r="Y152" s="13"/>
      <c r="Z152" s="13"/>
    </row>
    <row r="153" spans="1:29" ht="14.25">
      <c r="A153" s="339"/>
      <c r="B153" s="348"/>
      <c r="C153" s="352"/>
      <c r="D153" s="360"/>
      <c r="E153" s="353"/>
      <c r="F153" s="374"/>
      <c r="G153" s="358"/>
      <c r="H153" s="353"/>
      <c r="I153" s="350"/>
      <c r="J153" s="385"/>
      <c r="K153" s="385"/>
      <c r="L153" s="386"/>
      <c r="M153" s="384"/>
      <c r="N153" s="386"/>
      <c r="O153" s="373"/>
      <c r="P153" s="354"/>
      <c r="Q153" s="367"/>
      <c r="R153" s="382"/>
      <c r="S153" s="372"/>
      <c r="T153" s="13"/>
      <c r="U153" s="381"/>
      <c r="V153" s="381"/>
      <c r="W153" s="381"/>
      <c r="X153" s="381"/>
      <c r="Y153" s="381"/>
      <c r="Z153" s="381"/>
      <c r="AA153" s="344"/>
      <c r="AB153" s="344"/>
      <c r="AC153" s="344"/>
    </row>
    <row r="154" spans="1:29" ht="14.25">
      <c r="A154" s="339"/>
      <c r="B154" s="348"/>
      <c r="C154" s="352"/>
      <c r="D154" s="360"/>
      <c r="E154" s="353"/>
      <c r="F154" s="374"/>
      <c r="G154" s="358"/>
      <c r="H154" s="353"/>
      <c r="I154" s="350"/>
      <c r="J154" s="385"/>
      <c r="K154" s="385"/>
      <c r="L154" s="386"/>
      <c r="M154" s="384"/>
      <c r="N154" s="386"/>
      <c r="O154" s="373"/>
      <c r="P154" s="354"/>
      <c r="Q154" s="367"/>
      <c r="R154" s="382"/>
      <c r="S154" s="372"/>
      <c r="T154" s="13"/>
      <c r="U154" s="381"/>
      <c r="V154" s="381"/>
      <c r="W154" s="381"/>
      <c r="X154" s="381"/>
      <c r="Y154" s="381"/>
      <c r="Z154" s="381"/>
      <c r="AA154" s="344"/>
      <c r="AB154" s="344"/>
      <c r="AC154" s="344"/>
    </row>
    <row r="155" spans="1:29" s="344" customFormat="1" ht="14.25">
      <c r="A155" s="339"/>
      <c r="B155" s="348"/>
      <c r="C155" s="352"/>
      <c r="D155" s="360"/>
      <c r="E155" s="353"/>
      <c r="F155" s="374"/>
      <c r="G155" s="358"/>
      <c r="H155" s="353"/>
      <c r="I155" s="350"/>
      <c r="J155" s="385"/>
      <c r="K155" s="385"/>
      <c r="L155" s="386"/>
      <c r="M155" s="384"/>
      <c r="N155" s="386"/>
      <c r="O155" s="373"/>
      <c r="P155" s="354"/>
      <c r="Q155" s="367"/>
      <c r="R155" s="379"/>
      <c r="S155" s="381"/>
      <c r="T155" s="381"/>
      <c r="U155" s="381"/>
      <c r="V155" s="381"/>
      <c r="W155" s="381"/>
      <c r="X155" s="381"/>
      <c r="Y155" s="381"/>
      <c r="Z155" s="381"/>
    </row>
    <row r="156" spans="1:29" s="344" customFormat="1" ht="14.25">
      <c r="A156" s="339"/>
      <c r="B156" s="348"/>
      <c r="C156" s="352"/>
      <c r="D156" s="360"/>
      <c r="E156" s="353"/>
      <c r="F156" s="385"/>
      <c r="G156" s="361"/>
      <c r="H156" s="353"/>
      <c r="I156" s="350"/>
      <c r="J156" s="385"/>
      <c r="K156" s="385"/>
      <c r="L156" s="386"/>
      <c r="M156" s="384"/>
      <c r="N156" s="386"/>
      <c r="O156" s="373"/>
      <c r="P156" s="354"/>
      <c r="Q156" s="367"/>
      <c r="R156" s="379"/>
      <c r="S156" s="381"/>
      <c r="T156" s="381"/>
      <c r="U156" s="381"/>
      <c r="V156" s="381"/>
      <c r="W156" s="381"/>
      <c r="X156" s="381"/>
      <c r="Y156" s="381"/>
      <c r="Z156" s="381"/>
    </row>
    <row r="157" spans="1:29" s="344" customFormat="1" ht="14.25">
      <c r="A157" s="339"/>
      <c r="B157" s="348"/>
      <c r="C157" s="352"/>
      <c r="D157" s="360"/>
      <c r="E157" s="353"/>
      <c r="F157" s="385"/>
      <c r="G157" s="361"/>
      <c r="H157" s="353"/>
      <c r="I157" s="350"/>
      <c r="J157" s="385"/>
      <c r="K157" s="385"/>
      <c r="L157" s="386"/>
      <c r="M157" s="384"/>
      <c r="N157" s="386"/>
      <c r="O157" s="373"/>
      <c r="P157" s="354"/>
      <c r="Q157" s="367"/>
      <c r="R157" s="379"/>
      <c r="S157" s="381"/>
      <c r="T157" s="381"/>
      <c r="U157" s="381"/>
      <c r="V157" s="381"/>
      <c r="W157" s="381"/>
      <c r="X157" s="381"/>
      <c r="Y157" s="381"/>
      <c r="Z157" s="381"/>
    </row>
    <row r="158" spans="1:29" s="344" customFormat="1" ht="14.25">
      <c r="A158" s="339"/>
      <c r="B158" s="348"/>
      <c r="C158" s="352"/>
      <c r="D158" s="360"/>
      <c r="E158" s="353"/>
      <c r="F158" s="374"/>
      <c r="G158" s="358"/>
      <c r="H158" s="353"/>
      <c r="I158" s="350"/>
      <c r="J158" s="385"/>
      <c r="K158" s="376"/>
      <c r="L158" s="386"/>
      <c r="M158" s="384"/>
      <c r="N158" s="386"/>
      <c r="O158" s="373"/>
      <c r="P158" s="378"/>
      <c r="Q158" s="367"/>
      <c r="R158" s="379"/>
      <c r="S158" s="381"/>
      <c r="T158" s="381"/>
      <c r="U158" s="381"/>
      <c r="V158" s="381"/>
      <c r="W158" s="381"/>
      <c r="X158" s="381"/>
      <c r="Y158" s="381"/>
      <c r="Z158" s="381"/>
    </row>
    <row r="159" spans="1:29" s="344" customFormat="1" ht="14.25">
      <c r="A159" s="339"/>
      <c r="B159" s="348"/>
      <c r="C159" s="352"/>
      <c r="D159" s="360"/>
      <c r="E159" s="353"/>
      <c r="F159" s="374"/>
      <c r="G159" s="358"/>
      <c r="H159" s="353"/>
      <c r="I159" s="350"/>
      <c r="J159" s="376"/>
      <c r="K159" s="376"/>
      <c r="L159" s="376"/>
      <c r="M159" s="376"/>
      <c r="N159" s="377"/>
      <c r="O159" s="387"/>
      <c r="P159" s="378"/>
      <c r="Q159" s="367"/>
      <c r="R159" s="379"/>
      <c r="S159" s="381"/>
      <c r="T159" s="381"/>
      <c r="U159" s="381"/>
      <c r="V159" s="381"/>
      <c r="W159" s="381"/>
      <c r="X159" s="381"/>
      <c r="Y159" s="381"/>
      <c r="Z159" s="381"/>
    </row>
    <row r="160" spans="1:29" s="344" customFormat="1" ht="14.25">
      <c r="A160" s="339"/>
      <c r="B160" s="348"/>
      <c r="C160" s="352"/>
      <c r="D160" s="360"/>
      <c r="E160" s="353"/>
      <c r="F160" s="385"/>
      <c r="G160" s="361"/>
      <c r="H160" s="353"/>
      <c r="I160" s="350"/>
      <c r="J160" s="385"/>
      <c r="K160" s="385"/>
      <c r="L160" s="386"/>
      <c r="M160" s="384"/>
      <c r="N160" s="386"/>
      <c r="O160" s="373"/>
      <c r="P160" s="354"/>
      <c r="Q160" s="367"/>
      <c r="R160" s="382"/>
      <c r="S160" s="372"/>
      <c r="T160" s="381"/>
      <c r="U160" s="381"/>
      <c r="V160" s="381"/>
      <c r="W160" s="381"/>
      <c r="X160" s="381"/>
      <c r="Y160" s="381"/>
      <c r="Z160" s="381"/>
    </row>
    <row r="161" spans="1:26" s="344" customFormat="1" ht="14.25">
      <c r="A161" s="339"/>
      <c r="B161" s="348"/>
      <c r="C161" s="352"/>
      <c r="D161" s="360"/>
      <c r="E161" s="353"/>
      <c r="F161" s="374"/>
      <c r="G161" s="358"/>
      <c r="H161" s="353"/>
      <c r="I161" s="350"/>
      <c r="J161" s="333"/>
      <c r="K161" s="333"/>
      <c r="L161" s="333"/>
      <c r="M161" s="333"/>
      <c r="N161" s="375"/>
      <c r="O161" s="373"/>
      <c r="P161" s="355"/>
      <c r="Q161" s="367"/>
      <c r="R161" s="382"/>
      <c r="S161" s="372"/>
      <c r="T161" s="381"/>
      <c r="U161" s="381"/>
      <c r="V161" s="381"/>
      <c r="W161" s="381"/>
      <c r="X161" s="381"/>
      <c r="Y161" s="381"/>
      <c r="Z161" s="381"/>
    </row>
    <row r="162" spans="1:26">
      <c r="A162" s="26"/>
      <c r="B162" s="20"/>
      <c r="C162" s="20"/>
      <c r="D162" s="20"/>
      <c r="E162" s="29"/>
      <c r="F162" s="27"/>
      <c r="G162" s="9"/>
      <c r="H162" s="9"/>
      <c r="I162" s="9"/>
      <c r="J162" s="50"/>
      <c r="K162" s="9"/>
      <c r="L162" s="9"/>
      <c r="M162" s="9"/>
      <c r="N162" s="8"/>
      <c r="O162" s="50"/>
      <c r="P162" s="4"/>
      <c r="Q162" s="8"/>
      <c r="R162" s="138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26"/>
      <c r="B163" s="20"/>
      <c r="C163" s="20"/>
      <c r="D163" s="20"/>
      <c r="E163" s="29"/>
      <c r="F163" s="27"/>
      <c r="G163" s="38"/>
      <c r="H163" s="39"/>
      <c r="I163" s="79"/>
      <c r="J163" s="14"/>
      <c r="K163" s="80"/>
      <c r="L163" s="81"/>
      <c r="M163" s="82"/>
      <c r="N163" s="83"/>
      <c r="O163" s="84"/>
      <c r="P163" s="8"/>
      <c r="Q163" s="13"/>
      <c r="R163" s="138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34"/>
      <c r="B164" s="42"/>
      <c r="C164" s="99"/>
      <c r="D164" s="3"/>
      <c r="E164" s="35"/>
      <c r="F164" s="79"/>
      <c r="G164" s="38"/>
      <c r="H164" s="39"/>
      <c r="I164" s="79"/>
      <c r="J164" s="14"/>
      <c r="K164" s="80"/>
      <c r="L164" s="81"/>
      <c r="M164" s="82"/>
      <c r="N164" s="83"/>
      <c r="O164" s="84"/>
      <c r="P164" s="8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 ht="15">
      <c r="A165" s="2"/>
      <c r="B165" s="100" t="s">
        <v>576</v>
      </c>
      <c r="C165" s="100"/>
      <c r="D165" s="100"/>
      <c r="E165" s="100"/>
      <c r="F165" s="14"/>
      <c r="G165" s="14"/>
      <c r="H165" s="101"/>
      <c r="I165" s="14"/>
      <c r="J165" s="71"/>
      <c r="K165" s="72"/>
      <c r="L165" s="14"/>
      <c r="M165" s="14"/>
      <c r="N165" s="13"/>
      <c r="O165" s="95"/>
      <c r="P165" s="8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 ht="38.25">
      <c r="A166" s="17" t="s">
        <v>16</v>
      </c>
      <c r="B166" s="18" t="s">
        <v>534</v>
      </c>
      <c r="C166" s="18"/>
      <c r="D166" s="19" t="s">
        <v>545</v>
      </c>
      <c r="E166" s="18" t="s">
        <v>546</v>
      </c>
      <c r="F166" s="18" t="s">
        <v>547</v>
      </c>
      <c r="G166" s="18" t="s">
        <v>577</v>
      </c>
      <c r="H166" s="18" t="s">
        <v>578</v>
      </c>
      <c r="I166" s="18" t="s">
        <v>550</v>
      </c>
      <c r="J166" s="58" t="s">
        <v>551</v>
      </c>
      <c r="K166" s="18" t="s">
        <v>552</v>
      </c>
      <c r="L166" s="18" t="s">
        <v>553</v>
      </c>
      <c r="M166" s="18" t="s">
        <v>554</v>
      </c>
      <c r="N166" s="19" t="s">
        <v>555</v>
      </c>
      <c r="O166" s="95"/>
      <c r="P166" s="8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1</v>
      </c>
      <c r="B167" s="102">
        <v>41579</v>
      </c>
      <c r="C167" s="102"/>
      <c r="D167" s="103" t="s">
        <v>579</v>
      </c>
      <c r="E167" s="104" t="s">
        <v>580</v>
      </c>
      <c r="F167" s="105">
        <v>82</v>
      </c>
      <c r="G167" s="104" t="s">
        <v>581</v>
      </c>
      <c r="H167" s="104">
        <v>100</v>
      </c>
      <c r="I167" s="122">
        <v>100</v>
      </c>
      <c r="J167" s="123" t="s">
        <v>582</v>
      </c>
      <c r="K167" s="124">
        <f t="shared" ref="K167:K198" si="105">H167-F167</f>
        <v>18</v>
      </c>
      <c r="L167" s="125">
        <f t="shared" ref="L167:L198" si="106">K167/F167</f>
        <v>0.21951219512195122</v>
      </c>
      <c r="M167" s="126" t="s">
        <v>556</v>
      </c>
      <c r="N167" s="127">
        <v>42657</v>
      </c>
      <c r="O167" s="50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2</v>
      </c>
      <c r="B168" s="102">
        <v>41794</v>
      </c>
      <c r="C168" s="102"/>
      <c r="D168" s="103" t="s">
        <v>583</v>
      </c>
      <c r="E168" s="104" t="s">
        <v>557</v>
      </c>
      <c r="F168" s="105">
        <v>257</v>
      </c>
      <c r="G168" s="104" t="s">
        <v>581</v>
      </c>
      <c r="H168" s="104">
        <v>300</v>
      </c>
      <c r="I168" s="122">
        <v>300</v>
      </c>
      <c r="J168" s="123" t="s">
        <v>582</v>
      </c>
      <c r="K168" s="124">
        <f t="shared" si="105"/>
        <v>43</v>
      </c>
      <c r="L168" s="125">
        <f t="shared" si="106"/>
        <v>0.16731517509727625</v>
      </c>
      <c r="M168" s="126" t="s">
        <v>556</v>
      </c>
      <c r="N168" s="127">
        <v>41822</v>
      </c>
      <c r="O168" s="50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3</v>
      </c>
      <c r="B169" s="102">
        <v>41828</v>
      </c>
      <c r="C169" s="102"/>
      <c r="D169" s="103" t="s">
        <v>584</v>
      </c>
      <c r="E169" s="104" t="s">
        <v>557</v>
      </c>
      <c r="F169" s="105">
        <v>393</v>
      </c>
      <c r="G169" s="104" t="s">
        <v>581</v>
      </c>
      <c r="H169" s="104">
        <v>468</v>
      </c>
      <c r="I169" s="122">
        <v>468</v>
      </c>
      <c r="J169" s="123" t="s">
        <v>582</v>
      </c>
      <c r="K169" s="124">
        <f t="shared" si="105"/>
        <v>75</v>
      </c>
      <c r="L169" s="125">
        <f t="shared" si="106"/>
        <v>0.19083969465648856</v>
      </c>
      <c r="M169" s="126" t="s">
        <v>556</v>
      </c>
      <c r="N169" s="127">
        <v>41863</v>
      </c>
      <c r="O169" s="50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4</v>
      </c>
      <c r="B170" s="102">
        <v>41857</v>
      </c>
      <c r="C170" s="102"/>
      <c r="D170" s="103" t="s">
        <v>585</v>
      </c>
      <c r="E170" s="104" t="s">
        <v>557</v>
      </c>
      <c r="F170" s="105">
        <v>205</v>
      </c>
      <c r="G170" s="104" t="s">
        <v>581</v>
      </c>
      <c r="H170" s="104">
        <v>275</v>
      </c>
      <c r="I170" s="122">
        <v>250</v>
      </c>
      <c r="J170" s="123" t="s">
        <v>582</v>
      </c>
      <c r="K170" s="124">
        <f t="shared" si="105"/>
        <v>70</v>
      </c>
      <c r="L170" s="125">
        <f t="shared" si="106"/>
        <v>0.34146341463414637</v>
      </c>
      <c r="M170" s="126" t="s">
        <v>556</v>
      </c>
      <c r="N170" s="127">
        <v>41962</v>
      </c>
      <c r="O170" s="50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5</v>
      </c>
      <c r="B171" s="102">
        <v>41886</v>
      </c>
      <c r="C171" s="102"/>
      <c r="D171" s="103" t="s">
        <v>586</v>
      </c>
      <c r="E171" s="104" t="s">
        <v>557</v>
      </c>
      <c r="F171" s="105">
        <v>162</v>
      </c>
      <c r="G171" s="104" t="s">
        <v>581</v>
      </c>
      <c r="H171" s="104">
        <v>190</v>
      </c>
      <c r="I171" s="122">
        <v>190</v>
      </c>
      <c r="J171" s="123" t="s">
        <v>582</v>
      </c>
      <c r="K171" s="124">
        <f t="shared" si="105"/>
        <v>28</v>
      </c>
      <c r="L171" s="125">
        <f t="shared" si="106"/>
        <v>0.1728395061728395</v>
      </c>
      <c r="M171" s="126" t="s">
        <v>556</v>
      </c>
      <c r="N171" s="127">
        <v>42006</v>
      </c>
      <c r="O171" s="50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6</v>
      </c>
      <c r="B172" s="102">
        <v>41886</v>
      </c>
      <c r="C172" s="102"/>
      <c r="D172" s="103" t="s">
        <v>587</v>
      </c>
      <c r="E172" s="104" t="s">
        <v>557</v>
      </c>
      <c r="F172" s="105">
        <v>75</v>
      </c>
      <c r="G172" s="104" t="s">
        <v>581</v>
      </c>
      <c r="H172" s="104">
        <v>91.5</v>
      </c>
      <c r="I172" s="122" t="s">
        <v>588</v>
      </c>
      <c r="J172" s="123" t="s">
        <v>589</v>
      </c>
      <c r="K172" s="124">
        <f t="shared" si="105"/>
        <v>16.5</v>
      </c>
      <c r="L172" s="125">
        <f t="shared" si="106"/>
        <v>0.22</v>
      </c>
      <c r="M172" s="126" t="s">
        <v>556</v>
      </c>
      <c r="N172" s="127">
        <v>41954</v>
      </c>
      <c r="O172" s="50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7</v>
      </c>
      <c r="B173" s="102">
        <v>41913</v>
      </c>
      <c r="C173" s="102"/>
      <c r="D173" s="103" t="s">
        <v>590</v>
      </c>
      <c r="E173" s="104" t="s">
        <v>557</v>
      </c>
      <c r="F173" s="105">
        <v>850</v>
      </c>
      <c r="G173" s="104" t="s">
        <v>581</v>
      </c>
      <c r="H173" s="104">
        <v>982.5</v>
      </c>
      <c r="I173" s="122">
        <v>1050</v>
      </c>
      <c r="J173" s="123" t="s">
        <v>591</v>
      </c>
      <c r="K173" s="124">
        <f t="shared" si="105"/>
        <v>132.5</v>
      </c>
      <c r="L173" s="125">
        <f t="shared" si="106"/>
        <v>0.15588235294117647</v>
      </c>
      <c r="M173" s="126" t="s">
        <v>556</v>
      </c>
      <c r="N173" s="127">
        <v>42039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8</v>
      </c>
      <c r="B174" s="102">
        <v>41913</v>
      </c>
      <c r="C174" s="102"/>
      <c r="D174" s="103" t="s">
        <v>592</v>
      </c>
      <c r="E174" s="104" t="s">
        <v>557</v>
      </c>
      <c r="F174" s="105">
        <v>475</v>
      </c>
      <c r="G174" s="104" t="s">
        <v>581</v>
      </c>
      <c r="H174" s="104">
        <v>515</v>
      </c>
      <c r="I174" s="122">
        <v>600</v>
      </c>
      <c r="J174" s="123" t="s">
        <v>593</v>
      </c>
      <c r="K174" s="124">
        <f t="shared" si="105"/>
        <v>40</v>
      </c>
      <c r="L174" s="125">
        <f t="shared" si="106"/>
        <v>8.4210526315789472E-2</v>
      </c>
      <c r="M174" s="126" t="s">
        <v>556</v>
      </c>
      <c r="N174" s="127">
        <v>41939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9</v>
      </c>
      <c r="B175" s="102">
        <v>41913</v>
      </c>
      <c r="C175" s="102"/>
      <c r="D175" s="103" t="s">
        <v>594</v>
      </c>
      <c r="E175" s="104" t="s">
        <v>557</v>
      </c>
      <c r="F175" s="105">
        <v>86</v>
      </c>
      <c r="G175" s="104" t="s">
        <v>581</v>
      </c>
      <c r="H175" s="104">
        <v>99</v>
      </c>
      <c r="I175" s="122">
        <v>140</v>
      </c>
      <c r="J175" s="123" t="s">
        <v>595</v>
      </c>
      <c r="K175" s="124">
        <f t="shared" si="105"/>
        <v>13</v>
      </c>
      <c r="L175" s="125">
        <f t="shared" si="106"/>
        <v>0.15116279069767441</v>
      </c>
      <c r="M175" s="126" t="s">
        <v>556</v>
      </c>
      <c r="N175" s="127">
        <v>41939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10</v>
      </c>
      <c r="B176" s="102">
        <v>41926</v>
      </c>
      <c r="C176" s="102"/>
      <c r="D176" s="103" t="s">
        <v>596</v>
      </c>
      <c r="E176" s="104" t="s">
        <v>557</v>
      </c>
      <c r="F176" s="105">
        <v>496.6</v>
      </c>
      <c r="G176" s="104" t="s">
        <v>581</v>
      </c>
      <c r="H176" s="104">
        <v>621</v>
      </c>
      <c r="I176" s="122">
        <v>580</v>
      </c>
      <c r="J176" s="123" t="s">
        <v>582</v>
      </c>
      <c r="K176" s="124">
        <f t="shared" si="105"/>
        <v>124.39999999999998</v>
      </c>
      <c r="L176" s="125">
        <f t="shared" si="106"/>
        <v>0.25050342327829234</v>
      </c>
      <c r="M176" s="126" t="s">
        <v>556</v>
      </c>
      <c r="N176" s="127">
        <v>42605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11</v>
      </c>
      <c r="B177" s="102">
        <v>41926</v>
      </c>
      <c r="C177" s="102"/>
      <c r="D177" s="103" t="s">
        <v>597</v>
      </c>
      <c r="E177" s="104" t="s">
        <v>557</v>
      </c>
      <c r="F177" s="105">
        <v>2481.9</v>
      </c>
      <c r="G177" s="104" t="s">
        <v>581</v>
      </c>
      <c r="H177" s="104">
        <v>2840</v>
      </c>
      <c r="I177" s="122">
        <v>2870</v>
      </c>
      <c r="J177" s="123" t="s">
        <v>598</v>
      </c>
      <c r="K177" s="124">
        <f t="shared" si="105"/>
        <v>358.09999999999991</v>
      </c>
      <c r="L177" s="125">
        <f t="shared" si="106"/>
        <v>0.14428462065353154</v>
      </c>
      <c r="M177" s="126" t="s">
        <v>556</v>
      </c>
      <c r="N177" s="127">
        <v>42017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12</v>
      </c>
      <c r="B178" s="102">
        <v>41928</v>
      </c>
      <c r="C178" s="102"/>
      <c r="D178" s="103" t="s">
        <v>599</v>
      </c>
      <c r="E178" s="104" t="s">
        <v>557</v>
      </c>
      <c r="F178" s="105">
        <v>84.5</v>
      </c>
      <c r="G178" s="104" t="s">
        <v>581</v>
      </c>
      <c r="H178" s="104">
        <v>93</v>
      </c>
      <c r="I178" s="122">
        <v>110</v>
      </c>
      <c r="J178" s="123" t="s">
        <v>600</v>
      </c>
      <c r="K178" s="124">
        <f t="shared" si="105"/>
        <v>8.5</v>
      </c>
      <c r="L178" s="125">
        <f t="shared" si="106"/>
        <v>0.10059171597633136</v>
      </c>
      <c r="M178" s="126" t="s">
        <v>556</v>
      </c>
      <c r="N178" s="127">
        <v>41939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13</v>
      </c>
      <c r="B179" s="102">
        <v>41928</v>
      </c>
      <c r="C179" s="102"/>
      <c r="D179" s="103" t="s">
        <v>601</v>
      </c>
      <c r="E179" s="104" t="s">
        <v>557</v>
      </c>
      <c r="F179" s="105">
        <v>401</v>
      </c>
      <c r="G179" s="104" t="s">
        <v>581</v>
      </c>
      <c r="H179" s="104">
        <v>428</v>
      </c>
      <c r="I179" s="122">
        <v>450</v>
      </c>
      <c r="J179" s="123" t="s">
        <v>602</v>
      </c>
      <c r="K179" s="124">
        <f t="shared" si="105"/>
        <v>27</v>
      </c>
      <c r="L179" s="125">
        <f t="shared" si="106"/>
        <v>6.7331670822942641E-2</v>
      </c>
      <c r="M179" s="126" t="s">
        <v>556</v>
      </c>
      <c r="N179" s="127">
        <v>42020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14</v>
      </c>
      <c r="B180" s="102">
        <v>41928</v>
      </c>
      <c r="C180" s="102"/>
      <c r="D180" s="103" t="s">
        <v>603</v>
      </c>
      <c r="E180" s="104" t="s">
        <v>557</v>
      </c>
      <c r="F180" s="105">
        <v>101</v>
      </c>
      <c r="G180" s="104" t="s">
        <v>581</v>
      </c>
      <c r="H180" s="104">
        <v>112</v>
      </c>
      <c r="I180" s="122">
        <v>120</v>
      </c>
      <c r="J180" s="123" t="s">
        <v>604</v>
      </c>
      <c r="K180" s="124">
        <f t="shared" si="105"/>
        <v>11</v>
      </c>
      <c r="L180" s="125">
        <f t="shared" si="106"/>
        <v>0.10891089108910891</v>
      </c>
      <c r="M180" s="126" t="s">
        <v>556</v>
      </c>
      <c r="N180" s="127">
        <v>41939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15</v>
      </c>
      <c r="B181" s="102">
        <v>41954</v>
      </c>
      <c r="C181" s="102"/>
      <c r="D181" s="103" t="s">
        <v>605</v>
      </c>
      <c r="E181" s="104" t="s">
        <v>557</v>
      </c>
      <c r="F181" s="105">
        <v>59</v>
      </c>
      <c r="G181" s="104" t="s">
        <v>581</v>
      </c>
      <c r="H181" s="104">
        <v>76</v>
      </c>
      <c r="I181" s="122">
        <v>76</v>
      </c>
      <c r="J181" s="123" t="s">
        <v>582</v>
      </c>
      <c r="K181" s="124">
        <f t="shared" si="105"/>
        <v>17</v>
      </c>
      <c r="L181" s="125">
        <f t="shared" si="106"/>
        <v>0.28813559322033899</v>
      </c>
      <c r="M181" s="126" t="s">
        <v>556</v>
      </c>
      <c r="N181" s="127">
        <v>43032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16</v>
      </c>
      <c r="B182" s="102">
        <v>41954</v>
      </c>
      <c r="C182" s="102"/>
      <c r="D182" s="103" t="s">
        <v>594</v>
      </c>
      <c r="E182" s="104" t="s">
        <v>557</v>
      </c>
      <c r="F182" s="105">
        <v>99</v>
      </c>
      <c r="G182" s="104" t="s">
        <v>581</v>
      </c>
      <c r="H182" s="104">
        <v>120</v>
      </c>
      <c r="I182" s="122">
        <v>120</v>
      </c>
      <c r="J182" s="123" t="s">
        <v>606</v>
      </c>
      <c r="K182" s="124">
        <f t="shared" si="105"/>
        <v>21</v>
      </c>
      <c r="L182" s="125">
        <f t="shared" si="106"/>
        <v>0.21212121212121213</v>
      </c>
      <c r="M182" s="126" t="s">
        <v>556</v>
      </c>
      <c r="N182" s="127">
        <v>41960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17</v>
      </c>
      <c r="B183" s="102">
        <v>41956</v>
      </c>
      <c r="C183" s="102"/>
      <c r="D183" s="103" t="s">
        <v>607</v>
      </c>
      <c r="E183" s="104" t="s">
        <v>557</v>
      </c>
      <c r="F183" s="105">
        <v>22</v>
      </c>
      <c r="G183" s="104" t="s">
        <v>581</v>
      </c>
      <c r="H183" s="104">
        <v>33.549999999999997</v>
      </c>
      <c r="I183" s="122">
        <v>32</v>
      </c>
      <c r="J183" s="123" t="s">
        <v>608</v>
      </c>
      <c r="K183" s="124">
        <f t="shared" si="105"/>
        <v>11.549999999999997</v>
      </c>
      <c r="L183" s="125">
        <f t="shared" si="106"/>
        <v>0.52499999999999991</v>
      </c>
      <c r="M183" s="126" t="s">
        <v>556</v>
      </c>
      <c r="N183" s="127">
        <v>42188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18</v>
      </c>
      <c r="B184" s="102">
        <v>41976</v>
      </c>
      <c r="C184" s="102"/>
      <c r="D184" s="103" t="s">
        <v>609</v>
      </c>
      <c r="E184" s="104" t="s">
        <v>557</v>
      </c>
      <c r="F184" s="105">
        <v>440</v>
      </c>
      <c r="G184" s="104" t="s">
        <v>581</v>
      </c>
      <c r="H184" s="104">
        <v>520</v>
      </c>
      <c r="I184" s="122">
        <v>520</v>
      </c>
      <c r="J184" s="123" t="s">
        <v>610</v>
      </c>
      <c r="K184" s="124">
        <f t="shared" si="105"/>
        <v>80</v>
      </c>
      <c r="L184" s="125">
        <f t="shared" si="106"/>
        <v>0.18181818181818182</v>
      </c>
      <c r="M184" s="126" t="s">
        <v>556</v>
      </c>
      <c r="N184" s="127">
        <v>42208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19</v>
      </c>
      <c r="B185" s="102">
        <v>41976</v>
      </c>
      <c r="C185" s="102"/>
      <c r="D185" s="103" t="s">
        <v>611</v>
      </c>
      <c r="E185" s="104" t="s">
        <v>557</v>
      </c>
      <c r="F185" s="105">
        <v>360</v>
      </c>
      <c r="G185" s="104" t="s">
        <v>581</v>
      </c>
      <c r="H185" s="104">
        <v>427</v>
      </c>
      <c r="I185" s="122">
        <v>425</v>
      </c>
      <c r="J185" s="123" t="s">
        <v>612</v>
      </c>
      <c r="K185" s="124">
        <f t="shared" si="105"/>
        <v>67</v>
      </c>
      <c r="L185" s="125">
        <f t="shared" si="106"/>
        <v>0.18611111111111112</v>
      </c>
      <c r="M185" s="126" t="s">
        <v>556</v>
      </c>
      <c r="N185" s="127">
        <v>42058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20</v>
      </c>
      <c r="B186" s="102">
        <v>42012</v>
      </c>
      <c r="C186" s="102"/>
      <c r="D186" s="103" t="s">
        <v>613</v>
      </c>
      <c r="E186" s="104" t="s">
        <v>557</v>
      </c>
      <c r="F186" s="105">
        <v>360</v>
      </c>
      <c r="G186" s="104" t="s">
        <v>581</v>
      </c>
      <c r="H186" s="104">
        <v>455</v>
      </c>
      <c r="I186" s="122">
        <v>420</v>
      </c>
      <c r="J186" s="123" t="s">
        <v>614</v>
      </c>
      <c r="K186" s="124">
        <f t="shared" si="105"/>
        <v>95</v>
      </c>
      <c r="L186" s="125">
        <f t="shared" si="106"/>
        <v>0.2638888888888889</v>
      </c>
      <c r="M186" s="126" t="s">
        <v>556</v>
      </c>
      <c r="N186" s="127">
        <v>42024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21</v>
      </c>
      <c r="B187" s="102">
        <v>42012</v>
      </c>
      <c r="C187" s="102"/>
      <c r="D187" s="103" t="s">
        <v>615</v>
      </c>
      <c r="E187" s="104" t="s">
        <v>557</v>
      </c>
      <c r="F187" s="105">
        <v>130</v>
      </c>
      <c r="G187" s="104"/>
      <c r="H187" s="104">
        <v>175.5</v>
      </c>
      <c r="I187" s="122">
        <v>165</v>
      </c>
      <c r="J187" s="123" t="s">
        <v>616</v>
      </c>
      <c r="K187" s="124">
        <f t="shared" si="105"/>
        <v>45.5</v>
      </c>
      <c r="L187" s="125">
        <f t="shared" si="106"/>
        <v>0.35</v>
      </c>
      <c r="M187" s="126" t="s">
        <v>556</v>
      </c>
      <c r="N187" s="127">
        <v>43088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22</v>
      </c>
      <c r="B188" s="102">
        <v>42040</v>
      </c>
      <c r="C188" s="102"/>
      <c r="D188" s="103" t="s">
        <v>376</v>
      </c>
      <c r="E188" s="104" t="s">
        <v>580</v>
      </c>
      <c r="F188" s="105">
        <v>98</v>
      </c>
      <c r="G188" s="104"/>
      <c r="H188" s="104">
        <v>120</v>
      </c>
      <c r="I188" s="122">
        <v>120</v>
      </c>
      <c r="J188" s="123" t="s">
        <v>582</v>
      </c>
      <c r="K188" s="124">
        <f t="shared" si="105"/>
        <v>22</v>
      </c>
      <c r="L188" s="125">
        <f t="shared" si="106"/>
        <v>0.22448979591836735</v>
      </c>
      <c r="M188" s="126" t="s">
        <v>556</v>
      </c>
      <c r="N188" s="127">
        <v>42753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23</v>
      </c>
      <c r="B189" s="102">
        <v>42040</v>
      </c>
      <c r="C189" s="102"/>
      <c r="D189" s="103" t="s">
        <v>617</v>
      </c>
      <c r="E189" s="104" t="s">
        <v>580</v>
      </c>
      <c r="F189" s="105">
        <v>196</v>
      </c>
      <c r="G189" s="104"/>
      <c r="H189" s="104">
        <v>262</v>
      </c>
      <c r="I189" s="122">
        <v>255</v>
      </c>
      <c r="J189" s="123" t="s">
        <v>582</v>
      </c>
      <c r="K189" s="124">
        <f t="shared" si="105"/>
        <v>66</v>
      </c>
      <c r="L189" s="125">
        <f t="shared" si="106"/>
        <v>0.33673469387755101</v>
      </c>
      <c r="M189" s="126" t="s">
        <v>556</v>
      </c>
      <c r="N189" s="127">
        <v>42599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7">
        <v>24</v>
      </c>
      <c r="B190" s="106">
        <v>42067</v>
      </c>
      <c r="C190" s="106"/>
      <c r="D190" s="107" t="s">
        <v>375</v>
      </c>
      <c r="E190" s="108" t="s">
        <v>580</v>
      </c>
      <c r="F190" s="109">
        <v>235</v>
      </c>
      <c r="G190" s="109"/>
      <c r="H190" s="110">
        <v>77</v>
      </c>
      <c r="I190" s="128" t="s">
        <v>618</v>
      </c>
      <c r="J190" s="129" t="s">
        <v>619</v>
      </c>
      <c r="K190" s="130">
        <f t="shared" si="105"/>
        <v>-158</v>
      </c>
      <c r="L190" s="131">
        <f t="shared" si="106"/>
        <v>-0.67234042553191486</v>
      </c>
      <c r="M190" s="132" t="s">
        <v>620</v>
      </c>
      <c r="N190" s="133">
        <v>43522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25</v>
      </c>
      <c r="B191" s="102">
        <v>42067</v>
      </c>
      <c r="C191" s="102"/>
      <c r="D191" s="103" t="s">
        <v>453</v>
      </c>
      <c r="E191" s="104" t="s">
        <v>580</v>
      </c>
      <c r="F191" s="105">
        <v>185</v>
      </c>
      <c r="G191" s="104"/>
      <c r="H191" s="104">
        <v>224</v>
      </c>
      <c r="I191" s="122" t="s">
        <v>621</v>
      </c>
      <c r="J191" s="123" t="s">
        <v>582</v>
      </c>
      <c r="K191" s="124">
        <f t="shared" si="105"/>
        <v>39</v>
      </c>
      <c r="L191" s="125">
        <f t="shared" si="106"/>
        <v>0.21081081081081082</v>
      </c>
      <c r="M191" s="126" t="s">
        <v>556</v>
      </c>
      <c r="N191" s="127">
        <v>42647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323">
        <v>26</v>
      </c>
      <c r="B192" s="111">
        <v>42090</v>
      </c>
      <c r="C192" s="111"/>
      <c r="D192" s="112" t="s">
        <v>622</v>
      </c>
      <c r="E192" s="113" t="s">
        <v>580</v>
      </c>
      <c r="F192" s="114">
        <v>49.5</v>
      </c>
      <c r="G192" s="115"/>
      <c r="H192" s="115">
        <v>15.85</v>
      </c>
      <c r="I192" s="115">
        <v>67</v>
      </c>
      <c r="J192" s="134" t="s">
        <v>623</v>
      </c>
      <c r="K192" s="115">
        <f t="shared" si="105"/>
        <v>-33.65</v>
      </c>
      <c r="L192" s="135">
        <f t="shared" si="106"/>
        <v>-0.67979797979797973</v>
      </c>
      <c r="M192" s="132" t="s">
        <v>620</v>
      </c>
      <c r="N192" s="136">
        <v>43627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27</v>
      </c>
      <c r="B193" s="102">
        <v>42093</v>
      </c>
      <c r="C193" s="102"/>
      <c r="D193" s="103" t="s">
        <v>624</v>
      </c>
      <c r="E193" s="104" t="s">
        <v>580</v>
      </c>
      <c r="F193" s="105">
        <v>183.5</v>
      </c>
      <c r="G193" s="104"/>
      <c r="H193" s="104">
        <v>219</v>
      </c>
      <c r="I193" s="122">
        <v>218</v>
      </c>
      <c r="J193" s="123" t="s">
        <v>625</v>
      </c>
      <c r="K193" s="124">
        <f t="shared" si="105"/>
        <v>35.5</v>
      </c>
      <c r="L193" s="125">
        <f t="shared" si="106"/>
        <v>0.19346049046321526</v>
      </c>
      <c r="M193" s="126" t="s">
        <v>556</v>
      </c>
      <c r="N193" s="127">
        <v>42103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28</v>
      </c>
      <c r="B194" s="102">
        <v>42114</v>
      </c>
      <c r="C194" s="102"/>
      <c r="D194" s="103" t="s">
        <v>626</v>
      </c>
      <c r="E194" s="104" t="s">
        <v>580</v>
      </c>
      <c r="F194" s="105">
        <f>(227+237)/2</f>
        <v>232</v>
      </c>
      <c r="G194" s="104"/>
      <c r="H194" s="104">
        <v>298</v>
      </c>
      <c r="I194" s="122">
        <v>298</v>
      </c>
      <c r="J194" s="123" t="s">
        <v>582</v>
      </c>
      <c r="K194" s="124">
        <f t="shared" si="105"/>
        <v>66</v>
      </c>
      <c r="L194" s="125">
        <f t="shared" si="106"/>
        <v>0.28448275862068967</v>
      </c>
      <c r="M194" s="126" t="s">
        <v>556</v>
      </c>
      <c r="N194" s="127">
        <v>42823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29</v>
      </c>
      <c r="B195" s="102">
        <v>42128</v>
      </c>
      <c r="C195" s="102"/>
      <c r="D195" s="103" t="s">
        <v>627</v>
      </c>
      <c r="E195" s="104" t="s">
        <v>557</v>
      </c>
      <c r="F195" s="105">
        <v>385</v>
      </c>
      <c r="G195" s="104"/>
      <c r="H195" s="104">
        <f>212.5+331</f>
        <v>543.5</v>
      </c>
      <c r="I195" s="122">
        <v>510</v>
      </c>
      <c r="J195" s="123" t="s">
        <v>628</v>
      </c>
      <c r="K195" s="124">
        <f t="shared" si="105"/>
        <v>158.5</v>
      </c>
      <c r="L195" s="125">
        <f t="shared" si="106"/>
        <v>0.41168831168831171</v>
      </c>
      <c r="M195" s="126" t="s">
        <v>556</v>
      </c>
      <c r="N195" s="127">
        <v>42235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30</v>
      </c>
      <c r="B196" s="102">
        <v>42128</v>
      </c>
      <c r="C196" s="102"/>
      <c r="D196" s="103" t="s">
        <v>629</v>
      </c>
      <c r="E196" s="104" t="s">
        <v>557</v>
      </c>
      <c r="F196" s="105">
        <v>115.5</v>
      </c>
      <c r="G196" s="104"/>
      <c r="H196" s="104">
        <v>146</v>
      </c>
      <c r="I196" s="122">
        <v>142</v>
      </c>
      <c r="J196" s="123" t="s">
        <v>630</v>
      </c>
      <c r="K196" s="124">
        <f t="shared" si="105"/>
        <v>30.5</v>
      </c>
      <c r="L196" s="125">
        <f t="shared" si="106"/>
        <v>0.26406926406926406</v>
      </c>
      <c r="M196" s="126" t="s">
        <v>556</v>
      </c>
      <c r="N196" s="127">
        <v>42202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31</v>
      </c>
      <c r="B197" s="102">
        <v>42151</v>
      </c>
      <c r="C197" s="102"/>
      <c r="D197" s="103" t="s">
        <v>631</v>
      </c>
      <c r="E197" s="104" t="s">
        <v>557</v>
      </c>
      <c r="F197" s="105">
        <v>237.5</v>
      </c>
      <c r="G197" s="104"/>
      <c r="H197" s="104">
        <v>279.5</v>
      </c>
      <c r="I197" s="122">
        <v>278</v>
      </c>
      <c r="J197" s="123" t="s">
        <v>582</v>
      </c>
      <c r="K197" s="124">
        <f t="shared" si="105"/>
        <v>42</v>
      </c>
      <c r="L197" s="125">
        <f t="shared" si="106"/>
        <v>0.17684210526315788</v>
      </c>
      <c r="M197" s="126" t="s">
        <v>556</v>
      </c>
      <c r="N197" s="127">
        <v>42222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32</v>
      </c>
      <c r="B198" s="102">
        <v>42174</v>
      </c>
      <c r="C198" s="102"/>
      <c r="D198" s="103" t="s">
        <v>601</v>
      </c>
      <c r="E198" s="104" t="s">
        <v>580</v>
      </c>
      <c r="F198" s="105">
        <v>340</v>
      </c>
      <c r="G198" s="104"/>
      <c r="H198" s="104">
        <v>448</v>
      </c>
      <c r="I198" s="122">
        <v>448</v>
      </c>
      <c r="J198" s="123" t="s">
        <v>582</v>
      </c>
      <c r="K198" s="124">
        <f t="shared" si="105"/>
        <v>108</v>
      </c>
      <c r="L198" s="125">
        <f t="shared" si="106"/>
        <v>0.31764705882352939</v>
      </c>
      <c r="M198" s="126" t="s">
        <v>556</v>
      </c>
      <c r="N198" s="127">
        <v>43018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33</v>
      </c>
      <c r="B199" s="102">
        <v>42191</v>
      </c>
      <c r="C199" s="102"/>
      <c r="D199" s="103" t="s">
        <v>632</v>
      </c>
      <c r="E199" s="104" t="s">
        <v>580</v>
      </c>
      <c r="F199" s="105">
        <v>390</v>
      </c>
      <c r="G199" s="104"/>
      <c r="H199" s="104">
        <v>460</v>
      </c>
      <c r="I199" s="122">
        <v>460</v>
      </c>
      <c r="J199" s="123" t="s">
        <v>582</v>
      </c>
      <c r="K199" s="124">
        <f t="shared" ref="K199:K219" si="107">H199-F199</f>
        <v>70</v>
      </c>
      <c r="L199" s="125">
        <f t="shared" ref="L199:L219" si="108">K199/F199</f>
        <v>0.17948717948717949</v>
      </c>
      <c r="M199" s="126" t="s">
        <v>556</v>
      </c>
      <c r="N199" s="127">
        <v>42478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7">
        <v>34</v>
      </c>
      <c r="B200" s="106">
        <v>42195</v>
      </c>
      <c r="C200" s="106"/>
      <c r="D200" s="107" t="s">
        <v>633</v>
      </c>
      <c r="E200" s="108" t="s">
        <v>580</v>
      </c>
      <c r="F200" s="109">
        <v>122.5</v>
      </c>
      <c r="G200" s="109"/>
      <c r="H200" s="110">
        <v>61</v>
      </c>
      <c r="I200" s="128">
        <v>172</v>
      </c>
      <c r="J200" s="129" t="s">
        <v>634</v>
      </c>
      <c r="K200" s="130">
        <f t="shared" si="107"/>
        <v>-61.5</v>
      </c>
      <c r="L200" s="131">
        <f t="shared" si="108"/>
        <v>-0.50204081632653064</v>
      </c>
      <c r="M200" s="132" t="s">
        <v>620</v>
      </c>
      <c r="N200" s="133">
        <v>43333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35</v>
      </c>
      <c r="B201" s="102">
        <v>42219</v>
      </c>
      <c r="C201" s="102"/>
      <c r="D201" s="103" t="s">
        <v>635</v>
      </c>
      <c r="E201" s="104" t="s">
        <v>580</v>
      </c>
      <c r="F201" s="105">
        <v>297.5</v>
      </c>
      <c r="G201" s="104"/>
      <c r="H201" s="104">
        <v>350</v>
      </c>
      <c r="I201" s="122">
        <v>360</v>
      </c>
      <c r="J201" s="123" t="s">
        <v>636</v>
      </c>
      <c r="K201" s="124">
        <f t="shared" si="107"/>
        <v>52.5</v>
      </c>
      <c r="L201" s="125">
        <f t="shared" si="108"/>
        <v>0.17647058823529413</v>
      </c>
      <c r="M201" s="126" t="s">
        <v>556</v>
      </c>
      <c r="N201" s="127">
        <v>42232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36</v>
      </c>
      <c r="B202" s="102">
        <v>42219</v>
      </c>
      <c r="C202" s="102"/>
      <c r="D202" s="103" t="s">
        <v>637</v>
      </c>
      <c r="E202" s="104" t="s">
        <v>580</v>
      </c>
      <c r="F202" s="105">
        <v>115.5</v>
      </c>
      <c r="G202" s="104"/>
      <c r="H202" s="104">
        <v>149</v>
      </c>
      <c r="I202" s="122">
        <v>140</v>
      </c>
      <c r="J202" s="137" t="s">
        <v>638</v>
      </c>
      <c r="K202" s="124">
        <f t="shared" si="107"/>
        <v>33.5</v>
      </c>
      <c r="L202" s="125">
        <f t="shared" si="108"/>
        <v>0.29004329004329005</v>
      </c>
      <c r="M202" s="126" t="s">
        <v>556</v>
      </c>
      <c r="N202" s="127">
        <v>42740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37</v>
      </c>
      <c r="B203" s="102">
        <v>42251</v>
      </c>
      <c r="C203" s="102"/>
      <c r="D203" s="103" t="s">
        <v>631</v>
      </c>
      <c r="E203" s="104" t="s">
        <v>580</v>
      </c>
      <c r="F203" s="105">
        <v>226</v>
      </c>
      <c r="G203" s="104"/>
      <c r="H203" s="104">
        <v>292</v>
      </c>
      <c r="I203" s="122">
        <v>292</v>
      </c>
      <c r="J203" s="123" t="s">
        <v>639</v>
      </c>
      <c r="K203" s="124">
        <f t="shared" si="107"/>
        <v>66</v>
      </c>
      <c r="L203" s="125">
        <f t="shared" si="108"/>
        <v>0.29203539823008851</v>
      </c>
      <c r="M203" s="126" t="s">
        <v>556</v>
      </c>
      <c r="N203" s="127">
        <v>42286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38</v>
      </c>
      <c r="B204" s="102">
        <v>42254</v>
      </c>
      <c r="C204" s="102"/>
      <c r="D204" s="103" t="s">
        <v>626</v>
      </c>
      <c r="E204" s="104" t="s">
        <v>580</v>
      </c>
      <c r="F204" s="105">
        <v>232.5</v>
      </c>
      <c r="G204" s="104"/>
      <c r="H204" s="104">
        <v>312.5</v>
      </c>
      <c r="I204" s="122">
        <v>310</v>
      </c>
      <c r="J204" s="123" t="s">
        <v>582</v>
      </c>
      <c r="K204" s="124">
        <f t="shared" si="107"/>
        <v>80</v>
      </c>
      <c r="L204" s="125">
        <f t="shared" si="108"/>
        <v>0.34408602150537637</v>
      </c>
      <c r="M204" s="126" t="s">
        <v>556</v>
      </c>
      <c r="N204" s="127">
        <v>42823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39</v>
      </c>
      <c r="B205" s="102">
        <v>42268</v>
      </c>
      <c r="C205" s="102"/>
      <c r="D205" s="103" t="s">
        <v>640</v>
      </c>
      <c r="E205" s="104" t="s">
        <v>580</v>
      </c>
      <c r="F205" s="105">
        <v>196.5</v>
      </c>
      <c r="G205" s="104"/>
      <c r="H205" s="104">
        <v>238</v>
      </c>
      <c r="I205" s="122">
        <v>238</v>
      </c>
      <c r="J205" s="123" t="s">
        <v>639</v>
      </c>
      <c r="K205" s="124">
        <f t="shared" si="107"/>
        <v>41.5</v>
      </c>
      <c r="L205" s="125">
        <f t="shared" si="108"/>
        <v>0.21119592875318066</v>
      </c>
      <c r="M205" s="126" t="s">
        <v>556</v>
      </c>
      <c r="N205" s="127">
        <v>42291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40</v>
      </c>
      <c r="B206" s="102">
        <v>42271</v>
      </c>
      <c r="C206" s="102"/>
      <c r="D206" s="103" t="s">
        <v>579</v>
      </c>
      <c r="E206" s="104" t="s">
        <v>580</v>
      </c>
      <c r="F206" s="105">
        <v>65</v>
      </c>
      <c r="G206" s="104"/>
      <c r="H206" s="104">
        <v>82</v>
      </c>
      <c r="I206" s="122">
        <v>82</v>
      </c>
      <c r="J206" s="123" t="s">
        <v>639</v>
      </c>
      <c r="K206" s="124">
        <f t="shared" si="107"/>
        <v>17</v>
      </c>
      <c r="L206" s="125">
        <f t="shared" si="108"/>
        <v>0.26153846153846155</v>
      </c>
      <c r="M206" s="126" t="s">
        <v>556</v>
      </c>
      <c r="N206" s="127">
        <v>42578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41</v>
      </c>
      <c r="B207" s="102">
        <v>42291</v>
      </c>
      <c r="C207" s="102"/>
      <c r="D207" s="103" t="s">
        <v>641</v>
      </c>
      <c r="E207" s="104" t="s">
        <v>580</v>
      </c>
      <c r="F207" s="105">
        <v>144</v>
      </c>
      <c r="G207" s="104"/>
      <c r="H207" s="104">
        <v>182.5</v>
      </c>
      <c r="I207" s="122">
        <v>181</v>
      </c>
      <c r="J207" s="123" t="s">
        <v>639</v>
      </c>
      <c r="K207" s="124">
        <f t="shared" si="107"/>
        <v>38.5</v>
      </c>
      <c r="L207" s="125">
        <f t="shared" si="108"/>
        <v>0.2673611111111111</v>
      </c>
      <c r="M207" s="126" t="s">
        <v>556</v>
      </c>
      <c r="N207" s="127">
        <v>42817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42</v>
      </c>
      <c r="B208" s="102">
        <v>42291</v>
      </c>
      <c r="C208" s="102"/>
      <c r="D208" s="103" t="s">
        <v>642</v>
      </c>
      <c r="E208" s="104" t="s">
        <v>580</v>
      </c>
      <c r="F208" s="105">
        <v>264</v>
      </c>
      <c r="G208" s="104"/>
      <c r="H208" s="104">
        <v>311</v>
      </c>
      <c r="I208" s="122">
        <v>311</v>
      </c>
      <c r="J208" s="123" t="s">
        <v>639</v>
      </c>
      <c r="K208" s="124">
        <f t="shared" si="107"/>
        <v>47</v>
      </c>
      <c r="L208" s="125">
        <f t="shared" si="108"/>
        <v>0.17803030303030304</v>
      </c>
      <c r="M208" s="126" t="s">
        <v>556</v>
      </c>
      <c r="N208" s="127">
        <v>42604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43</v>
      </c>
      <c r="B209" s="102">
        <v>42318</v>
      </c>
      <c r="C209" s="102"/>
      <c r="D209" s="103" t="s">
        <v>643</v>
      </c>
      <c r="E209" s="104" t="s">
        <v>557</v>
      </c>
      <c r="F209" s="105">
        <v>549.5</v>
      </c>
      <c r="G209" s="104"/>
      <c r="H209" s="104">
        <v>630</v>
      </c>
      <c r="I209" s="122">
        <v>630</v>
      </c>
      <c r="J209" s="123" t="s">
        <v>639</v>
      </c>
      <c r="K209" s="124">
        <f t="shared" si="107"/>
        <v>80.5</v>
      </c>
      <c r="L209" s="125">
        <f t="shared" si="108"/>
        <v>0.1464968152866242</v>
      </c>
      <c r="M209" s="126" t="s">
        <v>556</v>
      </c>
      <c r="N209" s="127">
        <v>42419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44</v>
      </c>
      <c r="B210" s="102">
        <v>42342</v>
      </c>
      <c r="C210" s="102"/>
      <c r="D210" s="103" t="s">
        <v>644</v>
      </c>
      <c r="E210" s="104" t="s">
        <v>580</v>
      </c>
      <c r="F210" s="105">
        <v>1027.5</v>
      </c>
      <c r="G210" s="104"/>
      <c r="H210" s="104">
        <v>1315</v>
      </c>
      <c r="I210" s="122">
        <v>1250</v>
      </c>
      <c r="J210" s="123" t="s">
        <v>639</v>
      </c>
      <c r="K210" s="124">
        <f t="shared" si="107"/>
        <v>287.5</v>
      </c>
      <c r="L210" s="125">
        <f t="shared" si="108"/>
        <v>0.27980535279805352</v>
      </c>
      <c r="M210" s="126" t="s">
        <v>556</v>
      </c>
      <c r="N210" s="127">
        <v>43244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45</v>
      </c>
      <c r="B211" s="102">
        <v>42367</v>
      </c>
      <c r="C211" s="102"/>
      <c r="D211" s="103" t="s">
        <v>645</v>
      </c>
      <c r="E211" s="104" t="s">
        <v>580</v>
      </c>
      <c r="F211" s="105">
        <v>465</v>
      </c>
      <c r="G211" s="104"/>
      <c r="H211" s="104">
        <v>540</v>
      </c>
      <c r="I211" s="122">
        <v>540</v>
      </c>
      <c r="J211" s="123" t="s">
        <v>639</v>
      </c>
      <c r="K211" s="124">
        <f t="shared" si="107"/>
        <v>75</v>
      </c>
      <c r="L211" s="125">
        <f t="shared" si="108"/>
        <v>0.16129032258064516</v>
      </c>
      <c r="M211" s="126" t="s">
        <v>556</v>
      </c>
      <c r="N211" s="127">
        <v>42530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6">
        <v>46</v>
      </c>
      <c r="B212" s="102">
        <v>42380</v>
      </c>
      <c r="C212" s="102"/>
      <c r="D212" s="103" t="s">
        <v>376</v>
      </c>
      <c r="E212" s="104" t="s">
        <v>557</v>
      </c>
      <c r="F212" s="105">
        <v>81</v>
      </c>
      <c r="G212" s="104"/>
      <c r="H212" s="104">
        <v>110</v>
      </c>
      <c r="I212" s="122">
        <v>110</v>
      </c>
      <c r="J212" s="123" t="s">
        <v>639</v>
      </c>
      <c r="K212" s="124">
        <f t="shared" si="107"/>
        <v>29</v>
      </c>
      <c r="L212" s="125">
        <f t="shared" si="108"/>
        <v>0.35802469135802467</v>
      </c>
      <c r="M212" s="126" t="s">
        <v>556</v>
      </c>
      <c r="N212" s="127">
        <v>42745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6">
        <v>47</v>
      </c>
      <c r="B213" s="102">
        <v>42382</v>
      </c>
      <c r="C213" s="102"/>
      <c r="D213" s="103" t="s">
        <v>646</v>
      </c>
      <c r="E213" s="104" t="s">
        <v>557</v>
      </c>
      <c r="F213" s="105">
        <v>417.5</v>
      </c>
      <c r="G213" s="104"/>
      <c r="H213" s="104">
        <v>547</v>
      </c>
      <c r="I213" s="122">
        <v>535</v>
      </c>
      <c r="J213" s="123" t="s">
        <v>639</v>
      </c>
      <c r="K213" s="124">
        <f t="shared" si="107"/>
        <v>129.5</v>
      </c>
      <c r="L213" s="125">
        <f t="shared" si="108"/>
        <v>0.31017964071856285</v>
      </c>
      <c r="M213" s="126" t="s">
        <v>556</v>
      </c>
      <c r="N213" s="127">
        <v>42578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48</v>
      </c>
      <c r="B214" s="102">
        <v>42408</v>
      </c>
      <c r="C214" s="102"/>
      <c r="D214" s="103" t="s">
        <v>647</v>
      </c>
      <c r="E214" s="104" t="s">
        <v>580</v>
      </c>
      <c r="F214" s="105">
        <v>650</v>
      </c>
      <c r="G214" s="104"/>
      <c r="H214" s="104">
        <v>800</v>
      </c>
      <c r="I214" s="122">
        <v>800</v>
      </c>
      <c r="J214" s="123" t="s">
        <v>639</v>
      </c>
      <c r="K214" s="124">
        <f t="shared" si="107"/>
        <v>150</v>
      </c>
      <c r="L214" s="125">
        <f t="shared" si="108"/>
        <v>0.23076923076923078</v>
      </c>
      <c r="M214" s="126" t="s">
        <v>556</v>
      </c>
      <c r="N214" s="127">
        <v>43154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6">
        <v>49</v>
      </c>
      <c r="B215" s="102">
        <v>42433</v>
      </c>
      <c r="C215" s="102"/>
      <c r="D215" s="103" t="s">
        <v>193</v>
      </c>
      <c r="E215" s="104" t="s">
        <v>580</v>
      </c>
      <c r="F215" s="105">
        <v>437.5</v>
      </c>
      <c r="G215" s="104"/>
      <c r="H215" s="104">
        <v>504.5</v>
      </c>
      <c r="I215" s="122">
        <v>522</v>
      </c>
      <c r="J215" s="123" t="s">
        <v>648</v>
      </c>
      <c r="K215" s="124">
        <f t="shared" si="107"/>
        <v>67</v>
      </c>
      <c r="L215" s="125">
        <f t="shared" si="108"/>
        <v>0.15314285714285714</v>
      </c>
      <c r="M215" s="126" t="s">
        <v>556</v>
      </c>
      <c r="N215" s="127">
        <v>42480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6">
        <v>50</v>
      </c>
      <c r="B216" s="102">
        <v>42438</v>
      </c>
      <c r="C216" s="102"/>
      <c r="D216" s="103" t="s">
        <v>649</v>
      </c>
      <c r="E216" s="104" t="s">
        <v>580</v>
      </c>
      <c r="F216" s="105">
        <v>189.5</v>
      </c>
      <c r="G216" s="104"/>
      <c r="H216" s="104">
        <v>218</v>
      </c>
      <c r="I216" s="122">
        <v>218</v>
      </c>
      <c r="J216" s="123" t="s">
        <v>639</v>
      </c>
      <c r="K216" s="124">
        <f t="shared" si="107"/>
        <v>28.5</v>
      </c>
      <c r="L216" s="125">
        <f t="shared" si="108"/>
        <v>0.15039577836411611</v>
      </c>
      <c r="M216" s="126" t="s">
        <v>556</v>
      </c>
      <c r="N216" s="127">
        <v>43034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323">
        <v>51</v>
      </c>
      <c r="B217" s="111">
        <v>42471</v>
      </c>
      <c r="C217" s="111"/>
      <c r="D217" s="112" t="s">
        <v>650</v>
      </c>
      <c r="E217" s="113" t="s">
        <v>580</v>
      </c>
      <c r="F217" s="114">
        <v>36.5</v>
      </c>
      <c r="G217" s="115"/>
      <c r="H217" s="115">
        <v>15.85</v>
      </c>
      <c r="I217" s="115">
        <v>60</v>
      </c>
      <c r="J217" s="134" t="s">
        <v>651</v>
      </c>
      <c r="K217" s="130">
        <f t="shared" si="107"/>
        <v>-20.65</v>
      </c>
      <c r="L217" s="159">
        <f t="shared" si="108"/>
        <v>-0.5657534246575342</v>
      </c>
      <c r="M217" s="132" t="s">
        <v>620</v>
      </c>
      <c r="N217" s="160">
        <v>43627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6">
        <v>52</v>
      </c>
      <c r="B218" s="102">
        <v>42472</v>
      </c>
      <c r="C218" s="102"/>
      <c r="D218" s="103" t="s">
        <v>652</v>
      </c>
      <c r="E218" s="104" t="s">
        <v>580</v>
      </c>
      <c r="F218" s="105">
        <v>93</v>
      </c>
      <c r="G218" s="104"/>
      <c r="H218" s="104">
        <v>149</v>
      </c>
      <c r="I218" s="122">
        <v>140</v>
      </c>
      <c r="J218" s="137" t="s">
        <v>653</v>
      </c>
      <c r="K218" s="124">
        <f t="shared" si="107"/>
        <v>56</v>
      </c>
      <c r="L218" s="125">
        <f t="shared" si="108"/>
        <v>0.60215053763440862</v>
      </c>
      <c r="M218" s="126" t="s">
        <v>556</v>
      </c>
      <c r="N218" s="127">
        <v>42740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6">
        <v>53</v>
      </c>
      <c r="B219" s="102">
        <v>42472</v>
      </c>
      <c r="C219" s="102"/>
      <c r="D219" s="103" t="s">
        <v>654</v>
      </c>
      <c r="E219" s="104" t="s">
        <v>580</v>
      </c>
      <c r="F219" s="105">
        <v>130</v>
      </c>
      <c r="G219" s="104"/>
      <c r="H219" s="104">
        <v>150</v>
      </c>
      <c r="I219" s="122" t="s">
        <v>655</v>
      </c>
      <c r="J219" s="123" t="s">
        <v>639</v>
      </c>
      <c r="K219" s="124">
        <f t="shared" si="107"/>
        <v>20</v>
      </c>
      <c r="L219" s="125">
        <f t="shared" si="108"/>
        <v>0.15384615384615385</v>
      </c>
      <c r="M219" s="126" t="s">
        <v>556</v>
      </c>
      <c r="N219" s="127">
        <v>42564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6">
        <v>54</v>
      </c>
      <c r="B220" s="102">
        <v>42473</v>
      </c>
      <c r="C220" s="102"/>
      <c r="D220" s="103" t="s">
        <v>344</v>
      </c>
      <c r="E220" s="104" t="s">
        <v>580</v>
      </c>
      <c r="F220" s="105">
        <v>196</v>
      </c>
      <c r="G220" s="104"/>
      <c r="H220" s="104">
        <v>299</v>
      </c>
      <c r="I220" s="122">
        <v>299</v>
      </c>
      <c r="J220" s="123" t="s">
        <v>639</v>
      </c>
      <c r="K220" s="124">
        <v>103</v>
      </c>
      <c r="L220" s="125">
        <v>0.52551020408163296</v>
      </c>
      <c r="M220" s="126" t="s">
        <v>556</v>
      </c>
      <c r="N220" s="127">
        <v>42620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55</v>
      </c>
      <c r="B221" s="102">
        <v>42473</v>
      </c>
      <c r="C221" s="102"/>
      <c r="D221" s="103" t="s">
        <v>713</v>
      </c>
      <c r="E221" s="104" t="s">
        <v>580</v>
      </c>
      <c r="F221" s="105">
        <v>88</v>
      </c>
      <c r="G221" s="104"/>
      <c r="H221" s="104">
        <v>103</v>
      </c>
      <c r="I221" s="122">
        <v>103</v>
      </c>
      <c r="J221" s="123" t="s">
        <v>639</v>
      </c>
      <c r="K221" s="124">
        <v>15</v>
      </c>
      <c r="L221" s="125">
        <v>0.170454545454545</v>
      </c>
      <c r="M221" s="126" t="s">
        <v>556</v>
      </c>
      <c r="N221" s="127">
        <v>42530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56</v>
      </c>
      <c r="B222" s="102">
        <v>42492</v>
      </c>
      <c r="C222" s="102"/>
      <c r="D222" s="103" t="s">
        <v>656</v>
      </c>
      <c r="E222" s="104" t="s">
        <v>580</v>
      </c>
      <c r="F222" s="105">
        <v>127.5</v>
      </c>
      <c r="G222" s="104"/>
      <c r="H222" s="104">
        <v>148</v>
      </c>
      <c r="I222" s="122" t="s">
        <v>657</v>
      </c>
      <c r="J222" s="123" t="s">
        <v>639</v>
      </c>
      <c r="K222" s="124">
        <f>H222-F222</f>
        <v>20.5</v>
      </c>
      <c r="L222" s="125">
        <f>K222/F222</f>
        <v>0.16078431372549021</v>
      </c>
      <c r="M222" s="126" t="s">
        <v>556</v>
      </c>
      <c r="N222" s="127">
        <v>42564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57</v>
      </c>
      <c r="B223" s="102">
        <v>42493</v>
      </c>
      <c r="C223" s="102"/>
      <c r="D223" s="103" t="s">
        <v>658</v>
      </c>
      <c r="E223" s="104" t="s">
        <v>580</v>
      </c>
      <c r="F223" s="105">
        <v>675</v>
      </c>
      <c r="G223" s="104"/>
      <c r="H223" s="104">
        <v>815</v>
      </c>
      <c r="I223" s="122" t="s">
        <v>659</v>
      </c>
      <c r="J223" s="123" t="s">
        <v>639</v>
      </c>
      <c r="K223" s="124">
        <f>H223-F223</f>
        <v>140</v>
      </c>
      <c r="L223" s="125">
        <f>K223/F223</f>
        <v>0.2074074074074074</v>
      </c>
      <c r="M223" s="126" t="s">
        <v>556</v>
      </c>
      <c r="N223" s="127">
        <v>43154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7">
        <v>58</v>
      </c>
      <c r="B224" s="106">
        <v>42522</v>
      </c>
      <c r="C224" s="106"/>
      <c r="D224" s="107" t="s">
        <v>714</v>
      </c>
      <c r="E224" s="108" t="s">
        <v>580</v>
      </c>
      <c r="F224" s="109">
        <v>500</v>
      </c>
      <c r="G224" s="109"/>
      <c r="H224" s="110">
        <v>232.5</v>
      </c>
      <c r="I224" s="128" t="s">
        <v>715</v>
      </c>
      <c r="J224" s="129" t="s">
        <v>716</v>
      </c>
      <c r="K224" s="130">
        <f>H224-F224</f>
        <v>-267.5</v>
      </c>
      <c r="L224" s="131">
        <f>K224/F224</f>
        <v>-0.53500000000000003</v>
      </c>
      <c r="M224" s="132" t="s">
        <v>620</v>
      </c>
      <c r="N224" s="133">
        <v>43735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6">
        <v>59</v>
      </c>
      <c r="B225" s="102">
        <v>42527</v>
      </c>
      <c r="C225" s="102"/>
      <c r="D225" s="103" t="s">
        <v>660</v>
      </c>
      <c r="E225" s="104" t="s">
        <v>580</v>
      </c>
      <c r="F225" s="105">
        <v>110</v>
      </c>
      <c r="G225" s="104"/>
      <c r="H225" s="104">
        <v>126.5</v>
      </c>
      <c r="I225" s="122">
        <v>125</v>
      </c>
      <c r="J225" s="123" t="s">
        <v>589</v>
      </c>
      <c r="K225" s="124">
        <f>H225-F225</f>
        <v>16.5</v>
      </c>
      <c r="L225" s="125">
        <f>K225/F225</f>
        <v>0.15</v>
      </c>
      <c r="M225" s="126" t="s">
        <v>556</v>
      </c>
      <c r="N225" s="127">
        <v>42552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6">
        <v>60</v>
      </c>
      <c r="B226" s="102">
        <v>42538</v>
      </c>
      <c r="C226" s="102"/>
      <c r="D226" s="103" t="s">
        <v>661</v>
      </c>
      <c r="E226" s="104" t="s">
        <v>580</v>
      </c>
      <c r="F226" s="105">
        <v>44</v>
      </c>
      <c r="G226" s="104"/>
      <c r="H226" s="104">
        <v>69.5</v>
      </c>
      <c r="I226" s="122">
        <v>69.5</v>
      </c>
      <c r="J226" s="123" t="s">
        <v>662</v>
      </c>
      <c r="K226" s="124">
        <f>H226-F226</f>
        <v>25.5</v>
      </c>
      <c r="L226" s="125">
        <f>K226/F226</f>
        <v>0.57954545454545459</v>
      </c>
      <c r="M226" s="126" t="s">
        <v>556</v>
      </c>
      <c r="N226" s="127">
        <v>42977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6">
        <v>61</v>
      </c>
      <c r="B227" s="102">
        <v>42549</v>
      </c>
      <c r="C227" s="102"/>
      <c r="D227" s="144" t="s">
        <v>717</v>
      </c>
      <c r="E227" s="104" t="s">
        <v>580</v>
      </c>
      <c r="F227" s="105">
        <v>262.5</v>
      </c>
      <c r="G227" s="104"/>
      <c r="H227" s="104">
        <v>340</v>
      </c>
      <c r="I227" s="122">
        <v>333</v>
      </c>
      <c r="J227" s="123" t="s">
        <v>718</v>
      </c>
      <c r="K227" s="124">
        <v>77.5</v>
      </c>
      <c r="L227" s="125">
        <v>0.29523809523809502</v>
      </c>
      <c r="M227" s="126" t="s">
        <v>556</v>
      </c>
      <c r="N227" s="127">
        <v>43017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6">
        <v>62</v>
      </c>
      <c r="B228" s="102">
        <v>42549</v>
      </c>
      <c r="C228" s="102"/>
      <c r="D228" s="144" t="s">
        <v>719</v>
      </c>
      <c r="E228" s="104" t="s">
        <v>580</v>
      </c>
      <c r="F228" s="105">
        <v>840</v>
      </c>
      <c r="G228" s="104"/>
      <c r="H228" s="104">
        <v>1230</v>
      </c>
      <c r="I228" s="122">
        <v>1230</v>
      </c>
      <c r="J228" s="123" t="s">
        <v>639</v>
      </c>
      <c r="K228" s="124">
        <v>390</v>
      </c>
      <c r="L228" s="125">
        <v>0.46428571428571402</v>
      </c>
      <c r="M228" s="126" t="s">
        <v>556</v>
      </c>
      <c r="N228" s="127">
        <v>42649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324">
        <v>63</v>
      </c>
      <c r="B229" s="139">
        <v>42556</v>
      </c>
      <c r="C229" s="139"/>
      <c r="D229" s="140" t="s">
        <v>663</v>
      </c>
      <c r="E229" s="141" t="s">
        <v>580</v>
      </c>
      <c r="F229" s="142">
        <v>395</v>
      </c>
      <c r="G229" s="143"/>
      <c r="H229" s="143">
        <f>(468.5+342.5)/2</f>
        <v>405.5</v>
      </c>
      <c r="I229" s="143">
        <v>510</v>
      </c>
      <c r="J229" s="161" t="s">
        <v>664</v>
      </c>
      <c r="K229" s="162">
        <f t="shared" ref="K229:K235" si="109">H229-F229</f>
        <v>10.5</v>
      </c>
      <c r="L229" s="163">
        <f t="shared" ref="L229:L235" si="110">K229/F229</f>
        <v>2.6582278481012658E-2</v>
      </c>
      <c r="M229" s="164" t="s">
        <v>665</v>
      </c>
      <c r="N229" s="165">
        <v>43606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7">
        <v>64</v>
      </c>
      <c r="B230" s="106">
        <v>42584</v>
      </c>
      <c r="C230" s="106"/>
      <c r="D230" s="107" t="s">
        <v>666</v>
      </c>
      <c r="E230" s="108" t="s">
        <v>557</v>
      </c>
      <c r="F230" s="109">
        <f>169.5-12.8</f>
        <v>156.69999999999999</v>
      </c>
      <c r="G230" s="109"/>
      <c r="H230" s="110">
        <v>77</v>
      </c>
      <c r="I230" s="128" t="s">
        <v>667</v>
      </c>
      <c r="J230" s="340" t="s">
        <v>795</v>
      </c>
      <c r="K230" s="130">
        <f t="shared" si="109"/>
        <v>-79.699999999999989</v>
      </c>
      <c r="L230" s="131">
        <f t="shared" si="110"/>
        <v>-0.50861518825781749</v>
      </c>
      <c r="M230" s="132" t="s">
        <v>620</v>
      </c>
      <c r="N230" s="133">
        <v>43522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7">
        <v>65</v>
      </c>
      <c r="B231" s="106">
        <v>42586</v>
      </c>
      <c r="C231" s="106"/>
      <c r="D231" s="107" t="s">
        <v>668</v>
      </c>
      <c r="E231" s="108" t="s">
        <v>580</v>
      </c>
      <c r="F231" s="109">
        <v>400</v>
      </c>
      <c r="G231" s="109"/>
      <c r="H231" s="110">
        <v>305</v>
      </c>
      <c r="I231" s="128">
        <v>475</v>
      </c>
      <c r="J231" s="129" t="s">
        <v>669</v>
      </c>
      <c r="K231" s="130">
        <f t="shared" si="109"/>
        <v>-95</v>
      </c>
      <c r="L231" s="131">
        <f t="shared" si="110"/>
        <v>-0.23749999999999999</v>
      </c>
      <c r="M231" s="132" t="s">
        <v>620</v>
      </c>
      <c r="N231" s="133">
        <v>43606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66</v>
      </c>
      <c r="B232" s="102">
        <v>42593</v>
      </c>
      <c r="C232" s="102"/>
      <c r="D232" s="103" t="s">
        <v>670</v>
      </c>
      <c r="E232" s="104" t="s">
        <v>580</v>
      </c>
      <c r="F232" s="105">
        <v>86.5</v>
      </c>
      <c r="G232" s="104"/>
      <c r="H232" s="104">
        <v>130</v>
      </c>
      <c r="I232" s="122">
        <v>130</v>
      </c>
      <c r="J232" s="137" t="s">
        <v>671</v>
      </c>
      <c r="K232" s="124">
        <f t="shared" si="109"/>
        <v>43.5</v>
      </c>
      <c r="L232" s="125">
        <f t="shared" si="110"/>
        <v>0.50289017341040465</v>
      </c>
      <c r="M232" s="126" t="s">
        <v>556</v>
      </c>
      <c r="N232" s="127">
        <v>43091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7">
        <v>67</v>
      </c>
      <c r="B233" s="106">
        <v>42600</v>
      </c>
      <c r="C233" s="106"/>
      <c r="D233" s="107" t="s">
        <v>367</v>
      </c>
      <c r="E233" s="108" t="s">
        <v>580</v>
      </c>
      <c r="F233" s="109">
        <v>133.5</v>
      </c>
      <c r="G233" s="109"/>
      <c r="H233" s="110">
        <v>126.5</v>
      </c>
      <c r="I233" s="128">
        <v>178</v>
      </c>
      <c r="J233" s="129" t="s">
        <v>672</v>
      </c>
      <c r="K233" s="130">
        <f t="shared" si="109"/>
        <v>-7</v>
      </c>
      <c r="L233" s="131">
        <f t="shared" si="110"/>
        <v>-5.2434456928838954E-2</v>
      </c>
      <c r="M233" s="132" t="s">
        <v>620</v>
      </c>
      <c r="N233" s="133">
        <v>42615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6">
        <v>68</v>
      </c>
      <c r="B234" s="102">
        <v>42613</v>
      </c>
      <c r="C234" s="102"/>
      <c r="D234" s="103" t="s">
        <v>673</v>
      </c>
      <c r="E234" s="104" t="s">
        <v>580</v>
      </c>
      <c r="F234" s="105">
        <v>560</v>
      </c>
      <c r="G234" s="104"/>
      <c r="H234" s="104">
        <v>725</v>
      </c>
      <c r="I234" s="122">
        <v>725</v>
      </c>
      <c r="J234" s="123" t="s">
        <v>582</v>
      </c>
      <c r="K234" s="124">
        <f t="shared" si="109"/>
        <v>165</v>
      </c>
      <c r="L234" s="125">
        <f t="shared" si="110"/>
        <v>0.29464285714285715</v>
      </c>
      <c r="M234" s="126" t="s">
        <v>556</v>
      </c>
      <c r="N234" s="127">
        <v>42456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6">
        <v>69</v>
      </c>
      <c r="B235" s="102">
        <v>42614</v>
      </c>
      <c r="C235" s="102"/>
      <c r="D235" s="103" t="s">
        <v>674</v>
      </c>
      <c r="E235" s="104" t="s">
        <v>580</v>
      </c>
      <c r="F235" s="105">
        <v>160.5</v>
      </c>
      <c r="G235" s="104"/>
      <c r="H235" s="104">
        <v>210</v>
      </c>
      <c r="I235" s="122">
        <v>210</v>
      </c>
      <c r="J235" s="123" t="s">
        <v>582</v>
      </c>
      <c r="K235" s="124">
        <f t="shared" si="109"/>
        <v>49.5</v>
      </c>
      <c r="L235" s="125">
        <f t="shared" si="110"/>
        <v>0.30841121495327101</v>
      </c>
      <c r="M235" s="126" t="s">
        <v>556</v>
      </c>
      <c r="N235" s="127">
        <v>42871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6">
        <v>70</v>
      </c>
      <c r="B236" s="102">
        <v>42646</v>
      </c>
      <c r="C236" s="102"/>
      <c r="D236" s="144" t="s">
        <v>390</v>
      </c>
      <c r="E236" s="104" t="s">
        <v>580</v>
      </c>
      <c r="F236" s="105">
        <v>430</v>
      </c>
      <c r="G236" s="104"/>
      <c r="H236" s="104">
        <v>596</v>
      </c>
      <c r="I236" s="122">
        <v>575</v>
      </c>
      <c r="J236" s="123" t="s">
        <v>720</v>
      </c>
      <c r="K236" s="124">
        <v>166</v>
      </c>
      <c r="L236" s="125">
        <v>0.38604651162790699</v>
      </c>
      <c r="M236" s="126" t="s">
        <v>556</v>
      </c>
      <c r="N236" s="127">
        <v>42769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71</v>
      </c>
      <c r="B237" s="102">
        <v>42657</v>
      </c>
      <c r="C237" s="102"/>
      <c r="D237" s="103" t="s">
        <v>675</v>
      </c>
      <c r="E237" s="104" t="s">
        <v>580</v>
      </c>
      <c r="F237" s="105">
        <v>280</v>
      </c>
      <c r="G237" s="104"/>
      <c r="H237" s="104">
        <v>345</v>
      </c>
      <c r="I237" s="122">
        <v>345</v>
      </c>
      <c r="J237" s="123" t="s">
        <v>582</v>
      </c>
      <c r="K237" s="124">
        <f t="shared" ref="K237:K242" si="111">H237-F237</f>
        <v>65</v>
      </c>
      <c r="L237" s="125">
        <f>K237/F237</f>
        <v>0.23214285714285715</v>
      </c>
      <c r="M237" s="126" t="s">
        <v>556</v>
      </c>
      <c r="N237" s="127">
        <v>42814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6">
        <v>72</v>
      </c>
      <c r="B238" s="102">
        <v>42657</v>
      </c>
      <c r="C238" s="102"/>
      <c r="D238" s="103" t="s">
        <v>676</v>
      </c>
      <c r="E238" s="104" t="s">
        <v>580</v>
      </c>
      <c r="F238" s="105">
        <v>245</v>
      </c>
      <c r="G238" s="104"/>
      <c r="H238" s="104">
        <v>325.5</v>
      </c>
      <c r="I238" s="122">
        <v>330</v>
      </c>
      <c r="J238" s="123" t="s">
        <v>677</v>
      </c>
      <c r="K238" s="124">
        <f t="shared" si="111"/>
        <v>80.5</v>
      </c>
      <c r="L238" s="125">
        <f>K238/F238</f>
        <v>0.32857142857142857</v>
      </c>
      <c r="M238" s="126" t="s">
        <v>556</v>
      </c>
      <c r="N238" s="127">
        <v>42769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6">
        <v>73</v>
      </c>
      <c r="B239" s="102">
        <v>42660</v>
      </c>
      <c r="C239" s="102"/>
      <c r="D239" s="103" t="s">
        <v>340</v>
      </c>
      <c r="E239" s="104" t="s">
        <v>580</v>
      </c>
      <c r="F239" s="105">
        <v>125</v>
      </c>
      <c r="G239" s="104"/>
      <c r="H239" s="104">
        <v>160</v>
      </c>
      <c r="I239" s="122">
        <v>160</v>
      </c>
      <c r="J239" s="123" t="s">
        <v>639</v>
      </c>
      <c r="K239" s="124">
        <f t="shared" si="111"/>
        <v>35</v>
      </c>
      <c r="L239" s="125">
        <v>0.28000000000000003</v>
      </c>
      <c r="M239" s="126" t="s">
        <v>556</v>
      </c>
      <c r="N239" s="127">
        <v>42803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6">
        <v>74</v>
      </c>
      <c r="B240" s="102">
        <v>42660</v>
      </c>
      <c r="C240" s="102"/>
      <c r="D240" s="103" t="s">
        <v>455</v>
      </c>
      <c r="E240" s="104" t="s">
        <v>580</v>
      </c>
      <c r="F240" s="105">
        <v>114</v>
      </c>
      <c r="G240" s="104"/>
      <c r="H240" s="104">
        <v>145</v>
      </c>
      <c r="I240" s="122">
        <v>145</v>
      </c>
      <c r="J240" s="123" t="s">
        <v>639</v>
      </c>
      <c r="K240" s="124">
        <f t="shared" si="111"/>
        <v>31</v>
      </c>
      <c r="L240" s="125">
        <f>K240/F240</f>
        <v>0.27192982456140352</v>
      </c>
      <c r="M240" s="126" t="s">
        <v>556</v>
      </c>
      <c r="N240" s="127">
        <v>42859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6">
        <v>75</v>
      </c>
      <c r="B241" s="102">
        <v>42660</v>
      </c>
      <c r="C241" s="102"/>
      <c r="D241" s="103" t="s">
        <v>678</v>
      </c>
      <c r="E241" s="104" t="s">
        <v>580</v>
      </c>
      <c r="F241" s="105">
        <v>212</v>
      </c>
      <c r="G241" s="104"/>
      <c r="H241" s="104">
        <v>280</v>
      </c>
      <c r="I241" s="122">
        <v>276</v>
      </c>
      <c r="J241" s="123" t="s">
        <v>679</v>
      </c>
      <c r="K241" s="124">
        <f t="shared" si="111"/>
        <v>68</v>
      </c>
      <c r="L241" s="125">
        <f>K241/F241</f>
        <v>0.32075471698113206</v>
      </c>
      <c r="M241" s="126" t="s">
        <v>556</v>
      </c>
      <c r="N241" s="127">
        <v>42858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6">
        <v>76</v>
      </c>
      <c r="B242" s="102">
        <v>42678</v>
      </c>
      <c r="C242" s="102"/>
      <c r="D242" s="103" t="s">
        <v>149</v>
      </c>
      <c r="E242" s="104" t="s">
        <v>580</v>
      </c>
      <c r="F242" s="105">
        <v>155</v>
      </c>
      <c r="G242" s="104"/>
      <c r="H242" s="104">
        <v>210</v>
      </c>
      <c r="I242" s="122">
        <v>210</v>
      </c>
      <c r="J242" s="123" t="s">
        <v>680</v>
      </c>
      <c r="K242" s="124">
        <f t="shared" si="111"/>
        <v>55</v>
      </c>
      <c r="L242" s="125">
        <f>K242/F242</f>
        <v>0.35483870967741937</v>
      </c>
      <c r="M242" s="126" t="s">
        <v>556</v>
      </c>
      <c r="N242" s="127">
        <v>42944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7">
        <v>77</v>
      </c>
      <c r="B243" s="106">
        <v>42710</v>
      </c>
      <c r="C243" s="106"/>
      <c r="D243" s="107" t="s">
        <v>721</v>
      </c>
      <c r="E243" s="108" t="s">
        <v>580</v>
      </c>
      <c r="F243" s="109">
        <v>150.5</v>
      </c>
      <c r="G243" s="109"/>
      <c r="H243" s="110">
        <v>72.5</v>
      </c>
      <c r="I243" s="128">
        <v>174</v>
      </c>
      <c r="J243" s="129" t="s">
        <v>722</v>
      </c>
      <c r="K243" s="130">
        <v>-78</v>
      </c>
      <c r="L243" s="131">
        <v>-0.51827242524916906</v>
      </c>
      <c r="M243" s="132" t="s">
        <v>620</v>
      </c>
      <c r="N243" s="133">
        <v>43333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6">
        <v>78</v>
      </c>
      <c r="B244" s="102">
        <v>42712</v>
      </c>
      <c r="C244" s="102"/>
      <c r="D244" s="103" t="s">
        <v>123</v>
      </c>
      <c r="E244" s="104" t="s">
        <v>580</v>
      </c>
      <c r="F244" s="105">
        <v>380</v>
      </c>
      <c r="G244" s="104"/>
      <c r="H244" s="104">
        <v>478</v>
      </c>
      <c r="I244" s="122">
        <v>468</v>
      </c>
      <c r="J244" s="123" t="s">
        <v>639</v>
      </c>
      <c r="K244" s="124">
        <f>H244-F244</f>
        <v>98</v>
      </c>
      <c r="L244" s="125">
        <f>K244/F244</f>
        <v>0.25789473684210529</v>
      </c>
      <c r="M244" s="126" t="s">
        <v>556</v>
      </c>
      <c r="N244" s="127">
        <v>43025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6">
        <v>79</v>
      </c>
      <c r="B245" s="102">
        <v>42734</v>
      </c>
      <c r="C245" s="102"/>
      <c r="D245" s="103" t="s">
        <v>244</v>
      </c>
      <c r="E245" s="104" t="s">
        <v>580</v>
      </c>
      <c r="F245" s="105">
        <v>305</v>
      </c>
      <c r="G245" s="104"/>
      <c r="H245" s="104">
        <v>375</v>
      </c>
      <c r="I245" s="122">
        <v>375</v>
      </c>
      <c r="J245" s="123" t="s">
        <v>639</v>
      </c>
      <c r="K245" s="124">
        <f>H245-F245</f>
        <v>70</v>
      </c>
      <c r="L245" s="125">
        <f>K245/F245</f>
        <v>0.22950819672131148</v>
      </c>
      <c r="M245" s="126" t="s">
        <v>556</v>
      </c>
      <c r="N245" s="127">
        <v>42768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6">
        <v>80</v>
      </c>
      <c r="B246" s="102">
        <v>42739</v>
      </c>
      <c r="C246" s="102"/>
      <c r="D246" s="103" t="s">
        <v>342</v>
      </c>
      <c r="E246" s="104" t="s">
        <v>580</v>
      </c>
      <c r="F246" s="105">
        <v>99.5</v>
      </c>
      <c r="G246" s="104"/>
      <c r="H246" s="104">
        <v>158</v>
      </c>
      <c r="I246" s="122">
        <v>158</v>
      </c>
      <c r="J246" s="123" t="s">
        <v>639</v>
      </c>
      <c r="K246" s="124">
        <f>H246-F246</f>
        <v>58.5</v>
      </c>
      <c r="L246" s="125">
        <f>K246/F246</f>
        <v>0.5879396984924623</v>
      </c>
      <c r="M246" s="126" t="s">
        <v>556</v>
      </c>
      <c r="N246" s="127">
        <v>42898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6">
        <v>81</v>
      </c>
      <c r="B247" s="102">
        <v>42739</v>
      </c>
      <c r="C247" s="102"/>
      <c r="D247" s="103" t="s">
        <v>342</v>
      </c>
      <c r="E247" s="104" t="s">
        <v>580</v>
      </c>
      <c r="F247" s="105">
        <v>99.5</v>
      </c>
      <c r="G247" s="104"/>
      <c r="H247" s="104">
        <v>158</v>
      </c>
      <c r="I247" s="122">
        <v>158</v>
      </c>
      <c r="J247" s="123" t="s">
        <v>639</v>
      </c>
      <c r="K247" s="124">
        <v>58.5</v>
      </c>
      <c r="L247" s="125">
        <v>0.58793969849246197</v>
      </c>
      <c r="M247" s="126" t="s">
        <v>556</v>
      </c>
      <c r="N247" s="127">
        <v>42898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6">
        <v>82</v>
      </c>
      <c r="B248" s="102">
        <v>42786</v>
      </c>
      <c r="C248" s="102"/>
      <c r="D248" s="103" t="s">
        <v>166</v>
      </c>
      <c r="E248" s="104" t="s">
        <v>580</v>
      </c>
      <c r="F248" s="105">
        <v>140.5</v>
      </c>
      <c r="G248" s="104"/>
      <c r="H248" s="104">
        <v>220</v>
      </c>
      <c r="I248" s="122">
        <v>220</v>
      </c>
      <c r="J248" s="123" t="s">
        <v>639</v>
      </c>
      <c r="K248" s="124">
        <f>H248-F248</f>
        <v>79.5</v>
      </c>
      <c r="L248" s="125">
        <f>K248/F248</f>
        <v>0.5658362989323843</v>
      </c>
      <c r="M248" s="126" t="s">
        <v>556</v>
      </c>
      <c r="N248" s="127">
        <v>42864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6">
        <v>83</v>
      </c>
      <c r="B249" s="102">
        <v>42786</v>
      </c>
      <c r="C249" s="102"/>
      <c r="D249" s="103" t="s">
        <v>723</v>
      </c>
      <c r="E249" s="104" t="s">
        <v>580</v>
      </c>
      <c r="F249" s="105">
        <v>202.5</v>
      </c>
      <c r="G249" s="104"/>
      <c r="H249" s="104">
        <v>234</v>
      </c>
      <c r="I249" s="122">
        <v>234</v>
      </c>
      <c r="J249" s="123" t="s">
        <v>639</v>
      </c>
      <c r="K249" s="124">
        <v>31.5</v>
      </c>
      <c r="L249" s="125">
        <v>0.155555555555556</v>
      </c>
      <c r="M249" s="126" t="s">
        <v>556</v>
      </c>
      <c r="N249" s="127">
        <v>42836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6">
        <v>84</v>
      </c>
      <c r="B250" s="102">
        <v>42818</v>
      </c>
      <c r="C250" s="102"/>
      <c r="D250" s="103" t="s">
        <v>517</v>
      </c>
      <c r="E250" s="104" t="s">
        <v>580</v>
      </c>
      <c r="F250" s="105">
        <v>300.5</v>
      </c>
      <c r="G250" s="104"/>
      <c r="H250" s="104">
        <v>417.5</v>
      </c>
      <c r="I250" s="122">
        <v>420</v>
      </c>
      <c r="J250" s="123" t="s">
        <v>681</v>
      </c>
      <c r="K250" s="124">
        <f>H250-F250</f>
        <v>117</v>
      </c>
      <c r="L250" s="125">
        <f>K250/F250</f>
        <v>0.38935108153078202</v>
      </c>
      <c r="M250" s="126" t="s">
        <v>556</v>
      </c>
      <c r="N250" s="127">
        <v>43070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6">
        <v>85</v>
      </c>
      <c r="B251" s="102">
        <v>42818</v>
      </c>
      <c r="C251" s="102"/>
      <c r="D251" s="103" t="s">
        <v>719</v>
      </c>
      <c r="E251" s="104" t="s">
        <v>580</v>
      </c>
      <c r="F251" s="105">
        <v>850</v>
      </c>
      <c r="G251" s="104"/>
      <c r="H251" s="104">
        <v>1042.5</v>
      </c>
      <c r="I251" s="122">
        <v>1023</v>
      </c>
      <c r="J251" s="123" t="s">
        <v>724</v>
      </c>
      <c r="K251" s="124">
        <v>192.5</v>
      </c>
      <c r="L251" s="125">
        <v>0.22647058823529401</v>
      </c>
      <c r="M251" s="126" t="s">
        <v>556</v>
      </c>
      <c r="N251" s="127">
        <v>42830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6">
        <v>86</v>
      </c>
      <c r="B252" s="102">
        <v>42830</v>
      </c>
      <c r="C252" s="102"/>
      <c r="D252" s="103" t="s">
        <v>471</v>
      </c>
      <c r="E252" s="104" t="s">
        <v>580</v>
      </c>
      <c r="F252" s="105">
        <v>785</v>
      </c>
      <c r="G252" s="104"/>
      <c r="H252" s="104">
        <v>930</v>
      </c>
      <c r="I252" s="122">
        <v>920</v>
      </c>
      <c r="J252" s="123" t="s">
        <v>682</v>
      </c>
      <c r="K252" s="124">
        <f>H252-F252</f>
        <v>145</v>
      </c>
      <c r="L252" s="125">
        <f>K252/F252</f>
        <v>0.18471337579617833</v>
      </c>
      <c r="M252" s="126" t="s">
        <v>556</v>
      </c>
      <c r="N252" s="127">
        <v>42976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7">
        <v>87</v>
      </c>
      <c r="B253" s="106">
        <v>42831</v>
      </c>
      <c r="C253" s="106"/>
      <c r="D253" s="107" t="s">
        <v>725</v>
      </c>
      <c r="E253" s="108" t="s">
        <v>580</v>
      </c>
      <c r="F253" s="109">
        <v>40</v>
      </c>
      <c r="G253" s="109"/>
      <c r="H253" s="110">
        <v>13.1</v>
      </c>
      <c r="I253" s="128">
        <v>60</v>
      </c>
      <c r="J253" s="134" t="s">
        <v>726</v>
      </c>
      <c r="K253" s="130">
        <v>-26.9</v>
      </c>
      <c r="L253" s="131">
        <v>-0.67249999999999999</v>
      </c>
      <c r="M253" s="132" t="s">
        <v>620</v>
      </c>
      <c r="N253" s="133">
        <v>43138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6">
        <v>88</v>
      </c>
      <c r="B254" s="102">
        <v>42837</v>
      </c>
      <c r="C254" s="102"/>
      <c r="D254" s="103" t="s">
        <v>87</v>
      </c>
      <c r="E254" s="104" t="s">
        <v>580</v>
      </c>
      <c r="F254" s="105">
        <v>289.5</v>
      </c>
      <c r="G254" s="104"/>
      <c r="H254" s="104">
        <v>354</v>
      </c>
      <c r="I254" s="122">
        <v>360</v>
      </c>
      <c r="J254" s="123" t="s">
        <v>683</v>
      </c>
      <c r="K254" s="124">
        <f t="shared" ref="K254:K262" si="112">H254-F254</f>
        <v>64.5</v>
      </c>
      <c r="L254" s="125">
        <f t="shared" ref="L254:L262" si="113">K254/F254</f>
        <v>0.22279792746113988</v>
      </c>
      <c r="M254" s="126" t="s">
        <v>556</v>
      </c>
      <c r="N254" s="127">
        <v>43040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6">
        <v>89</v>
      </c>
      <c r="B255" s="102">
        <v>42845</v>
      </c>
      <c r="C255" s="102"/>
      <c r="D255" s="103" t="s">
        <v>416</v>
      </c>
      <c r="E255" s="104" t="s">
        <v>580</v>
      </c>
      <c r="F255" s="105">
        <v>700</v>
      </c>
      <c r="G255" s="104"/>
      <c r="H255" s="104">
        <v>840</v>
      </c>
      <c r="I255" s="122">
        <v>840</v>
      </c>
      <c r="J255" s="123" t="s">
        <v>684</v>
      </c>
      <c r="K255" s="124">
        <f t="shared" si="112"/>
        <v>140</v>
      </c>
      <c r="L255" s="125">
        <f t="shared" si="113"/>
        <v>0.2</v>
      </c>
      <c r="M255" s="126" t="s">
        <v>556</v>
      </c>
      <c r="N255" s="127">
        <v>42893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6">
        <v>90</v>
      </c>
      <c r="B256" s="102">
        <v>42887</v>
      </c>
      <c r="C256" s="102"/>
      <c r="D256" s="144" t="s">
        <v>353</v>
      </c>
      <c r="E256" s="104" t="s">
        <v>580</v>
      </c>
      <c r="F256" s="105">
        <v>130</v>
      </c>
      <c r="G256" s="104"/>
      <c r="H256" s="104">
        <v>144.25</v>
      </c>
      <c r="I256" s="122">
        <v>170</v>
      </c>
      <c r="J256" s="123" t="s">
        <v>685</v>
      </c>
      <c r="K256" s="124">
        <f t="shared" si="112"/>
        <v>14.25</v>
      </c>
      <c r="L256" s="125">
        <f t="shared" si="113"/>
        <v>0.10961538461538461</v>
      </c>
      <c r="M256" s="126" t="s">
        <v>556</v>
      </c>
      <c r="N256" s="127">
        <v>43675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6">
        <v>91</v>
      </c>
      <c r="B257" s="102">
        <v>42901</v>
      </c>
      <c r="C257" s="102"/>
      <c r="D257" s="144" t="s">
        <v>686</v>
      </c>
      <c r="E257" s="104" t="s">
        <v>580</v>
      </c>
      <c r="F257" s="105">
        <v>214.5</v>
      </c>
      <c r="G257" s="104"/>
      <c r="H257" s="104">
        <v>262</v>
      </c>
      <c r="I257" s="122">
        <v>262</v>
      </c>
      <c r="J257" s="123" t="s">
        <v>687</v>
      </c>
      <c r="K257" s="124">
        <f t="shared" si="112"/>
        <v>47.5</v>
      </c>
      <c r="L257" s="125">
        <f t="shared" si="113"/>
        <v>0.22144522144522144</v>
      </c>
      <c r="M257" s="126" t="s">
        <v>556</v>
      </c>
      <c r="N257" s="127">
        <v>42977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8">
        <v>92</v>
      </c>
      <c r="B258" s="150">
        <v>42933</v>
      </c>
      <c r="C258" s="150"/>
      <c r="D258" s="151" t="s">
        <v>688</v>
      </c>
      <c r="E258" s="152" t="s">
        <v>580</v>
      </c>
      <c r="F258" s="153">
        <v>370</v>
      </c>
      <c r="G258" s="152"/>
      <c r="H258" s="152">
        <v>447.5</v>
      </c>
      <c r="I258" s="169">
        <v>450</v>
      </c>
      <c r="J258" s="209" t="s">
        <v>639</v>
      </c>
      <c r="K258" s="124">
        <f t="shared" si="112"/>
        <v>77.5</v>
      </c>
      <c r="L258" s="171">
        <f t="shared" si="113"/>
        <v>0.20945945945945946</v>
      </c>
      <c r="M258" s="172" t="s">
        <v>556</v>
      </c>
      <c r="N258" s="173">
        <v>43035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8">
        <v>93</v>
      </c>
      <c r="B259" s="150">
        <v>42943</v>
      </c>
      <c r="C259" s="150"/>
      <c r="D259" s="151" t="s">
        <v>164</v>
      </c>
      <c r="E259" s="152" t="s">
        <v>580</v>
      </c>
      <c r="F259" s="153">
        <v>657.5</v>
      </c>
      <c r="G259" s="152"/>
      <c r="H259" s="152">
        <v>825</v>
      </c>
      <c r="I259" s="169">
        <v>820</v>
      </c>
      <c r="J259" s="209" t="s">
        <v>639</v>
      </c>
      <c r="K259" s="124">
        <f t="shared" si="112"/>
        <v>167.5</v>
      </c>
      <c r="L259" s="171">
        <f t="shared" si="113"/>
        <v>0.25475285171102663</v>
      </c>
      <c r="M259" s="172" t="s">
        <v>556</v>
      </c>
      <c r="N259" s="173">
        <v>43090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6">
        <v>94</v>
      </c>
      <c r="B260" s="102">
        <v>42964</v>
      </c>
      <c r="C260" s="102"/>
      <c r="D260" s="103" t="s">
        <v>357</v>
      </c>
      <c r="E260" s="104" t="s">
        <v>580</v>
      </c>
      <c r="F260" s="105">
        <v>605</v>
      </c>
      <c r="G260" s="104"/>
      <c r="H260" s="104">
        <v>750</v>
      </c>
      <c r="I260" s="122">
        <v>750</v>
      </c>
      <c r="J260" s="123" t="s">
        <v>682</v>
      </c>
      <c r="K260" s="124">
        <f t="shared" si="112"/>
        <v>145</v>
      </c>
      <c r="L260" s="125">
        <f t="shared" si="113"/>
        <v>0.23966942148760331</v>
      </c>
      <c r="M260" s="126" t="s">
        <v>556</v>
      </c>
      <c r="N260" s="127">
        <v>43027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325">
        <v>95</v>
      </c>
      <c r="B261" s="145">
        <v>42979</v>
      </c>
      <c r="C261" s="145"/>
      <c r="D261" s="146" t="s">
        <v>475</v>
      </c>
      <c r="E261" s="147" t="s">
        <v>580</v>
      </c>
      <c r="F261" s="148">
        <v>255</v>
      </c>
      <c r="G261" s="149"/>
      <c r="H261" s="149">
        <v>217.25</v>
      </c>
      <c r="I261" s="149">
        <v>320</v>
      </c>
      <c r="J261" s="166" t="s">
        <v>689</v>
      </c>
      <c r="K261" s="130">
        <f t="shared" si="112"/>
        <v>-37.75</v>
      </c>
      <c r="L261" s="167">
        <f t="shared" si="113"/>
        <v>-0.14803921568627451</v>
      </c>
      <c r="M261" s="132" t="s">
        <v>620</v>
      </c>
      <c r="N261" s="168">
        <v>43661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6">
        <v>96</v>
      </c>
      <c r="B262" s="102">
        <v>42997</v>
      </c>
      <c r="C262" s="102"/>
      <c r="D262" s="103" t="s">
        <v>690</v>
      </c>
      <c r="E262" s="104" t="s">
        <v>580</v>
      </c>
      <c r="F262" s="105">
        <v>215</v>
      </c>
      <c r="G262" s="104"/>
      <c r="H262" s="104">
        <v>258</v>
      </c>
      <c r="I262" s="122">
        <v>258</v>
      </c>
      <c r="J262" s="123" t="s">
        <v>639</v>
      </c>
      <c r="K262" s="124">
        <f t="shared" si="112"/>
        <v>43</v>
      </c>
      <c r="L262" s="125">
        <f t="shared" si="113"/>
        <v>0.2</v>
      </c>
      <c r="M262" s="126" t="s">
        <v>556</v>
      </c>
      <c r="N262" s="127">
        <v>43040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6">
        <v>97</v>
      </c>
      <c r="B263" s="102">
        <v>42997</v>
      </c>
      <c r="C263" s="102"/>
      <c r="D263" s="103" t="s">
        <v>690</v>
      </c>
      <c r="E263" s="104" t="s">
        <v>580</v>
      </c>
      <c r="F263" s="105">
        <v>215</v>
      </c>
      <c r="G263" s="104"/>
      <c r="H263" s="104">
        <v>258</v>
      </c>
      <c r="I263" s="122">
        <v>258</v>
      </c>
      <c r="J263" s="209" t="s">
        <v>639</v>
      </c>
      <c r="K263" s="124">
        <v>43</v>
      </c>
      <c r="L263" s="125">
        <v>0.2</v>
      </c>
      <c r="M263" s="126" t="s">
        <v>556</v>
      </c>
      <c r="N263" s="127">
        <v>43040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9">
        <v>98</v>
      </c>
      <c r="B264" s="190">
        <v>42998</v>
      </c>
      <c r="C264" s="190"/>
      <c r="D264" s="331" t="s">
        <v>780</v>
      </c>
      <c r="E264" s="191" t="s">
        <v>580</v>
      </c>
      <c r="F264" s="192">
        <v>75</v>
      </c>
      <c r="G264" s="191"/>
      <c r="H264" s="191">
        <v>90</v>
      </c>
      <c r="I264" s="210">
        <v>90</v>
      </c>
      <c r="J264" s="123" t="s">
        <v>691</v>
      </c>
      <c r="K264" s="124">
        <f t="shared" ref="K264:K269" si="114">H264-F264</f>
        <v>15</v>
      </c>
      <c r="L264" s="125">
        <f t="shared" ref="L264:L269" si="115">K264/F264</f>
        <v>0.2</v>
      </c>
      <c r="M264" s="126" t="s">
        <v>556</v>
      </c>
      <c r="N264" s="127">
        <v>43019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8">
        <v>99</v>
      </c>
      <c r="B265" s="150">
        <v>43011</v>
      </c>
      <c r="C265" s="150"/>
      <c r="D265" s="151" t="s">
        <v>692</v>
      </c>
      <c r="E265" s="152" t="s">
        <v>580</v>
      </c>
      <c r="F265" s="153">
        <v>315</v>
      </c>
      <c r="G265" s="152"/>
      <c r="H265" s="152">
        <v>392</v>
      </c>
      <c r="I265" s="169">
        <v>384</v>
      </c>
      <c r="J265" s="209" t="s">
        <v>693</v>
      </c>
      <c r="K265" s="124">
        <f t="shared" si="114"/>
        <v>77</v>
      </c>
      <c r="L265" s="171">
        <f t="shared" si="115"/>
        <v>0.24444444444444444</v>
      </c>
      <c r="M265" s="172" t="s">
        <v>556</v>
      </c>
      <c r="N265" s="173">
        <v>43017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88">
        <v>100</v>
      </c>
      <c r="B266" s="150">
        <v>43013</v>
      </c>
      <c r="C266" s="150"/>
      <c r="D266" s="151" t="s">
        <v>694</v>
      </c>
      <c r="E266" s="152" t="s">
        <v>580</v>
      </c>
      <c r="F266" s="153">
        <v>145</v>
      </c>
      <c r="G266" s="152"/>
      <c r="H266" s="152">
        <v>179</v>
      </c>
      <c r="I266" s="169">
        <v>180</v>
      </c>
      <c r="J266" s="209" t="s">
        <v>570</v>
      </c>
      <c r="K266" s="124">
        <f t="shared" si="114"/>
        <v>34</v>
      </c>
      <c r="L266" s="171">
        <f t="shared" si="115"/>
        <v>0.23448275862068965</v>
      </c>
      <c r="M266" s="172" t="s">
        <v>556</v>
      </c>
      <c r="N266" s="173">
        <v>43025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8">
        <v>101</v>
      </c>
      <c r="B267" s="150">
        <v>43014</v>
      </c>
      <c r="C267" s="150"/>
      <c r="D267" s="151" t="s">
        <v>330</v>
      </c>
      <c r="E267" s="152" t="s">
        <v>580</v>
      </c>
      <c r="F267" s="153">
        <v>256</v>
      </c>
      <c r="G267" s="152"/>
      <c r="H267" s="152">
        <v>323</v>
      </c>
      <c r="I267" s="169">
        <v>320</v>
      </c>
      <c r="J267" s="209" t="s">
        <v>639</v>
      </c>
      <c r="K267" s="124">
        <f t="shared" si="114"/>
        <v>67</v>
      </c>
      <c r="L267" s="171">
        <f t="shared" si="115"/>
        <v>0.26171875</v>
      </c>
      <c r="M267" s="172" t="s">
        <v>556</v>
      </c>
      <c r="N267" s="173">
        <v>43067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8">
        <v>102</v>
      </c>
      <c r="B268" s="150">
        <v>43017</v>
      </c>
      <c r="C268" s="150"/>
      <c r="D268" s="151" t="s">
        <v>350</v>
      </c>
      <c r="E268" s="152" t="s">
        <v>580</v>
      </c>
      <c r="F268" s="153">
        <v>137.5</v>
      </c>
      <c r="G268" s="152"/>
      <c r="H268" s="152">
        <v>184</v>
      </c>
      <c r="I268" s="169">
        <v>183</v>
      </c>
      <c r="J268" s="170" t="s">
        <v>695</v>
      </c>
      <c r="K268" s="124">
        <f t="shared" si="114"/>
        <v>46.5</v>
      </c>
      <c r="L268" s="171">
        <f t="shared" si="115"/>
        <v>0.33818181818181819</v>
      </c>
      <c r="M268" s="172" t="s">
        <v>556</v>
      </c>
      <c r="N268" s="173">
        <v>43108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8">
        <v>103</v>
      </c>
      <c r="B269" s="150">
        <v>43018</v>
      </c>
      <c r="C269" s="150"/>
      <c r="D269" s="151" t="s">
        <v>696</v>
      </c>
      <c r="E269" s="152" t="s">
        <v>580</v>
      </c>
      <c r="F269" s="153">
        <v>125.5</v>
      </c>
      <c r="G269" s="152"/>
      <c r="H269" s="152">
        <v>158</v>
      </c>
      <c r="I269" s="169">
        <v>155</v>
      </c>
      <c r="J269" s="170" t="s">
        <v>697</v>
      </c>
      <c r="K269" s="124">
        <f t="shared" si="114"/>
        <v>32.5</v>
      </c>
      <c r="L269" s="171">
        <f t="shared" si="115"/>
        <v>0.25896414342629481</v>
      </c>
      <c r="M269" s="172" t="s">
        <v>556</v>
      </c>
      <c r="N269" s="173">
        <v>43067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8">
        <v>104</v>
      </c>
      <c r="B270" s="150">
        <v>43018</v>
      </c>
      <c r="C270" s="150"/>
      <c r="D270" s="151" t="s">
        <v>727</v>
      </c>
      <c r="E270" s="152" t="s">
        <v>580</v>
      </c>
      <c r="F270" s="153">
        <v>895</v>
      </c>
      <c r="G270" s="152"/>
      <c r="H270" s="152">
        <v>1122.5</v>
      </c>
      <c r="I270" s="169">
        <v>1078</v>
      </c>
      <c r="J270" s="170" t="s">
        <v>728</v>
      </c>
      <c r="K270" s="124">
        <v>227.5</v>
      </c>
      <c r="L270" s="171">
        <v>0.25418994413407803</v>
      </c>
      <c r="M270" s="172" t="s">
        <v>556</v>
      </c>
      <c r="N270" s="173">
        <v>43117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8">
        <v>105</v>
      </c>
      <c r="B271" s="150">
        <v>43020</v>
      </c>
      <c r="C271" s="150"/>
      <c r="D271" s="151" t="s">
        <v>338</v>
      </c>
      <c r="E271" s="152" t="s">
        <v>580</v>
      </c>
      <c r="F271" s="153">
        <v>525</v>
      </c>
      <c r="G271" s="152"/>
      <c r="H271" s="152">
        <v>629</v>
      </c>
      <c r="I271" s="169">
        <v>629</v>
      </c>
      <c r="J271" s="209" t="s">
        <v>639</v>
      </c>
      <c r="K271" s="124">
        <v>104</v>
      </c>
      <c r="L271" s="171">
        <v>0.19809523809523799</v>
      </c>
      <c r="M271" s="172" t="s">
        <v>556</v>
      </c>
      <c r="N271" s="173">
        <v>43119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8">
        <v>106</v>
      </c>
      <c r="B272" s="150">
        <v>43046</v>
      </c>
      <c r="C272" s="150"/>
      <c r="D272" s="151" t="s">
        <v>379</v>
      </c>
      <c r="E272" s="152" t="s">
        <v>580</v>
      </c>
      <c r="F272" s="153">
        <v>740</v>
      </c>
      <c r="G272" s="152"/>
      <c r="H272" s="152">
        <v>892.5</v>
      </c>
      <c r="I272" s="169">
        <v>900</v>
      </c>
      <c r="J272" s="170" t="s">
        <v>698</v>
      </c>
      <c r="K272" s="124">
        <f>H272-F272</f>
        <v>152.5</v>
      </c>
      <c r="L272" s="171">
        <f>K272/F272</f>
        <v>0.20608108108108109</v>
      </c>
      <c r="M272" s="172" t="s">
        <v>556</v>
      </c>
      <c r="N272" s="173">
        <v>43052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6">
        <v>107</v>
      </c>
      <c r="B273" s="102">
        <v>43073</v>
      </c>
      <c r="C273" s="102"/>
      <c r="D273" s="103" t="s">
        <v>699</v>
      </c>
      <c r="E273" s="104" t="s">
        <v>580</v>
      </c>
      <c r="F273" s="105">
        <v>118.5</v>
      </c>
      <c r="G273" s="104"/>
      <c r="H273" s="104">
        <v>143.5</v>
      </c>
      <c r="I273" s="122">
        <v>145</v>
      </c>
      <c r="J273" s="137" t="s">
        <v>700</v>
      </c>
      <c r="K273" s="124">
        <f>H273-F273</f>
        <v>25</v>
      </c>
      <c r="L273" s="125">
        <f>K273/F273</f>
        <v>0.2109704641350211</v>
      </c>
      <c r="M273" s="126" t="s">
        <v>556</v>
      </c>
      <c r="N273" s="127">
        <v>43097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87">
        <v>108</v>
      </c>
      <c r="B274" s="106">
        <v>43090</v>
      </c>
      <c r="C274" s="106"/>
      <c r="D274" s="154" t="s">
        <v>420</v>
      </c>
      <c r="E274" s="108" t="s">
        <v>580</v>
      </c>
      <c r="F274" s="109">
        <v>715</v>
      </c>
      <c r="G274" s="109"/>
      <c r="H274" s="110">
        <v>500</v>
      </c>
      <c r="I274" s="128">
        <v>872</v>
      </c>
      <c r="J274" s="134" t="s">
        <v>701</v>
      </c>
      <c r="K274" s="130">
        <f>H274-F274</f>
        <v>-215</v>
      </c>
      <c r="L274" s="131">
        <f>K274/F274</f>
        <v>-0.30069930069930068</v>
      </c>
      <c r="M274" s="132" t="s">
        <v>620</v>
      </c>
      <c r="N274" s="133">
        <v>43670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86">
        <v>109</v>
      </c>
      <c r="B275" s="102">
        <v>43098</v>
      </c>
      <c r="C275" s="102"/>
      <c r="D275" s="103" t="s">
        <v>692</v>
      </c>
      <c r="E275" s="104" t="s">
        <v>580</v>
      </c>
      <c r="F275" s="105">
        <v>435</v>
      </c>
      <c r="G275" s="104"/>
      <c r="H275" s="104">
        <v>542.5</v>
      </c>
      <c r="I275" s="122">
        <v>539</v>
      </c>
      <c r="J275" s="137" t="s">
        <v>639</v>
      </c>
      <c r="K275" s="124">
        <v>107.5</v>
      </c>
      <c r="L275" s="125">
        <v>0.247126436781609</v>
      </c>
      <c r="M275" s="126" t="s">
        <v>556</v>
      </c>
      <c r="N275" s="127">
        <v>43206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86">
        <v>110</v>
      </c>
      <c r="B276" s="102">
        <v>43098</v>
      </c>
      <c r="C276" s="102"/>
      <c r="D276" s="103" t="s">
        <v>530</v>
      </c>
      <c r="E276" s="104" t="s">
        <v>580</v>
      </c>
      <c r="F276" s="105">
        <v>885</v>
      </c>
      <c r="G276" s="104"/>
      <c r="H276" s="104">
        <v>1090</v>
      </c>
      <c r="I276" s="122">
        <v>1084</v>
      </c>
      <c r="J276" s="137" t="s">
        <v>639</v>
      </c>
      <c r="K276" s="124">
        <v>205</v>
      </c>
      <c r="L276" s="125">
        <v>0.23163841807909599</v>
      </c>
      <c r="M276" s="126" t="s">
        <v>556</v>
      </c>
      <c r="N276" s="127">
        <v>43213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326">
        <v>111</v>
      </c>
      <c r="B277" s="317">
        <v>43192</v>
      </c>
      <c r="C277" s="317"/>
      <c r="D277" s="112" t="s">
        <v>709</v>
      </c>
      <c r="E277" s="318" t="s">
        <v>580</v>
      </c>
      <c r="F277" s="319">
        <v>478.5</v>
      </c>
      <c r="G277" s="318"/>
      <c r="H277" s="318">
        <v>442</v>
      </c>
      <c r="I277" s="320">
        <v>613</v>
      </c>
      <c r="J277" s="340" t="s">
        <v>797</v>
      </c>
      <c r="K277" s="130">
        <f>H277-F277</f>
        <v>-36.5</v>
      </c>
      <c r="L277" s="131">
        <f>K277/F277</f>
        <v>-7.6280041797283177E-2</v>
      </c>
      <c r="M277" s="132" t="s">
        <v>620</v>
      </c>
      <c r="N277" s="133">
        <v>43762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87">
        <v>112</v>
      </c>
      <c r="B278" s="106">
        <v>43194</v>
      </c>
      <c r="C278" s="106"/>
      <c r="D278" s="330" t="s">
        <v>779</v>
      </c>
      <c r="E278" s="108" t="s">
        <v>580</v>
      </c>
      <c r="F278" s="109">
        <f>141.5-7.3</f>
        <v>134.19999999999999</v>
      </c>
      <c r="G278" s="109"/>
      <c r="H278" s="110">
        <v>77</v>
      </c>
      <c r="I278" s="128">
        <v>180</v>
      </c>
      <c r="J278" s="340" t="s">
        <v>796</v>
      </c>
      <c r="K278" s="130">
        <f>H278-F278</f>
        <v>-57.199999999999989</v>
      </c>
      <c r="L278" s="131">
        <f>K278/F278</f>
        <v>-0.42622950819672129</v>
      </c>
      <c r="M278" s="132" t="s">
        <v>620</v>
      </c>
      <c r="N278" s="133">
        <v>43522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87">
        <v>113</v>
      </c>
      <c r="B279" s="106">
        <v>43209</v>
      </c>
      <c r="C279" s="106"/>
      <c r="D279" s="107" t="s">
        <v>702</v>
      </c>
      <c r="E279" s="108" t="s">
        <v>580</v>
      </c>
      <c r="F279" s="109">
        <v>430</v>
      </c>
      <c r="G279" s="109"/>
      <c r="H279" s="110">
        <v>220</v>
      </c>
      <c r="I279" s="128">
        <v>537</v>
      </c>
      <c r="J279" s="134" t="s">
        <v>703</v>
      </c>
      <c r="K279" s="130">
        <f>H279-F279</f>
        <v>-210</v>
      </c>
      <c r="L279" s="131">
        <f>K279/F279</f>
        <v>-0.48837209302325579</v>
      </c>
      <c r="M279" s="132" t="s">
        <v>620</v>
      </c>
      <c r="N279" s="133">
        <v>43252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89">
        <v>114</v>
      </c>
      <c r="B280" s="190">
        <v>43220</v>
      </c>
      <c r="C280" s="190"/>
      <c r="D280" s="151" t="s">
        <v>380</v>
      </c>
      <c r="E280" s="191" t="s">
        <v>580</v>
      </c>
      <c r="F280" s="191">
        <v>153.5</v>
      </c>
      <c r="G280" s="191"/>
      <c r="H280" s="191">
        <v>196</v>
      </c>
      <c r="I280" s="210">
        <v>196</v>
      </c>
      <c r="J280" s="137" t="s">
        <v>812</v>
      </c>
      <c r="K280" s="124">
        <f>H280-F280</f>
        <v>42.5</v>
      </c>
      <c r="L280" s="125">
        <f>K280/F280</f>
        <v>0.27687296416938112</v>
      </c>
      <c r="M280" s="126" t="s">
        <v>556</v>
      </c>
      <c r="N280" s="322">
        <v>43605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87">
        <v>115</v>
      </c>
      <c r="B281" s="106">
        <v>43306</v>
      </c>
      <c r="C281" s="106"/>
      <c r="D281" s="107" t="s">
        <v>725</v>
      </c>
      <c r="E281" s="108" t="s">
        <v>580</v>
      </c>
      <c r="F281" s="109">
        <v>27.5</v>
      </c>
      <c r="G281" s="109"/>
      <c r="H281" s="110">
        <v>13.1</v>
      </c>
      <c r="I281" s="128">
        <v>60</v>
      </c>
      <c r="J281" s="134" t="s">
        <v>729</v>
      </c>
      <c r="K281" s="130">
        <v>-14.4</v>
      </c>
      <c r="L281" s="131">
        <v>-0.52363636363636401</v>
      </c>
      <c r="M281" s="132" t="s">
        <v>620</v>
      </c>
      <c r="N281" s="133">
        <v>43138</v>
      </c>
      <c r="O281" s="54"/>
      <c r="P281" s="13"/>
      <c r="Q281" s="13"/>
      <c r="R281" s="14"/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326">
        <v>116</v>
      </c>
      <c r="B282" s="317">
        <v>43318</v>
      </c>
      <c r="C282" s="317"/>
      <c r="D282" s="112" t="s">
        <v>704</v>
      </c>
      <c r="E282" s="318" t="s">
        <v>580</v>
      </c>
      <c r="F282" s="318">
        <v>148.5</v>
      </c>
      <c r="G282" s="318"/>
      <c r="H282" s="318">
        <v>102</v>
      </c>
      <c r="I282" s="320">
        <v>182</v>
      </c>
      <c r="J282" s="134" t="s">
        <v>811</v>
      </c>
      <c r="K282" s="130">
        <f>H282-F282</f>
        <v>-46.5</v>
      </c>
      <c r="L282" s="131">
        <f>K282/F282</f>
        <v>-0.31313131313131315</v>
      </c>
      <c r="M282" s="132" t="s">
        <v>620</v>
      </c>
      <c r="N282" s="133">
        <v>43661</v>
      </c>
      <c r="O282" s="54"/>
      <c r="P282" s="13"/>
      <c r="Q282" s="13"/>
      <c r="R282" s="14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86">
        <v>117</v>
      </c>
      <c r="B283" s="102">
        <v>43335</v>
      </c>
      <c r="C283" s="102"/>
      <c r="D283" s="103" t="s">
        <v>730</v>
      </c>
      <c r="E283" s="104" t="s">
        <v>580</v>
      </c>
      <c r="F283" s="152">
        <v>285</v>
      </c>
      <c r="G283" s="104"/>
      <c r="H283" s="104">
        <v>355</v>
      </c>
      <c r="I283" s="122">
        <v>364</v>
      </c>
      <c r="J283" s="137" t="s">
        <v>731</v>
      </c>
      <c r="K283" s="124">
        <v>70</v>
      </c>
      <c r="L283" s="125">
        <v>0.24561403508771901</v>
      </c>
      <c r="M283" s="126" t="s">
        <v>556</v>
      </c>
      <c r="N283" s="127">
        <v>43455</v>
      </c>
      <c r="O283" s="54"/>
      <c r="P283" s="13"/>
      <c r="Q283" s="13"/>
      <c r="R283" s="14"/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86">
        <v>118</v>
      </c>
      <c r="B284" s="102">
        <v>43341</v>
      </c>
      <c r="C284" s="102"/>
      <c r="D284" s="103" t="s">
        <v>370</v>
      </c>
      <c r="E284" s="104" t="s">
        <v>580</v>
      </c>
      <c r="F284" s="152">
        <v>525</v>
      </c>
      <c r="G284" s="104"/>
      <c r="H284" s="104">
        <v>585</v>
      </c>
      <c r="I284" s="122">
        <v>635</v>
      </c>
      <c r="J284" s="137" t="s">
        <v>705</v>
      </c>
      <c r="K284" s="124">
        <f t="shared" ref="K284:K296" si="116">H284-F284</f>
        <v>60</v>
      </c>
      <c r="L284" s="125">
        <f t="shared" ref="L284:L296" si="117">K284/F284</f>
        <v>0.11428571428571428</v>
      </c>
      <c r="M284" s="126" t="s">
        <v>556</v>
      </c>
      <c r="N284" s="127">
        <v>43662</v>
      </c>
      <c r="O284" s="54"/>
      <c r="P284" s="13"/>
      <c r="Q284" s="13"/>
      <c r="R284" s="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86">
        <v>119</v>
      </c>
      <c r="B285" s="102">
        <v>43395</v>
      </c>
      <c r="C285" s="102"/>
      <c r="D285" s="103" t="s">
        <v>357</v>
      </c>
      <c r="E285" s="104" t="s">
        <v>580</v>
      </c>
      <c r="F285" s="152">
        <v>475</v>
      </c>
      <c r="G285" s="104"/>
      <c r="H285" s="104">
        <v>574</v>
      </c>
      <c r="I285" s="122">
        <v>570</v>
      </c>
      <c r="J285" s="137" t="s">
        <v>639</v>
      </c>
      <c r="K285" s="124">
        <f t="shared" si="116"/>
        <v>99</v>
      </c>
      <c r="L285" s="125">
        <f t="shared" si="117"/>
        <v>0.20842105263157895</v>
      </c>
      <c r="M285" s="126" t="s">
        <v>556</v>
      </c>
      <c r="N285" s="127">
        <v>43403</v>
      </c>
      <c r="O285" s="54"/>
      <c r="P285" s="13"/>
      <c r="Q285" s="13"/>
      <c r="R285" s="14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88">
        <v>120</v>
      </c>
      <c r="B286" s="150">
        <v>43397</v>
      </c>
      <c r="C286" s="150"/>
      <c r="D286" s="351" t="s">
        <v>377</v>
      </c>
      <c r="E286" s="152" t="s">
        <v>580</v>
      </c>
      <c r="F286" s="152">
        <v>707.5</v>
      </c>
      <c r="G286" s="152"/>
      <c r="H286" s="152">
        <v>872</v>
      </c>
      <c r="I286" s="169">
        <v>872</v>
      </c>
      <c r="J286" s="170" t="s">
        <v>639</v>
      </c>
      <c r="K286" s="124">
        <f t="shared" si="116"/>
        <v>164.5</v>
      </c>
      <c r="L286" s="171">
        <f t="shared" si="117"/>
        <v>0.23250883392226149</v>
      </c>
      <c r="M286" s="172" t="s">
        <v>556</v>
      </c>
      <c r="N286" s="173">
        <v>43482</v>
      </c>
      <c r="O286" s="54"/>
      <c r="P286" s="13"/>
      <c r="Q286" s="13"/>
      <c r="R286" s="14"/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88">
        <v>121</v>
      </c>
      <c r="B287" s="150">
        <v>43398</v>
      </c>
      <c r="C287" s="150"/>
      <c r="D287" s="351" t="s">
        <v>339</v>
      </c>
      <c r="E287" s="152" t="s">
        <v>580</v>
      </c>
      <c r="F287" s="152">
        <v>162</v>
      </c>
      <c r="G287" s="152"/>
      <c r="H287" s="152">
        <v>204</v>
      </c>
      <c r="I287" s="169">
        <v>209</v>
      </c>
      <c r="J287" s="170" t="s">
        <v>810</v>
      </c>
      <c r="K287" s="124">
        <f t="shared" si="116"/>
        <v>42</v>
      </c>
      <c r="L287" s="171">
        <f t="shared" si="117"/>
        <v>0.25925925925925924</v>
      </c>
      <c r="M287" s="172" t="s">
        <v>556</v>
      </c>
      <c r="N287" s="173">
        <v>43539</v>
      </c>
      <c r="O287" s="54"/>
      <c r="P287" s="13"/>
      <c r="Q287" s="13"/>
      <c r="R287" s="14"/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89">
        <v>122</v>
      </c>
      <c r="B288" s="190">
        <v>43399</v>
      </c>
      <c r="C288" s="190"/>
      <c r="D288" s="151" t="s">
        <v>465</v>
      </c>
      <c r="E288" s="191" t="s">
        <v>580</v>
      </c>
      <c r="F288" s="191">
        <v>240</v>
      </c>
      <c r="G288" s="191"/>
      <c r="H288" s="191">
        <v>297</v>
      </c>
      <c r="I288" s="210">
        <v>297</v>
      </c>
      <c r="J288" s="170" t="s">
        <v>639</v>
      </c>
      <c r="K288" s="211">
        <f t="shared" si="116"/>
        <v>57</v>
      </c>
      <c r="L288" s="212">
        <f t="shared" si="117"/>
        <v>0.23749999999999999</v>
      </c>
      <c r="M288" s="213" t="s">
        <v>556</v>
      </c>
      <c r="N288" s="214">
        <v>43417</v>
      </c>
      <c r="O288" s="54"/>
      <c r="P288" s="13"/>
      <c r="Q288" s="13"/>
      <c r="R288" s="14"/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86">
        <v>123</v>
      </c>
      <c r="B289" s="102">
        <v>43439</v>
      </c>
      <c r="C289" s="102"/>
      <c r="D289" s="144" t="s">
        <v>706</v>
      </c>
      <c r="E289" s="104" t="s">
        <v>580</v>
      </c>
      <c r="F289" s="104">
        <v>202.5</v>
      </c>
      <c r="G289" s="104"/>
      <c r="H289" s="104">
        <v>255</v>
      </c>
      <c r="I289" s="122">
        <v>252</v>
      </c>
      <c r="J289" s="137" t="s">
        <v>639</v>
      </c>
      <c r="K289" s="124">
        <f t="shared" si="116"/>
        <v>52.5</v>
      </c>
      <c r="L289" s="125">
        <f t="shared" si="117"/>
        <v>0.25925925925925924</v>
      </c>
      <c r="M289" s="126" t="s">
        <v>556</v>
      </c>
      <c r="N289" s="127">
        <v>43542</v>
      </c>
      <c r="O289" s="54"/>
      <c r="P289" s="13"/>
      <c r="Q289" s="13"/>
      <c r="R289" s="90" t="s">
        <v>708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89">
        <v>124</v>
      </c>
      <c r="B290" s="190">
        <v>43465</v>
      </c>
      <c r="C290" s="102"/>
      <c r="D290" s="351" t="s">
        <v>402</v>
      </c>
      <c r="E290" s="191" t="s">
        <v>580</v>
      </c>
      <c r="F290" s="191">
        <v>710</v>
      </c>
      <c r="G290" s="191"/>
      <c r="H290" s="191">
        <v>866</v>
      </c>
      <c r="I290" s="210">
        <v>866</v>
      </c>
      <c r="J290" s="170" t="s">
        <v>639</v>
      </c>
      <c r="K290" s="124">
        <f t="shared" si="116"/>
        <v>156</v>
      </c>
      <c r="L290" s="125">
        <f t="shared" si="117"/>
        <v>0.21971830985915494</v>
      </c>
      <c r="M290" s="126" t="s">
        <v>556</v>
      </c>
      <c r="N290" s="322">
        <v>43553</v>
      </c>
      <c r="O290" s="54"/>
      <c r="P290" s="13"/>
      <c r="Q290" s="13"/>
      <c r="R290" s="14" t="s">
        <v>708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89">
        <v>125</v>
      </c>
      <c r="B291" s="190">
        <v>43522</v>
      </c>
      <c r="C291" s="190"/>
      <c r="D291" s="351" t="s">
        <v>139</v>
      </c>
      <c r="E291" s="191" t="s">
        <v>580</v>
      </c>
      <c r="F291" s="191">
        <v>337.25</v>
      </c>
      <c r="G291" s="191"/>
      <c r="H291" s="191">
        <v>398.5</v>
      </c>
      <c r="I291" s="210">
        <v>411</v>
      </c>
      <c r="J291" s="137" t="s">
        <v>809</v>
      </c>
      <c r="K291" s="124">
        <f t="shared" si="116"/>
        <v>61.25</v>
      </c>
      <c r="L291" s="125">
        <f t="shared" si="117"/>
        <v>0.1816160118606375</v>
      </c>
      <c r="M291" s="126" t="s">
        <v>556</v>
      </c>
      <c r="N291" s="322">
        <v>43760</v>
      </c>
      <c r="O291" s="54"/>
      <c r="P291" s="13"/>
      <c r="Q291" s="13"/>
      <c r="R291" s="90" t="s">
        <v>708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327">
        <v>126</v>
      </c>
      <c r="B292" s="155">
        <v>43559</v>
      </c>
      <c r="C292" s="155"/>
      <c r="D292" s="156" t="s">
        <v>394</v>
      </c>
      <c r="E292" s="157" t="s">
        <v>580</v>
      </c>
      <c r="F292" s="157">
        <v>130</v>
      </c>
      <c r="G292" s="157"/>
      <c r="H292" s="157">
        <v>65</v>
      </c>
      <c r="I292" s="174">
        <v>158</v>
      </c>
      <c r="J292" s="134" t="s">
        <v>707</v>
      </c>
      <c r="K292" s="130">
        <f t="shared" si="116"/>
        <v>-65</v>
      </c>
      <c r="L292" s="131">
        <f t="shared" si="117"/>
        <v>-0.5</v>
      </c>
      <c r="M292" s="132" t="s">
        <v>620</v>
      </c>
      <c r="N292" s="133">
        <v>43726</v>
      </c>
      <c r="O292" s="54"/>
      <c r="P292" s="13"/>
      <c r="Q292" s="13"/>
      <c r="R292" s="14" t="s">
        <v>710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328">
        <v>127</v>
      </c>
      <c r="B293" s="175">
        <v>43017</v>
      </c>
      <c r="C293" s="175"/>
      <c r="D293" s="176" t="s">
        <v>166</v>
      </c>
      <c r="E293" s="177" t="s">
        <v>580</v>
      </c>
      <c r="F293" s="178">
        <v>141.5</v>
      </c>
      <c r="G293" s="179"/>
      <c r="H293" s="179">
        <v>183.5</v>
      </c>
      <c r="I293" s="179">
        <v>210</v>
      </c>
      <c r="J293" s="200" t="s">
        <v>801</v>
      </c>
      <c r="K293" s="201">
        <f t="shared" si="116"/>
        <v>42</v>
      </c>
      <c r="L293" s="202">
        <f t="shared" si="117"/>
        <v>0.29681978798586572</v>
      </c>
      <c r="M293" s="178" t="s">
        <v>556</v>
      </c>
      <c r="N293" s="203">
        <v>43042</v>
      </c>
      <c r="O293" s="54"/>
      <c r="P293" s="13"/>
      <c r="Q293" s="13"/>
      <c r="R293" s="90" t="s">
        <v>710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327">
        <v>128</v>
      </c>
      <c r="B294" s="155">
        <v>43074</v>
      </c>
      <c r="C294" s="155"/>
      <c r="D294" s="156" t="s">
        <v>295</v>
      </c>
      <c r="E294" s="157" t="s">
        <v>580</v>
      </c>
      <c r="F294" s="158">
        <v>172</v>
      </c>
      <c r="G294" s="157"/>
      <c r="H294" s="157">
        <v>155.25</v>
      </c>
      <c r="I294" s="174">
        <v>230</v>
      </c>
      <c r="J294" s="340" t="s">
        <v>794</v>
      </c>
      <c r="K294" s="130">
        <f t="shared" ref="K294" si="118">H294-F294</f>
        <v>-16.75</v>
      </c>
      <c r="L294" s="131">
        <f t="shared" ref="L294" si="119">K294/F294</f>
        <v>-9.7383720930232565E-2</v>
      </c>
      <c r="M294" s="132" t="s">
        <v>620</v>
      </c>
      <c r="N294" s="133">
        <v>43787</v>
      </c>
      <c r="O294" s="54"/>
      <c r="P294" s="13"/>
      <c r="Q294" s="13"/>
      <c r="R294" s="14" t="s">
        <v>710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89">
        <v>129</v>
      </c>
      <c r="B295" s="190">
        <v>43398</v>
      </c>
      <c r="C295" s="190"/>
      <c r="D295" s="151" t="s">
        <v>103</v>
      </c>
      <c r="E295" s="191" t="s">
        <v>580</v>
      </c>
      <c r="F295" s="191">
        <v>698.5</v>
      </c>
      <c r="G295" s="191"/>
      <c r="H295" s="191">
        <v>890</v>
      </c>
      <c r="I295" s="210">
        <v>890</v>
      </c>
      <c r="J295" s="137" t="s">
        <v>847</v>
      </c>
      <c r="K295" s="124">
        <f t="shared" si="116"/>
        <v>191.5</v>
      </c>
      <c r="L295" s="125">
        <f t="shared" si="117"/>
        <v>0.27415891195418757</v>
      </c>
      <c r="M295" s="126" t="s">
        <v>556</v>
      </c>
      <c r="N295" s="322">
        <v>44328</v>
      </c>
      <c r="O295" s="54"/>
      <c r="P295" s="13"/>
      <c r="Q295" s="13"/>
      <c r="R295" s="14" t="s">
        <v>708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89">
        <v>130</v>
      </c>
      <c r="B296" s="190">
        <v>42877</v>
      </c>
      <c r="C296" s="190"/>
      <c r="D296" s="151" t="s">
        <v>369</v>
      </c>
      <c r="E296" s="191" t="s">
        <v>580</v>
      </c>
      <c r="F296" s="191">
        <v>127.6</v>
      </c>
      <c r="G296" s="191"/>
      <c r="H296" s="191">
        <v>138</v>
      </c>
      <c r="I296" s="210">
        <v>190</v>
      </c>
      <c r="J296" s="137" t="s">
        <v>798</v>
      </c>
      <c r="K296" s="124">
        <f t="shared" si="116"/>
        <v>10.400000000000006</v>
      </c>
      <c r="L296" s="125">
        <f t="shared" si="117"/>
        <v>8.1504702194357417E-2</v>
      </c>
      <c r="M296" s="126" t="s">
        <v>556</v>
      </c>
      <c r="N296" s="322">
        <v>43774</v>
      </c>
      <c r="O296" s="54"/>
      <c r="P296" s="13"/>
      <c r="Q296" s="13"/>
      <c r="R296" s="14" t="s">
        <v>710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89">
        <v>131</v>
      </c>
      <c r="B297" s="190">
        <v>43158</v>
      </c>
      <c r="C297" s="190"/>
      <c r="D297" s="151" t="s">
        <v>711</v>
      </c>
      <c r="E297" s="191" t="s">
        <v>580</v>
      </c>
      <c r="F297" s="191">
        <v>317</v>
      </c>
      <c r="G297" s="191"/>
      <c r="H297" s="191">
        <v>382.5</v>
      </c>
      <c r="I297" s="210">
        <v>398</v>
      </c>
      <c r="J297" s="137" t="s">
        <v>833</v>
      </c>
      <c r="K297" s="124">
        <f t="shared" ref="K297" si="120">H297-F297</f>
        <v>65.5</v>
      </c>
      <c r="L297" s="125">
        <f t="shared" ref="L297" si="121">K297/F297</f>
        <v>0.20662460567823343</v>
      </c>
      <c r="M297" s="126" t="s">
        <v>556</v>
      </c>
      <c r="N297" s="322">
        <v>44238</v>
      </c>
      <c r="O297" s="54"/>
      <c r="P297" s="13"/>
      <c r="Q297" s="13"/>
      <c r="R297" s="14" t="s">
        <v>710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327">
        <v>132</v>
      </c>
      <c r="B298" s="155">
        <v>43164</v>
      </c>
      <c r="C298" s="155"/>
      <c r="D298" s="156" t="s">
        <v>133</v>
      </c>
      <c r="E298" s="157" t="s">
        <v>580</v>
      </c>
      <c r="F298" s="158">
        <f>510-14.4</f>
        <v>495.6</v>
      </c>
      <c r="G298" s="157"/>
      <c r="H298" s="157">
        <v>350</v>
      </c>
      <c r="I298" s="174">
        <v>672</v>
      </c>
      <c r="J298" s="340" t="s">
        <v>803</v>
      </c>
      <c r="K298" s="130">
        <f t="shared" ref="K298" si="122">H298-F298</f>
        <v>-145.60000000000002</v>
      </c>
      <c r="L298" s="131">
        <f t="shared" ref="L298" si="123">K298/F298</f>
        <v>-0.29378531073446329</v>
      </c>
      <c r="M298" s="132" t="s">
        <v>620</v>
      </c>
      <c r="N298" s="133">
        <v>43887</v>
      </c>
      <c r="O298" s="54"/>
      <c r="P298" s="13"/>
      <c r="Q298" s="13"/>
      <c r="R298" s="14" t="s">
        <v>708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327">
        <v>133</v>
      </c>
      <c r="B299" s="155">
        <v>43237</v>
      </c>
      <c r="C299" s="155"/>
      <c r="D299" s="156" t="s">
        <v>459</v>
      </c>
      <c r="E299" s="157" t="s">
        <v>580</v>
      </c>
      <c r="F299" s="158">
        <v>230.3</v>
      </c>
      <c r="G299" s="157"/>
      <c r="H299" s="157">
        <v>102.5</v>
      </c>
      <c r="I299" s="174">
        <v>348</v>
      </c>
      <c r="J299" s="340" t="s">
        <v>805</v>
      </c>
      <c r="K299" s="130">
        <f t="shared" ref="K299:K300" si="124">H299-F299</f>
        <v>-127.80000000000001</v>
      </c>
      <c r="L299" s="131">
        <f t="shared" ref="L299:L300" si="125">K299/F299</f>
        <v>-0.55492835432045162</v>
      </c>
      <c r="M299" s="132" t="s">
        <v>620</v>
      </c>
      <c r="N299" s="133">
        <v>43896</v>
      </c>
      <c r="O299" s="54"/>
      <c r="P299" s="13"/>
      <c r="Q299" s="13"/>
      <c r="R299" s="314" t="s">
        <v>708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89">
        <v>134</v>
      </c>
      <c r="B300" s="190">
        <v>43258</v>
      </c>
      <c r="C300" s="190"/>
      <c r="D300" s="151" t="s">
        <v>426</v>
      </c>
      <c r="E300" s="191" t="s">
        <v>580</v>
      </c>
      <c r="F300" s="191">
        <f>342.5-5.1</f>
        <v>337.4</v>
      </c>
      <c r="G300" s="191"/>
      <c r="H300" s="191">
        <v>412.5</v>
      </c>
      <c r="I300" s="210">
        <v>439</v>
      </c>
      <c r="J300" s="137" t="s">
        <v>832</v>
      </c>
      <c r="K300" s="124">
        <f t="shared" si="124"/>
        <v>75.100000000000023</v>
      </c>
      <c r="L300" s="125">
        <f t="shared" si="125"/>
        <v>0.22258446947243635</v>
      </c>
      <c r="M300" s="126" t="s">
        <v>556</v>
      </c>
      <c r="N300" s="322">
        <v>44230</v>
      </c>
      <c r="O300" s="54"/>
      <c r="P300" s="13"/>
      <c r="Q300" s="13"/>
      <c r="R300" s="14" t="s">
        <v>710</v>
      </c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97">
        <v>135</v>
      </c>
      <c r="B301" s="182">
        <v>43285</v>
      </c>
      <c r="C301" s="182"/>
      <c r="D301" s="185" t="s">
        <v>48</v>
      </c>
      <c r="E301" s="183" t="s">
        <v>580</v>
      </c>
      <c r="F301" s="181">
        <f>127.5-5.53</f>
        <v>121.97</v>
      </c>
      <c r="G301" s="183"/>
      <c r="H301" s="183"/>
      <c r="I301" s="204">
        <v>170</v>
      </c>
      <c r="J301" s="216" t="s">
        <v>558</v>
      </c>
      <c r="K301" s="206"/>
      <c r="L301" s="207"/>
      <c r="M301" s="205" t="s">
        <v>558</v>
      </c>
      <c r="N301" s="208"/>
      <c r="O301" s="54"/>
      <c r="P301" s="13"/>
      <c r="Q301" s="13"/>
      <c r="R301" s="14" t="s">
        <v>708</v>
      </c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327">
        <v>136</v>
      </c>
      <c r="B302" s="155">
        <v>43294</v>
      </c>
      <c r="C302" s="155"/>
      <c r="D302" s="156" t="s">
        <v>239</v>
      </c>
      <c r="E302" s="157" t="s">
        <v>580</v>
      </c>
      <c r="F302" s="158">
        <v>46.5</v>
      </c>
      <c r="G302" s="157"/>
      <c r="H302" s="157">
        <v>17</v>
      </c>
      <c r="I302" s="174">
        <v>59</v>
      </c>
      <c r="J302" s="340" t="s">
        <v>802</v>
      </c>
      <c r="K302" s="130">
        <f t="shared" ref="K302:K303" si="126">H302-F302</f>
        <v>-29.5</v>
      </c>
      <c r="L302" s="131">
        <f t="shared" ref="L302:L303" si="127">K302/F302</f>
        <v>-0.63440860215053763</v>
      </c>
      <c r="M302" s="132" t="s">
        <v>620</v>
      </c>
      <c r="N302" s="133">
        <v>43887</v>
      </c>
      <c r="O302" s="54"/>
      <c r="P302" s="13"/>
      <c r="Q302" s="13"/>
      <c r="R302" s="14" t="s">
        <v>708</v>
      </c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89">
        <v>137</v>
      </c>
      <c r="B303" s="190">
        <v>43396</v>
      </c>
      <c r="C303" s="190"/>
      <c r="D303" s="151" t="s">
        <v>404</v>
      </c>
      <c r="E303" s="191" t="s">
        <v>580</v>
      </c>
      <c r="F303" s="191">
        <v>156.5</v>
      </c>
      <c r="G303" s="191"/>
      <c r="H303" s="191">
        <v>207.5</v>
      </c>
      <c r="I303" s="210">
        <v>191</v>
      </c>
      <c r="J303" s="137" t="s">
        <v>639</v>
      </c>
      <c r="K303" s="124">
        <f t="shared" si="126"/>
        <v>51</v>
      </c>
      <c r="L303" s="125">
        <f t="shared" si="127"/>
        <v>0.32587859424920129</v>
      </c>
      <c r="M303" s="126" t="s">
        <v>556</v>
      </c>
      <c r="N303" s="322">
        <v>44369</v>
      </c>
      <c r="O303" s="54"/>
      <c r="P303" s="13"/>
      <c r="Q303" s="13"/>
      <c r="R303" s="14" t="s">
        <v>708</v>
      </c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89">
        <v>138</v>
      </c>
      <c r="B304" s="190">
        <v>43439</v>
      </c>
      <c r="C304" s="190"/>
      <c r="D304" s="151" t="s">
        <v>321</v>
      </c>
      <c r="E304" s="191" t="s">
        <v>580</v>
      </c>
      <c r="F304" s="191">
        <v>259.5</v>
      </c>
      <c r="G304" s="191"/>
      <c r="H304" s="191">
        <v>320</v>
      </c>
      <c r="I304" s="210">
        <v>320</v>
      </c>
      <c r="J304" s="137" t="s">
        <v>639</v>
      </c>
      <c r="K304" s="124">
        <f t="shared" ref="K304" si="128">H304-F304</f>
        <v>60.5</v>
      </c>
      <c r="L304" s="125">
        <f t="shared" ref="L304" si="129">K304/F304</f>
        <v>0.23314065510597304</v>
      </c>
      <c r="M304" s="126" t="s">
        <v>556</v>
      </c>
      <c r="N304" s="322">
        <v>44323</v>
      </c>
      <c r="O304" s="54"/>
      <c r="P304" s="13"/>
      <c r="Q304" s="13"/>
      <c r="R304" s="14" t="s">
        <v>708</v>
      </c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327">
        <v>139</v>
      </c>
      <c r="B305" s="155">
        <v>43439</v>
      </c>
      <c r="C305" s="155"/>
      <c r="D305" s="156" t="s">
        <v>732</v>
      </c>
      <c r="E305" s="157" t="s">
        <v>580</v>
      </c>
      <c r="F305" s="157">
        <v>715</v>
      </c>
      <c r="G305" s="157"/>
      <c r="H305" s="157">
        <v>445</v>
      </c>
      <c r="I305" s="174">
        <v>840</v>
      </c>
      <c r="J305" s="134" t="s">
        <v>782</v>
      </c>
      <c r="K305" s="130">
        <f t="shared" ref="K305:K308" si="130">H305-F305</f>
        <v>-270</v>
      </c>
      <c r="L305" s="131">
        <f t="shared" ref="L305:L308" si="131">K305/F305</f>
        <v>-0.3776223776223776</v>
      </c>
      <c r="M305" s="132" t="s">
        <v>620</v>
      </c>
      <c r="N305" s="133">
        <v>43800</v>
      </c>
      <c r="O305" s="54"/>
      <c r="P305" s="13"/>
      <c r="Q305" s="13"/>
      <c r="R305" s="14" t="s">
        <v>708</v>
      </c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89">
        <v>140</v>
      </c>
      <c r="B306" s="190">
        <v>43469</v>
      </c>
      <c r="C306" s="190"/>
      <c r="D306" s="151" t="s">
        <v>143</v>
      </c>
      <c r="E306" s="191" t="s">
        <v>580</v>
      </c>
      <c r="F306" s="191">
        <v>875</v>
      </c>
      <c r="G306" s="191"/>
      <c r="H306" s="191">
        <v>1165</v>
      </c>
      <c r="I306" s="210">
        <v>1185</v>
      </c>
      <c r="J306" s="137" t="s">
        <v>807</v>
      </c>
      <c r="K306" s="124">
        <f t="shared" si="130"/>
        <v>290</v>
      </c>
      <c r="L306" s="125">
        <f t="shared" si="131"/>
        <v>0.33142857142857141</v>
      </c>
      <c r="M306" s="126" t="s">
        <v>556</v>
      </c>
      <c r="N306" s="322">
        <v>43847</v>
      </c>
      <c r="O306" s="54"/>
      <c r="P306" s="13"/>
      <c r="Q306" s="13"/>
      <c r="R306" s="314" t="s">
        <v>708</v>
      </c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89">
        <v>141</v>
      </c>
      <c r="B307" s="190">
        <v>43559</v>
      </c>
      <c r="C307" s="190"/>
      <c r="D307" s="351" t="s">
        <v>336</v>
      </c>
      <c r="E307" s="191" t="s">
        <v>580</v>
      </c>
      <c r="F307" s="191">
        <f>387-14.63</f>
        <v>372.37</v>
      </c>
      <c r="G307" s="191"/>
      <c r="H307" s="191">
        <v>490</v>
      </c>
      <c r="I307" s="210">
        <v>490</v>
      </c>
      <c r="J307" s="137" t="s">
        <v>639</v>
      </c>
      <c r="K307" s="124">
        <f t="shared" si="130"/>
        <v>117.63</v>
      </c>
      <c r="L307" s="125">
        <f t="shared" si="131"/>
        <v>0.31589548030185027</v>
      </c>
      <c r="M307" s="126" t="s">
        <v>556</v>
      </c>
      <c r="N307" s="322">
        <v>43850</v>
      </c>
      <c r="O307" s="54"/>
      <c r="P307" s="13"/>
      <c r="Q307" s="13"/>
      <c r="R307" s="314" t="s">
        <v>708</v>
      </c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327">
        <v>142</v>
      </c>
      <c r="B308" s="155">
        <v>43578</v>
      </c>
      <c r="C308" s="155"/>
      <c r="D308" s="156" t="s">
        <v>733</v>
      </c>
      <c r="E308" s="157" t="s">
        <v>557</v>
      </c>
      <c r="F308" s="157">
        <v>220</v>
      </c>
      <c r="G308" s="157"/>
      <c r="H308" s="157">
        <v>127.5</v>
      </c>
      <c r="I308" s="174">
        <v>284</v>
      </c>
      <c r="J308" s="340" t="s">
        <v>806</v>
      </c>
      <c r="K308" s="130">
        <f t="shared" si="130"/>
        <v>-92.5</v>
      </c>
      <c r="L308" s="131">
        <f t="shared" si="131"/>
        <v>-0.42045454545454547</v>
      </c>
      <c r="M308" s="132" t="s">
        <v>620</v>
      </c>
      <c r="N308" s="133">
        <v>43896</v>
      </c>
      <c r="O308" s="54"/>
      <c r="P308" s="13"/>
      <c r="Q308" s="13"/>
      <c r="R308" s="14" t="s">
        <v>708</v>
      </c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89">
        <v>143</v>
      </c>
      <c r="B309" s="190">
        <v>43622</v>
      </c>
      <c r="C309" s="190"/>
      <c r="D309" s="351" t="s">
        <v>466</v>
      </c>
      <c r="E309" s="191" t="s">
        <v>557</v>
      </c>
      <c r="F309" s="191">
        <v>332.8</v>
      </c>
      <c r="G309" s="191"/>
      <c r="H309" s="191">
        <v>405</v>
      </c>
      <c r="I309" s="210">
        <v>419</v>
      </c>
      <c r="J309" s="137" t="s">
        <v>808</v>
      </c>
      <c r="K309" s="124">
        <f t="shared" ref="K309" si="132">H309-F309</f>
        <v>72.199999999999989</v>
      </c>
      <c r="L309" s="125">
        <f t="shared" ref="L309" si="133">K309/F309</f>
        <v>0.21694711538461534</v>
      </c>
      <c r="M309" s="126" t="s">
        <v>556</v>
      </c>
      <c r="N309" s="322">
        <v>43860</v>
      </c>
      <c r="O309" s="54"/>
      <c r="P309" s="13"/>
      <c r="Q309" s="13"/>
      <c r="R309" s="14" t="s">
        <v>710</v>
      </c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140">
        <v>144</v>
      </c>
      <c r="B310" s="139">
        <v>43641</v>
      </c>
      <c r="C310" s="139"/>
      <c r="D310" s="140" t="s">
        <v>137</v>
      </c>
      <c r="E310" s="141" t="s">
        <v>580</v>
      </c>
      <c r="F310" s="142">
        <v>386</v>
      </c>
      <c r="G310" s="143"/>
      <c r="H310" s="143">
        <v>395</v>
      </c>
      <c r="I310" s="143">
        <v>452</v>
      </c>
      <c r="J310" s="161" t="s">
        <v>799</v>
      </c>
      <c r="K310" s="162">
        <f t="shared" ref="K310" si="134">H310-F310</f>
        <v>9</v>
      </c>
      <c r="L310" s="163">
        <f t="shared" ref="L310" si="135">K310/F310</f>
        <v>2.3316062176165803E-2</v>
      </c>
      <c r="M310" s="164" t="s">
        <v>665</v>
      </c>
      <c r="N310" s="165">
        <v>43868</v>
      </c>
      <c r="O310" s="13"/>
      <c r="P310" s="13"/>
      <c r="Q310" s="13"/>
      <c r="R310" s="14" t="s">
        <v>710</v>
      </c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329">
        <v>145</v>
      </c>
      <c r="B311" s="180">
        <v>43707</v>
      </c>
      <c r="C311" s="180"/>
      <c r="D311" s="185" t="s">
        <v>255</v>
      </c>
      <c r="E311" s="183" t="s">
        <v>580</v>
      </c>
      <c r="F311" s="183" t="s">
        <v>712</v>
      </c>
      <c r="G311" s="183"/>
      <c r="H311" s="183"/>
      <c r="I311" s="204">
        <v>190</v>
      </c>
      <c r="J311" s="216" t="s">
        <v>558</v>
      </c>
      <c r="K311" s="206"/>
      <c r="L311" s="207"/>
      <c r="M311" s="321" t="s">
        <v>558</v>
      </c>
      <c r="N311" s="208"/>
      <c r="O311" s="13"/>
      <c r="P311" s="13"/>
      <c r="Q311" s="13"/>
      <c r="R311" s="314" t="s">
        <v>708</v>
      </c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89">
        <v>146</v>
      </c>
      <c r="B312" s="190">
        <v>43731</v>
      </c>
      <c r="C312" s="190"/>
      <c r="D312" s="151" t="s">
        <v>418</v>
      </c>
      <c r="E312" s="191" t="s">
        <v>580</v>
      </c>
      <c r="F312" s="191">
        <v>235</v>
      </c>
      <c r="G312" s="191"/>
      <c r="H312" s="191">
        <v>295</v>
      </c>
      <c r="I312" s="210">
        <v>296</v>
      </c>
      <c r="J312" s="137" t="s">
        <v>787</v>
      </c>
      <c r="K312" s="124">
        <f t="shared" ref="K312" si="136">H312-F312</f>
        <v>60</v>
      </c>
      <c r="L312" s="125">
        <f t="shared" ref="L312" si="137">K312/F312</f>
        <v>0.25531914893617019</v>
      </c>
      <c r="M312" s="126" t="s">
        <v>556</v>
      </c>
      <c r="N312" s="322">
        <v>43844</v>
      </c>
      <c r="O312" s="54"/>
      <c r="P312" s="13"/>
      <c r="Q312" s="13"/>
      <c r="R312" s="14" t="s">
        <v>710</v>
      </c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89">
        <v>147</v>
      </c>
      <c r="B313" s="190">
        <v>43752</v>
      </c>
      <c r="C313" s="190"/>
      <c r="D313" s="151" t="s">
        <v>778</v>
      </c>
      <c r="E313" s="191" t="s">
        <v>580</v>
      </c>
      <c r="F313" s="191">
        <v>277.5</v>
      </c>
      <c r="G313" s="191"/>
      <c r="H313" s="191">
        <v>333</v>
      </c>
      <c r="I313" s="210">
        <v>333</v>
      </c>
      <c r="J313" s="137" t="s">
        <v>788</v>
      </c>
      <c r="K313" s="124">
        <f t="shared" ref="K313" si="138">H313-F313</f>
        <v>55.5</v>
      </c>
      <c r="L313" s="125">
        <f t="shared" ref="L313" si="139">K313/F313</f>
        <v>0.2</v>
      </c>
      <c r="M313" s="126" t="s">
        <v>556</v>
      </c>
      <c r="N313" s="322">
        <v>43846</v>
      </c>
      <c r="O313" s="54"/>
      <c r="P313" s="13"/>
      <c r="Q313" s="13"/>
      <c r="R313" s="314" t="s">
        <v>708</v>
      </c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189">
        <v>148</v>
      </c>
      <c r="B314" s="190">
        <v>43752</v>
      </c>
      <c r="C314" s="190"/>
      <c r="D314" s="151" t="s">
        <v>777</v>
      </c>
      <c r="E314" s="191" t="s">
        <v>580</v>
      </c>
      <c r="F314" s="191">
        <v>930</v>
      </c>
      <c r="G314" s="191"/>
      <c r="H314" s="191">
        <v>1165</v>
      </c>
      <c r="I314" s="210">
        <v>1200</v>
      </c>
      <c r="J314" s="137" t="s">
        <v>789</v>
      </c>
      <c r="K314" s="124">
        <f t="shared" ref="K314:K315" si="140">H314-F314</f>
        <v>235</v>
      </c>
      <c r="L314" s="125">
        <f t="shared" ref="L314:L315" si="141">K314/F314</f>
        <v>0.25268817204301075</v>
      </c>
      <c r="M314" s="126" t="s">
        <v>556</v>
      </c>
      <c r="N314" s="322">
        <v>43847</v>
      </c>
      <c r="O314" s="54"/>
      <c r="P314" s="13"/>
      <c r="Q314" s="13"/>
      <c r="R314" s="314" t="s">
        <v>710</v>
      </c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189">
        <v>149</v>
      </c>
      <c r="B315" s="190">
        <v>43753</v>
      </c>
      <c r="C315" s="190"/>
      <c r="D315" s="151" t="s">
        <v>776</v>
      </c>
      <c r="E315" s="191" t="s">
        <v>580</v>
      </c>
      <c r="F315" s="192">
        <v>111</v>
      </c>
      <c r="G315" s="191"/>
      <c r="H315" s="191">
        <v>141</v>
      </c>
      <c r="I315" s="210">
        <v>141</v>
      </c>
      <c r="J315" s="420" t="s">
        <v>848</v>
      </c>
      <c r="K315" s="124">
        <f t="shared" si="140"/>
        <v>30</v>
      </c>
      <c r="L315" s="125">
        <f t="shared" si="141"/>
        <v>0.27027027027027029</v>
      </c>
      <c r="M315" s="126" t="s">
        <v>556</v>
      </c>
      <c r="N315" s="322">
        <v>44328</v>
      </c>
      <c r="O315" s="13"/>
      <c r="P315" s="13"/>
      <c r="Q315" s="13"/>
      <c r="R315" s="314" t="s">
        <v>710</v>
      </c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189">
        <v>150</v>
      </c>
      <c r="B316" s="190">
        <v>43753</v>
      </c>
      <c r="C316" s="190"/>
      <c r="D316" s="151" t="s">
        <v>775</v>
      </c>
      <c r="E316" s="191" t="s">
        <v>580</v>
      </c>
      <c r="F316" s="192">
        <v>296</v>
      </c>
      <c r="G316" s="191"/>
      <c r="H316" s="191">
        <v>370</v>
      </c>
      <c r="I316" s="210">
        <v>370</v>
      </c>
      <c r="J316" s="137" t="s">
        <v>639</v>
      </c>
      <c r="K316" s="124">
        <f t="shared" ref="K316:K317" si="142">H316-F316</f>
        <v>74</v>
      </c>
      <c r="L316" s="125">
        <f t="shared" ref="L316:L317" si="143">K316/F316</f>
        <v>0.25</v>
      </c>
      <c r="M316" s="126" t="s">
        <v>556</v>
      </c>
      <c r="N316" s="322">
        <v>43853</v>
      </c>
      <c r="O316" s="54"/>
      <c r="P316" s="13"/>
      <c r="Q316" s="13"/>
      <c r="R316" s="314" t="s">
        <v>710</v>
      </c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189">
        <v>151</v>
      </c>
      <c r="B317" s="190">
        <v>43754</v>
      </c>
      <c r="C317" s="190"/>
      <c r="D317" s="151" t="s">
        <v>774</v>
      </c>
      <c r="E317" s="191" t="s">
        <v>580</v>
      </c>
      <c r="F317" s="192">
        <v>300</v>
      </c>
      <c r="G317" s="191"/>
      <c r="H317" s="191">
        <v>382.5</v>
      </c>
      <c r="I317" s="210">
        <v>344</v>
      </c>
      <c r="J317" s="420" t="s">
        <v>834</v>
      </c>
      <c r="K317" s="124">
        <f t="shared" si="142"/>
        <v>82.5</v>
      </c>
      <c r="L317" s="125">
        <f t="shared" si="143"/>
        <v>0.27500000000000002</v>
      </c>
      <c r="M317" s="126" t="s">
        <v>556</v>
      </c>
      <c r="N317" s="322">
        <v>44238</v>
      </c>
      <c r="O317" s="13"/>
      <c r="P317" s="13"/>
      <c r="Q317" s="13"/>
      <c r="R317" s="314" t="s">
        <v>710</v>
      </c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316">
        <v>152</v>
      </c>
      <c r="B318" s="194">
        <v>43832</v>
      </c>
      <c r="C318" s="194"/>
      <c r="D318" s="198" t="s">
        <v>758</v>
      </c>
      <c r="E318" s="195" t="s">
        <v>580</v>
      </c>
      <c r="F318" s="196" t="s">
        <v>786</v>
      </c>
      <c r="G318" s="195"/>
      <c r="H318" s="195"/>
      <c r="I318" s="215">
        <v>590</v>
      </c>
      <c r="J318" s="216" t="s">
        <v>558</v>
      </c>
      <c r="K318" s="216"/>
      <c r="L318" s="119"/>
      <c r="M318" s="313" t="s">
        <v>558</v>
      </c>
      <c r="N318" s="218"/>
      <c r="O318" s="13"/>
      <c r="P318" s="13"/>
      <c r="Q318" s="13"/>
      <c r="R318" s="314" t="s">
        <v>710</v>
      </c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189">
        <v>153</v>
      </c>
      <c r="B319" s="190">
        <v>43966</v>
      </c>
      <c r="C319" s="190"/>
      <c r="D319" s="151" t="s">
        <v>64</v>
      </c>
      <c r="E319" s="191" t="s">
        <v>580</v>
      </c>
      <c r="F319" s="192">
        <v>67.5</v>
      </c>
      <c r="G319" s="191"/>
      <c r="H319" s="191">
        <v>86</v>
      </c>
      <c r="I319" s="210">
        <v>86</v>
      </c>
      <c r="J319" s="137" t="s">
        <v>816</v>
      </c>
      <c r="K319" s="124">
        <f t="shared" ref="K319:K320" si="144">H319-F319</f>
        <v>18.5</v>
      </c>
      <c r="L319" s="125">
        <f t="shared" ref="L319:L320" si="145">K319/F319</f>
        <v>0.27407407407407408</v>
      </c>
      <c r="M319" s="126" t="s">
        <v>556</v>
      </c>
      <c r="N319" s="322">
        <v>44008</v>
      </c>
      <c r="O319" s="54"/>
      <c r="P319" s="13"/>
      <c r="Q319" s="13"/>
      <c r="R319" s="314" t="s">
        <v>710</v>
      </c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189">
        <v>154</v>
      </c>
      <c r="B320" s="190">
        <v>44035</v>
      </c>
      <c r="C320" s="190"/>
      <c r="D320" s="151" t="s">
        <v>465</v>
      </c>
      <c r="E320" s="191" t="s">
        <v>580</v>
      </c>
      <c r="F320" s="192">
        <v>231</v>
      </c>
      <c r="G320" s="191"/>
      <c r="H320" s="191">
        <v>281</v>
      </c>
      <c r="I320" s="210">
        <v>281</v>
      </c>
      <c r="J320" s="137" t="s">
        <v>639</v>
      </c>
      <c r="K320" s="124">
        <f t="shared" si="144"/>
        <v>50</v>
      </c>
      <c r="L320" s="125">
        <f t="shared" si="145"/>
        <v>0.21645021645021645</v>
      </c>
      <c r="M320" s="126" t="s">
        <v>556</v>
      </c>
      <c r="N320" s="322">
        <v>44358</v>
      </c>
      <c r="O320" s="13"/>
      <c r="P320" s="13"/>
      <c r="Q320" s="13"/>
      <c r="R320" s="314" t="s">
        <v>710</v>
      </c>
      <c r="S320" s="13"/>
      <c r="T320" s="13"/>
      <c r="U320" s="13"/>
      <c r="V320" s="13"/>
      <c r="W320" s="13"/>
      <c r="X320" s="13"/>
      <c r="Y320" s="13"/>
      <c r="Z320" s="13"/>
    </row>
    <row r="321" spans="1:26">
      <c r="A321" s="189">
        <v>155</v>
      </c>
      <c r="B321" s="190">
        <v>44092</v>
      </c>
      <c r="C321" s="190"/>
      <c r="D321" s="151" t="s">
        <v>398</v>
      </c>
      <c r="E321" s="191" t="s">
        <v>580</v>
      </c>
      <c r="F321" s="191">
        <v>206</v>
      </c>
      <c r="G321" s="191"/>
      <c r="H321" s="191">
        <v>248</v>
      </c>
      <c r="I321" s="210">
        <v>248</v>
      </c>
      <c r="J321" s="137" t="s">
        <v>639</v>
      </c>
      <c r="K321" s="124">
        <f t="shared" ref="K321:K322" si="146">H321-F321</f>
        <v>42</v>
      </c>
      <c r="L321" s="125">
        <f t="shared" ref="L321:L322" si="147">K321/F321</f>
        <v>0.20388349514563106</v>
      </c>
      <c r="M321" s="126" t="s">
        <v>556</v>
      </c>
      <c r="N321" s="322">
        <v>44214</v>
      </c>
      <c r="O321" s="54"/>
      <c r="P321" s="13"/>
      <c r="Q321" s="13"/>
      <c r="R321" s="314" t="s">
        <v>710</v>
      </c>
      <c r="S321" s="13"/>
      <c r="T321" s="13"/>
      <c r="U321" s="13"/>
      <c r="V321" s="13"/>
      <c r="W321" s="13"/>
      <c r="X321" s="13"/>
      <c r="Y321" s="13"/>
      <c r="Z321" s="13"/>
    </row>
    <row r="322" spans="1:26">
      <c r="A322" s="189">
        <v>156</v>
      </c>
      <c r="B322" s="190">
        <v>44140</v>
      </c>
      <c r="C322" s="190"/>
      <c r="D322" s="151" t="s">
        <v>398</v>
      </c>
      <c r="E322" s="191" t="s">
        <v>580</v>
      </c>
      <c r="F322" s="191">
        <v>182.5</v>
      </c>
      <c r="G322" s="191"/>
      <c r="H322" s="191">
        <v>248</v>
      </c>
      <c r="I322" s="210">
        <v>248</v>
      </c>
      <c r="J322" s="137" t="s">
        <v>639</v>
      </c>
      <c r="K322" s="124">
        <f t="shared" si="146"/>
        <v>65.5</v>
      </c>
      <c r="L322" s="125">
        <f t="shared" si="147"/>
        <v>0.35890410958904112</v>
      </c>
      <c r="M322" s="126" t="s">
        <v>556</v>
      </c>
      <c r="N322" s="322">
        <v>44214</v>
      </c>
      <c r="O322" s="54"/>
      <c r="P322" s="13"/>
      <c r="Q322" s="13"/>
      <c r="R322" s="314" t="s">
        <v>710</v>
      </c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189">
        <v>157</v>
      </c>
      <c r="B323" s="190">
        <v>44140</v>
      </c>
      <c r="C323" s="190"/>
      <c r="D323" s="151" t="s">
        <v>321</v>
      </c>
      <c r="E323" s="191" t="s">
        <v>580</v>
      </c>
      <c r="F323" s="191">
        <v>247.5</v>
      </c>
      <c r="G323" s="191"/>
      <c r="H323" s="191">
        <v>320</v>
      </c>
      <c r="I323" s="210">
        <v>320</v>
      </c>
      <c r="J323" s="137" t="s">
        <v>639</v>
      </c>
      <c r="K323" s="124">
        <f t="shared" ref="K323" si="148">H323-F323</f>
        <v>72.5</v>
      </c>
      <c r="L323" s="125">
        <f t="shared" ref="L323" si="149">K323/F323</f>
        <v>0.29292929292929293</v>
      </c>
      <c r="M323" s="126" t="s">
        <v>556</v>
      </c>
      <c r="N323" s="322">
        <v>44323</v>
      </c>
      <c r="O323" s="13"/>
      <c r="P323" s="13"/>
      <c r="Q323" s="13"/>
      <c r="R323" s="314" t="s">
        <v>710</v>
      </c>
      <c r="S323" s="13"/>
      <c r="T323" s="13"/>
      <c r="U323" s="13"/>
      <c r="V323" s="13"/>
      <c r="W323" s="13"/>
      <c r="X323" s="13"/>
      <c r="Y323" s="13"/>
      <c r="Z323" s="13"/>
    </row>
    <row r="324" spans="1:26">
      <c r="A324" s="189">
        <v>158</v>
      </c>
      <c r="B324" s="190">
        <v>44140</v>
      </c>
      <c r="C324" s="190"/>
      <c r="D324" s="151" t="s">
        <v>461</v>
      </c>
      <c r="E324" s="191" t="s">
        <v>580</v>
      </c>
      <c r="F324" s="192">
        <v>925</v>
      </c>
      <c r="G324" s="191"/>
      <c r="H324" s="191">
        <v>1095</v>
      </c>
      <c r="I324" s="210">
        <v>1093</v>
      </c>
      <c r="J324" s="420" t="s">
        <v>824</v>
      </c>
      <c r="K324" s="124">
        <f t="shared" ref="K324" si="150">H324-F324</f>
        <v>170</v>
      </c>
      <c r="L324" s="125">
        <f t="shared" ref="L324" si="151">K324/F324</f>
        <v>0.18378378378378379</v>
      </c>
      <c r="M324" s="126" t="s">
        <v>556</v>
      </c>
      <c r="N324" s="322">
        <v>44201</v>
      </c>
      <c r="O324" s="13"/>
      <c r="P324" s="13"/>
      <c r="Q324" s="13"/>
      <c r="R324" s="314" t="s">
        <v>710</v>
      </c>
      <c r="S324" s="13"/>
      <c r="T324" s="13"/>
      <c r="U324" s="13"/>
      <c r="V324" s="13"/>
      <c r="W324" s="13"/>
      <c r="X324" s="13"/>
      <c r="Y324" s="13"/>
      <c r="Z324" s="13"/>
    </row>
    <row r="325" spans="1:26">
      <c r="A325" s="189">
        <v>159</v>
      </c>
      <c r="B325" s="190">
        <v>44140</v>
      </c>
      <c r="C325" s="190"/>
      <c r="D325" s="151" t="s">
        <v>336</v>
      </c>
      <c r="E325" s="191" t="s">
        <v>580</v>
      </c>
      <c r="F325" s="192">
        <v>332.5</v>
      </c>
      <c r="G325" s="191"/>
      <c r="H325" s="191">
        <v>393</v>
      </c>
      <c r="I325" s="210">
        <v>406</v>
      </c>
      <c r="J325" s="420" t="s">
        <v>837</v>
      </c>
      <c r="K325" s="124">
        <f t="shared" ref="K325:K326" si="152">H325-F325</f>
        <v>60.5</v>
      </c>
      <c r="L325" s="125">
        <f t="shared" ref="L325:L326" si="153">K325/F325</f>
        <v>0.18195488721804512</v>
      </c>
      <c r="M325" s="126" t="s">
        <v>556</v>
      </c>
      <c r="N325" s="322">
        <v>44256</v>
      </c>
      <c r="O325" s="13"/>
      <c r="P325" s="13"/>
      <c r="Q325" s="13"/>
      <c r="R325" s="314" t="s">
        <v>710</v>
      </c>
      <c r="S325" s="13"/>
      <c r="T325" s="13"/>
      <c r="U325" s="13"/>
      <c r="V325" s="13"/>
      <c r="W325" s="13"/>
      <c r="X325" s="13"/>
      <c r="Y325" s="13"/>
      <c r="Z325" s="13"/>
    </row>
    <row r="326" spans="1:26">
      <c r="A326" s="189">
        <v>160</v>
      </c>
      <c r="B326" s="190">
        <v>44141</v>
      </c>
      <c r="C326" s="190"/>
      <c r="D326" s="151" t="s">
        <v>465</v>
      </c>
      <c r="E326" s="191" t="s">
        <v>580</v>
      </c>
      <c r="F326" s="192">
        <v>231</v>
      </c>
      <c r="G326" s="191"/>
      <c r="H326" s="191">
        <v>281</v>
      </c>
      <c r="I326" s="210">
        <v>281</v>
      </c>
      <c r="J326" s="137" t="s">
        <v>639</v>
      </c>
      <c r="K326" s="124">
        <f t="shared" si="152"/>
        <v>50</v>
      </c>
      <c r="L326" s="125">
        <f t="shared" si="153"/>
        <v>0.21645021645021645</v>
      </c>
      <c r="M326" s="126" t="s">
        <v>556</v>
      </c>
      <c r="N326" s="322">
        <v>44358</v>
      </c>
      <c r="O326" s="13"/>
      <c r="P326" s="13"/>
      <c r="Q326" s="13"/>
      <c r="R326" s="314" t="s">
        <v>710</v>
      </c>
      <c r="S326" s="13"/>
      <c r="T326" s="13"/>
      <c r="U326" s="13"/>
      <c r="V326" s="13"/>
      <c r="W326" s="13"/>
      <c r="X326" s="13"/>
      <c r="Y326" s="13"/>
      <c r="Z326" s="13"/>
    </row>
    <row r="327" spans="1:26">
      <c r="A327" s="193">
        <v>161</v>
      </c>
      <c r="B327" s="194">
        <v>44187</v>
      </c>
      <c r="C327" s="194"/>
      <c r="D327" s="198" t="s">
        <v>754</v>
      </c>
      <c r="E327" s="195" t="s">
        <v>580</v>
      </c>
      <c r="F327" s="417" t="s">
        <v>823</v>
      </c>
      <c r="G327" s="195"/>
      <c r="H327" s="195"/>
      <c r="I327" s="215">
        <v>239</v>
      </c>
      <c r="J327" s="418" t="s">
        <v>558</v>
      </c>
      <c r="K327" s="216"/>
      <c r="L327" s="119"/>
      <c r="M327" s="217"/>
      <c r="N327" s="218"/>
      <c r="O327" s="13"/>
      <c r="P327" s="13"/>
      <c r="Q327" s="13"/>
      <c r="R327" s="314" t="s">
        <v>710</v>
      </c>
      <c r="S327" s="13"/>
      <c r="T327" s="13"/>
      <c r="U327" s="13"/>
      <c r="V327" s="13"/>
      <c r="W327" s="13"/>
      <c r="X327" s="13"/>
      <c r="Y327" s="13"/>
      <c r="Z327" s="13"/>
    </row>
    <row r="328" spans="1:26">
      <c r="A328" s="193">
        <v>162</v>
      </c>
      <c r="B328" s="194">
        <v>44258</v>
      </c>
      <c r="C328" s="194"/>
      <c r="D328" s="198" t="s">
        <v>758</v>
      </c>
      <c r="E328" s="195" t="s">
        <v>580</v>
      </c>
      <c r="F328" s="196" t="s">
        <v>786</v>
      </c>
      <c r="G328" s="195"/>
      <c r="H328" s="195"/>
      <c r="I328" s="215">
        <v>590</v>
      </c>
      <c r="J328" s="216" t="s">
        <v>558</v>
      </c>
      <c r="K328" s="216"/>
      <c r="L328" s="119"/>
      <c r="M328" s="313"/>
      <c r="N328" s="218"/>
      <c r="O328" s="13"/>
      <c r="P328" s="13"/>
      <c r="R328" s="314" t="s">
        <v>710</v>
      </c>
    </row>
    <row r="329" spans="1:26">
      <c r="A329" s="189">
        <v>163</v>
      </c>
      <c r="B329" s="190">
        <v>44274</v>
      </c>
      <c r="C329" s="190"/>
      <c r="D329" s="331" t="s">
        <v>336</v>
      </c>
      <c r="E329" s="191" t="s">
        <v>580</v>
      </c>
      <c r="F329" s="192">
        <v>355</v>
      </c>
      <c r="G329" s="191"/>
      <c r="H329" s="191">
        <v>422.5</v>
      </c>
      <c r="I329" s="210">
        <v>420</v>
      </c>
      <c r="J329" s="420" t="s">
        <v>924</v>
      </c>
      <c r="K329" s="124">
        <f t="shared" ref="K329" si="154">H329-F329</f>
        <v>67.5</v>
      </c>
      <c r="L329" s="125">
        <f t="shared" ref="L329" si="155">K329/F329</f>
        <v>0.19014084507042253</v>
      </c>
      <c r="M329" s="126" t="s">
        <v>556</v>
      </c>
      <c r="N329" s="322">
        <v>44361</v>
      </c>
      <c r="O329" s="13"/>
      <c r="R329" s="431" t="s">
        <v>710</v>
      </c>
    </row>
    <row r="330" spans="1:26">
      <c r="A330" s="189">
        <v>164</v>
      </c>
      <c r="B330" s="190">
        <v>44295</v>
      </c>
      <c r="C330" s="190"/>
      <c r="D330" s="331" t="s">
        <v>840</v>
      </c>
      <c r="E330" s="191" t="s">
        <v>580</v>
      </c>
      <c r="F330" s="192">
        <v>555</v>
      </c>
      <c r="G330" s="191"/>
      <c r="H330" s="191">
        <v>663</v>
      </c>
      <c r="I330" s="210">
        <v>663</v>
      </c>
      <c r="J330" s="420" t="s">
        <v>843</v>
      </c>
      <c r="K330" s="124">
        <f t="shared" ref="K330:K331" si="156">H330-F330</f>
        <v>108</v>
      </c>
      <c r="L330" s="125">
        <f t="shared" ref="L330:L331" si="157">K330/F330</f>
        <v>0.19459459459459461</v>
      </c>
      <c r="M330" s="126" t="s">
        <v>556</v>
      </c>
      <c r="N330" s="322">
        <v>44321</v>
      </c>
      <c r="O330" s="13"/>
      <c r="P330" s="13"/>
      <c r="Q330" s="13"/>
      <c r="R330" s="314"/>
      <c r="S330" s="13"/>
      <c r="T330" s="13"/>
      <c r="U330" s="13"/>
      <c r="V330" s="13"/>
      <c r="W330" s="13"/>
      <c r="X330" s="13"/>
      <c r="Y330" s="13"/>
      <c r="Z330" s="13"/>
    </row>
    <row r="331" spans="1:26">
      <c r="A331" s="189">
        <v>165</v>
      </c>
      <c r="B331" s="190">
        <v>44308</v>
      </c>
      <c r="C331" s="190"/>
      <c r="D331" s="331" t="s">
        <v>369</v>
      </c>
      <c r="E331" s="191" t="s">
        <v>580</v>
      </c>
      <c r="F331" s="192">
        <v>126.5</v>
      </c>
      <c r="G331" s="191"/>
      <c r="H331" s="191">
        <v>155</v>
      </c>
      <c r="I331" s="210">
        <v>155</v>
      </c>
      <c r="J331" s="137" t="s">
        <v>639</v>
      </c>
      <c r="K331" s="124">
        <f t="shared" si="156"/>
        <v>28.5</v>
      </c>
      <c r="L331" s="125">
        <f t="shared" si="157"/>
        <v>0.22529644268774704</v>
      </c>
      <c r="M331" s="126" t="s">
        <v>556</v>
      </c>
      <c r="N331" s="322">
        <v>44362</v>
      </c>
      <c r="O331" s="13"/>
      <c r="R331" s="219"/>
    </row>
    <row r="332" spans="1:26">
      <c r="A332" s="193">
        <v>166</v>
      </c>
      <c r="B332" s="194">
        <v>44368</v>
      </c>
      <c r="C332" s="194"/>
      <c r="D332" s="198" t="s">
        <v>830</v>
      </c>
      <c r="E332" s="195" t="s">
        <v>580</v>
      </c>
      <c r="F332" s="196" t="s">
        <v>986</v>
      </c>
      <c r="G332" s="195"/>
      <c r="H332" s="195"/>
      <c r="I332" s="215">
        <v>344</v>
      </c>
      <c r="J332" s="216" t="s">
        <v>558</v>
      </c>
      <c r="K332" s="193"/>
      <c r="L332" s="194"/>
      <c r="M332" s="194"/>
      <c r="N332" s="198"/>
      <c r="O332" s="13"/>
      <c r="R332" s="219"/>
    </row>
    <row r="333" spans="1:26">
      <c r="A333" s="193">
        <v>167</v>
      </c>
      <c r="B333" s="194">
        <v>44368</v>
      </c>
      <c r="C333" s="194"/>
      <c r="D333" s="198" t="s">
        <v>465</v>
      </c>
      <c r="E333" s="195" t="s">
        <v>580</v>
      </c>
      <c r="F333" s="196" t="s">
        <v>987</v>
      </c>
      <c r="G333" s="195"/>
      <c r="H333" s="195"/>
      <c r="I333" s="215">
        <v>320</v>
      </c>
      <c r="J333" s="216" t="s">
        <v>558</v>
      </c>
      <c r="K333" s="193"/>
      <c r="L333" s="194"/>
      <c r="M333" s="194"/>
      <c r="N333" s="198"/>
      <c r="R333" s="219"/>
    </row>
    <row r="334" spans="1:26">
      <c r="R334" s="219"/>
    </row>
    <row r="335" spans="1:26">
      <c r="R335" s="219"/>
    </row>
    <row r="336" spans="1:26">
      <c r="R336" s="219"/>
    </row>
    <row r="337" spans="1:18">
      <c r="R337" s="219"/>
    </row>
    <row r="338" spans="1:18">
      <c r="R338" s="219"/>
    </row>
    <row r="339" spans="1:18">
      <c r="A339" s="193"/>
      <c r="B339" s="184" t="s">
        <v>781</v>
      </c>
      <c r="R339" s="219"/>
    </row>
    <row r="349" spans="1:18">
      <c r="A349" s="199"/>
    </row>
    <row r="350" spans="1:18">
      <c r="A350" s="199"/>
      <c r="F350" s="419"/>
    </row>
    <row r="351" spans="1:18">
      <c r="A351" s="195"/>
    </row>
  </sheetData>
  <autoFilter ref="R1:R347"/>
  <mergeCells count="28">
    <mergeCell ref="O75:O76"/>
    <mergeCell ref="P75:P76"/>
    <mergeCell ref="M75:M76"/>
    <mergeCell ref="N75:N76"/>
    <mergeCell ref="J73:J74"/>
    <mergeCell ref="M73:M74"/>
    <mergeCell ref="N73:N74"/>
    <mergeCell ref="O73:O74"/>
    <mergeCell ref="P73:P74"/>
    <mergeCell ref="A73:A74"/>
    <mergeCell ref="B73:B74"/>
    <mergeCell ref="A75:A76"/>
    <mergeCell ref="B75:B76"/>
    <mergeCell ref="J75:J76"/>
    <mergeCell ref="O78:O79"/>
    <mergeCell ref="P78:P79"/>
    <mergeCell ref="A78:A79"/>
    <mergeCell ref="B78:B79"/>
    <mergeCell ref="J78:J79"/>
    <mergeCell ref="M78:M79"/>
    <mergeCell ref="N78:N79"/>
    <mergeCell ref="O128:O129"/>
    <mergeCell ref="P128:P129"/>
    <mergeCell ref="A128:A129"/>
    <mergeCell ref="B128:B129"/>
    <mergeCell ref="J128:J129"/>
    <mergeCell ref="M128:M129"/>
    <mergeCell ref="N128:N129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2021-06-29T02:34:52Z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